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Dokument\01 Samhällsskydd\10 Kunskap\30 Utvärdering och lärande\Samhällsekonomi\Samhällsekonomi övrigt\Produktionsbortfall IHE\"/>
    </mc:Choice>
  </mc:AlternateContent>
  <bookViews>
    <workbookView xWindow="0" yWindow="0" windowWidth="38400" windowHeight="16200" tabRatio="916"/>
  </bookViews>
  <sheets>
    <sheet name="INSTRUKTION" sheetId="2" r:id="rId1"/>
    <sheet name="BERÄKNINGAR MÄN" sheetId="17" r:id="rId2"/>
    <sheet name="BERÄKNINGAR KVINNOR" sheetId="20" r:id="rId3"/>
    <sheet name="RESULTAT 2015" sheetId="28" r:id="rId4"/>
    <sheet name="JMF 2005_2015" sheetId="30" r:id="rId5"/>
    <sheet name="1. Arbetsinkomst" sheetId="6" r:id="rId6"/>
    <sheet name="2. Sociala avgifter" sheetId="14" r:id="rId7"/>
    <sheet name="3. Arbetsdagar" sheetId="25" r:id="rId8"/>
    <sheet name="4. Sysselsättningsgrad" sheetId="8" r:id="rId9"/>
    <sheet name="5. Tid_Hemarbete" sheetId="10" r:id="rId10"/>
    <sheet name="6. Värde_Hemarbete" sheetId="15" r:id="rId11"/>
    <sheet name="7. Dödsrisk" sheetId="18" r:id="rId12"/>
    <sheet name="8. KPI" sheetId="22" r:id="rId13"/>
    <sheet name="9. Diskonteringsfaktor" sheetId="26" r:id="rId14"/>
    <sheet name=" Referenser" sheetId="24" r:id="rId15"/>
  </sheets>
  <definedNames>
    <definedName name="AD_2015">'3. Arbetsdagar'!$C$37</definedName>
    <definedName name="AI_kvinna_20_24">'1. Arbetsinkomst'!$D$5</definedName>
    <definedName name="AI_kvinna_25_34">'1. Arbetsinkomst'!$D$8</definedName>
    <definedName name="AI_kvinna_35_44">'1. Arbetsinkomst'!$D$11</definedName>
    <definedName name="AI_kvinna_45_54">'1. Arbetsinkomst'!$D$14</definedName>
    <definedName name="AI_kvinna_55_64">'1. Arbetsinkomst'!$D$17</definedName>
    <definedName name="AI_MAN_20_24">'1. Arbetsinkomst'!$D$4</definedName>
    <definedName name="AI_MAN_25_34">'1. Arbetsinkomst'!$D$7</definedName>
    <definedName name="AI_MAN_35_44">'1. Arbetsinkomst'!$D$10</definedName>
    <definedName name="AI_MAN_45_54">'1. Arbetsinkomst'!$D$13</definedName>
    <definedName name="AI_MAN_55_64">'1. Arbetsinkomst'!$D$16</definedName>
    <definedName name="Andel_Arbetare">'2. Sociala avgifter'!$C$6</definedName>
    <definedName name="Andel_Tjänstemän">'2. Sociala avgifter'!$C$7</definedName>
    <definedName name="Arbetsdagar_per_år" localSheetId="2">'BERÄKNINGAR KVINNOR'!$I$105</definedName>
    <definedName name="Arbetsdagar_per_år">'BERÄKNINGAR MÄN'!$J$105</definedName>
    <definedName name="arbetsinkomst_kvinnor" localSheetId="3">#REF!</definedName>
    <definedName name="arbetsinkomst_kvinnor">#REF!</definedName>
    <definedName name="arbetsinkomst_män" localSheetId="3">#REF!</definedName>
    <definedName name="arbetsinkomst_män">#REF!</definedName>
    <definedName name="arbetsinkomst_total" localSheetId="3">#REF!</definedName>
    <definedName name="arbetsinkomst_total">#REF!</definedName>
    <definedName name="DF">'9. Diskonteringsfaktor'!$B$3</definedName>
    <definedName name="Diskontering" localSheetId="2">'BERÄKNINGAR KVINNOR'!#REF!</definedName>
    <definedName name="Diskontering" localSheetId="3">'BERÄKNINGAR MÄN'!#REF!</definedName>
    <definedName name="Diskontering">'BERÄKNINGAR MÄN'!#REF!</definedName>
    <definedName name="HA_kvinna_15_19">'5. Tid_Hemarbete'!$C$7</definedName>
    <definedName name="HA_kvinna_20_64">'5. Tid_Hemarbete'!$C$8</definedName>
    <definedName name="HA_kvinna_65_84">'5. Tid_Hemarbete'!$C$9</definedName>
    <definedName name="HA_man_15_19">'5. Tid_Hemarbete'!$D$7</definedName>
    <definedName name="HA_man_20_64">'5. Tid_Hemarbete'!$D$8</definedName>
    <definedName name="HA_man_65_84">'5. Tid_Hemarbete'!$D$9</definedName>
    <definedName name="HA_värde" localSheetId="2">'BERÄKNINGAR KVINNOR'!$M$105</definedName>
    <definedName name="HA_värde">'BERÄKNINGAR MÄN'!$N$105</definedName>
    <definedName name="HA_värde_15_20_65_84">'6. Värde_Hemarbete'!$N$11</definedName>
    <definedName name="HA_värde_20_64">'6. Värde_Hemarbete'!$F$11</definedName>
    <definedName name="HA_värde_arbete">'6. Värde_Hemarbete'!$F$11</definedName>
    <definedName name="HA_värde_fritid">'6. Värde_Hemarbete'!$N$11</definedName>
    <definedName name="HA_värde_timme">'6. Värde_Hemarbete'!$F$9</definedName>
    <definedName name="heltid" localSheetId="3">#REF!</definedName>
    <definedName name="heltid">#REF!</definedName>
    <definedName name="inflation" localSheetId="3">#REF!</definedName>
    <definedName name="inflation">#REF!</definedName>
    <definedName name="Input_Social_Avgift">'2. Sociala avgifter'!$P$4:$P$24</definedName>
    <definedName name="Input_År">'2. Sociala avgifter'!$E$4:$E$24</definedName>
    <definedName name="KPI_2015">'8. KPI'!$O$5</definedName>
    <definedName name="kpi_faststallda_tal_1980100_1" localSheetId="12">'8. KPI'!$A$1:$N$60</definedName>
    <definedName name="medelarbetstid_kvinnor" localSheetId="3">#REF!</definedName>
    <definedName name="medelarbetstid_kvinnor">#REF!</definedName>
    <definedName name="medelarbetstid_män" localSheetId="3">#REF!</definedName>
    <definedName name="medelarbetstid_män">#REF!</definedName>
    <definedName name="medelarbetstid_total" localSheetId="3">#REF!</definedName>
    <definedName name="medelarbetstid_total">#REF!</definedName>
    <definedName name="Nuvärdesfaktor" localSheetId="2">'BERÄKNINGAR KVINNOR'!#REF!</definedName>
    <definedName name="Nuvärdesfaktor" localSheetId="3">'BERÄKNINGAR MÄN'!#REF!</definedName>
    <definedName name="Nuvärdesfaktor">'BERÄKNINGAR MÄN'!#REF!</definedName>
    <definedName name="Olyckstyp" localSheetId="3">#REF!</definedName>
    <definedName name="Olyckstyp">#REF!</definedName>
    <definedName name="SA" localSheetId="2">'BERÄKNINGAR KVINNOR'!$G$105</definedName>
    <definedName name="SA">'BERÄKNINGAR MÄN'!$H$105</definedName>
    <definedName name="SI_KVINNA_15_19">'4. Sysselsättningsgrad'!$M$7</definedName>
    <definedName name="SI_KVINNA_20_24">'4. Sysselsättningsgrad'!$M$8</definedName>
    <definedName name="SI_KVINNA_25_34">'4. Sysselsättningsgrad'!$M$9</definedName>
    <definedName name="SI_KVINNA_35_44">'4. Sysselsättningsgrad'!$M$10</definedName>
    <definedName name="SI_KVINNA_45_54">'4. Sysselsättningsgrad'!$M$11</definedName>
    <definedName name="SI_KVINNA_55_64">'4. Sysselsättningsgrad'!$M$12</definedName>
    <definedName name="SI_KVINNA_65_74">'4. Sysselsättningsgrad'!$M$13</definedName>
    <definedName name="SI_MAN_15_19">'4. Sysselsättningsgrad'!$L$7</definedName>
    <definedName name="SI_MAN_20_24">'4. Sysselsättningsgrad'!$L$8</definedName>
    <definedName name="SI_MAN_25_34">'4. Sysselsättningsgrad'!$L$9</definedName>
    <definedName name="SI_MAN_35_44">'4. Sysselsättningsgrad'!$L$10</definedName>
    <definedName name="SI_MAN_45_54">'4. Sysselsättningsgrad'!$L$11</definedName>
    <definedName name="SI_MAN_55_64">'4. Sysselsättningsgrad'!$L$12</definedName>
    <definedName name="SI_MAN_65_74">'4. Sysselsättningsgrad'!$L$13</definedName>
    <definedName name="SOCA">'2. Sociala avgifter'!$C$9</definedName>
    <definedName name="sociala_avgifter" localSheetId="3">#REF!</definedName>
    <definedName name="sociala_avgifter">#REF!</definedName>
    <definedName name="sysselsättningsgrad_kvinnor" localSheetId="3">#REF!</definedName>
    <definedName name="sysselsättningsgrad_kvinnor">#REF!</definedName>
    <definedName name="sysselsättningsgrad_män" localSheetId="3">#REF!</definedName>
    <definedName name="sysselsättningsgrad_män">#REF!</definedName>
    <definedName name="sysselsättningsgrad_total" localSheetId="3">#REF!</definedName>
    <definedName name="sysselsättningsgrad_total">#REF!</definedName>
    <definedName name="TF">'9. Diskonteringsfaktor'!$B$2</definedName>
    <definedName name="År">'2. Sociala avgifter'!$C$4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20" l="1"/>
  <c r="I22" i="20"/>
  <c r="I21" i="20"/>
  <c r="I20" i="20"/>
  <c r="I19" i="20"/>
  <c r="I23" i="17"/>
  <c r="I22" i="17"/>
  <c r="I21" i="17"/>
  <c r="I20" i="17"/>
  <c r="I19" i="17"/>
  <c r="H37" i="28"/>
  <c r="E37" i="28"/>
  <c r="F30" i="28"/>
  <c r="C30" i="28"/>
  <c r="L103" i="20" l="1"/>
  <c r="L102" i="20"/>
  <c r="L101" i="20"/>
  <c r="L100" i="20"/>
  <c r="L99" i="20"/>
  <c r="L98" i="20"/>
  <c r="L97" i="20"/>
  <c r="L96" i="20"/>
  <c r="L95" i="20"/>
  <c r="L94" i="20"/>
  <c r="L93" i="20"/>
  <c r="L92" i="20"/>
  <c r="L91" i="20"/>
  <c r="L90" i="20"/>
  <c r="L89" i="20"/>
  <c r="L88" i="20"/>
  <c r="L87" i="20"/>
  <c r="L86" i="20"/>
  <c r="L85" i="20"/>
  <c r="L84" i="20"/>
  <c r="L83" i="20"/>
  <c r="L82" i="20"/>
  <c r="L81" i="20"/>
  <c r="L80" i="20"/>
  <c r="L79" i="20"/>
  <c r="L18" i="20"/>
  <c r="L17" i="20"/>
  <c r="L16" i="20"/>
  <c r="L15" i="20"/>
  <c r="L14" i="20"/>
  <c r="L13" i="20"/>
  <c r="L12" i="20"/>
  <c r="L11" i="20"/>
  <c r="L10" i="20"/>
  <c r="L9" i="20"/>
  <c r="L8" i="20"/>
  <c r="L7" i="20"/>
  <c r="L6" i="20"/>
  <c r="L5" i="20"/>
  <c r="L4" i="20"/>
  <c r="L103" i="17"/>
  <c r="L102" i="17"/>
  <c r="L101" i="17"/>
  <c r="L100" i="17"/>
  <c r="L99" i="17"/>
  <c r="L98" i="17"/>
  <c r="L97" i="17"/>
  <c r="L96" i="17"/>
  <c r="L95" i="17"/>
  <c r="L94" i="17"/>
  <c r="L93" i="17"/>
  <c r="L92" i="17"/>
  <c r="L91" i="17"/>
  <c r="L90" i="17"/>
  <c r="L89" i="17"/>
  <c r="L88" i="17"/>
  <c r="L87" i="17"/>
  <c r="L86" i="17"/>
  <c r="L85" i="17"/>
  <c r="L84" i="17"/>
  <c r="L83" i="17"/>
  <c r="L82" i="17"/>
  <c r="L81" i="17"/>
  <c r="L80" i="17"/>
  <c r="L79" i="17"/>
  <c r="L18" i="17"/>
  <c r="L17" i="17"/>
  <c r="L16" i="17"/>
  <c r="L15" i="17"/>
  <c r="L14" i="17"/>
  <c r="L13" i="17"/>
  <c r="L12" i="17"/>
  <c r="L11" i="17"/>
  <c r="L10" i="17"/>
  <c r="L9" i="17"/>
  <c r="L8" i="17"/>
  <c r="L7" i="17"/>
  <c r="L6" i="17"/>
  <c r="L5" i="17"/>
  <c r="L4" i="17"/>
  <c r="F6" i="15" l="1"/>
  <c r="HQ103" i="20" l="1"/>
  <c r="HQ102" i="20"/>
  <c r="HP102" i="20"/>
  <c r="HP103" i="20" s="1"/>
  <c r="HQ101" i="20"/>
  <c r="HP101" i="20"/>
  <c r="HO101" i="20"/>
  <c r="HO102" i="20" s="1"/>
  <c r="HO103" i="20" s="1"/>
  <c r="HQ100" i="20"/>
  <c r="HP100" i="20"/>
  <c r="HO100" i="20"/>
  <c r="HN100" i="20"/>
  <c r="HN101" i="20" s="1"/>
  <c r="HN102" i="20" s="1"/>
  <c r="HN103" i="20" s="1"/>
  <c r="HQ99" i="20"/>
  <c r="HP99" i="20"/>
  <c r="HO99" i="20"/>
  <c r="HN99" i="20"/>
  <c r="HM99" i="20"/>
  <c r="HM100" i="20" s="1"/>
  <c r="HM101" i="20" s="1"/>
  <c r="HM102" i="20" s="1"/>
  <c r="HM103" i="20" s="1"/>
  <c r="HQ98" i="20"/>
  <c r="HP98" i="20"/>
  <c r="HO98" i="20"/>
  <c r="HN98" i="20"/>
  <c r="HM98" i="20"/>
  <c r="HL98" i="20"/>
  <c r="HL99" i="20" s="1"/>
  <c r="HL100" i="20" s="1"/>
  <c r="HL101" i="20" s="1"/>
  <c r="HL102" i="20" s="1"/>
  <c r="HL103" i="20" s="1"/>
  <c r="HQ97" i="20"/>
  <c r="HP97" i="20"/>
  <c r="HO97" i="20"/>
  <c r="HN97" i="20"/>
  <c r="HM97" i="20"/>
  <c r="HL97" i="20"/>
  <c r="HK97" i="20"/>
  <c r="HK98" i="20" s="1"/>
  <c r="HK99" i="20" s="1"/>
  <c r="HK100" i="20" s="1"/>
  <c r="HK101" i="20" s="1"/>
  <c r="HK102" i="20" s="1"/>
  <c r="HK103" i="20" s="1"/>
  <c r="HQ96" i="20"/>
  <c r="HP96" i="20"/>
  <c r="HO96" i="20"/>
  <c r="HN96" i="20"/>
  <c r="HM96" i="20"/>
  <c r="HL96" i="20"/>
  <c r="HK96" i="20"/>
  <c r="HJ96" i="20"/>
  <c r="HJ97" i="20" s="1"/>
  <c r="HJ98" i="20" s="1"/>
  <c r="HJ99" i="20" s="1"/>
  <c r="HJ100" i="20" s="1"/>
  <c r="HJ101" i="20" s="1"/>
  <c r="HJ102" i="20" s="1"/>
  <c r="HJ103" i="20" s="1"/>
  <c r="HQ95" i="20"/>
  <c r="HP95" i="20"/>
  <c r="HO95" i="20"/>
  <c r="HN95" i="20"/>
  <c r="HM95" i="20"/>
  <c r="HL95" i="20"/>
  <c r="HK95" i="20"/>
  <c r="HJ95" i="20"/>
  <c r="HI95" i="20"/>
  <c r="HI96" i="20" s="1"/>
  <c r="HI97" i="20" s="1"/>
  <c r="HI98" i="20" s="1"/>
  <c r="HI99" i="20" s="1"/>
  <c r="HI100" i="20" s="1"/>
  <c r="HI101" i="20" s="1"/>
  <c r="HI102" i="20" s="1"/>
  <c r="HI103" i="20" s="1"/>
  <c r="HQ94" i="20"/>
  <c r="HP94" i="20"/>
  <c r="HO94" i="20"/>
  <c r="HN94" i="20"/>
  <c r="HM94" i="20"/>
  <c r="HL94" i="20"/>
  <c r="HK94" i="20"/>
  <c r="HJ94" i="20"/>
  <c r="HI94" i="20"/>
  <c r="HH94" i="20"/>
  <c r="HH95" i="20" s="1"/>
  <c r="HH96" i="20" s="1"/>
  <c r="HH97" i="20" s="1"/>
  <c r="HH98" i="20" s="1"/>
  <c r="HH99" i="20" s="1"/>
  <c r="HH100" i="20" s="1"/>
  <c r="HH101" i="20" s="1"/>
  <c r="HH102" i="20" s="1"/>
  <c r="HH103" i="20" s="1"/>
  <c r="HQ93" i="20"/>
  <c r="HP93" i="20"/>
  <c r="HO93" i="20"/>
  <c r="HN93" i="20"/>
  <c r="HM93" i="20"/>
  <c r="HL93" i="20"/>
  <c r="HK93" i="20"/>
  <c r="HJ93" i="20"/>
  <c r="HI93" i="20"/>
  <c r="HH93" i="20"/>
  <c r="HG93" i="20"/>
  <c r="HG94" i="20" s="1"/>
  <c r="HG95" i="20" s="1"/>
  <c r="HG96" i="20" s="1"/>
  <c r="HG97" i="20" s="1"/>
  <c r="HG98" i="20" s="1"/>
  <c r="HG99" i="20" s="1"/>
  <c r="HG100" i="20" s="1"/>
  <c r="HG101" i="20" s="1"/>
  <c r="HG102" i="20" s="1"/>
  <c r="HG103" i="20" s="1"/>
  <c r="HQ92" i="20"/>
  <c r="HP92" i="20"/>
  <c r="HO92" i="20"/>
  <c r="HN92" i="20"/>
  <c r="HM92" i="20"/>
  <c r="HL92" i="20"/>
  <c r="HK92" i="20"/>
  <c r="HJ92" i="20"/>
  <c r="HI92" i="20"/>
  <c r="HH92" i="20"/>
  <c r="HG92" i="20"/>
  <c r="HF92" i="20"/>
  <c r="HF93" i="20" s="1"/>
  <c r="HF94" i="20" s="1"/>
  <c r="HF95" i="20" s="1"/>
  <c r="HF96" i="20" s="1"/>
  <c r="HF97" i="20" s="1"/>
  <c r="HF98" i="20" s="1"/>
  <c r="HF99" i="20" s="1"/>
  <c r="HF100" i="20" s="1"/>
  <c r="HF101" i="20" s="1"/>
  <c r="HF102" i="20" s="1"/>
  <c r="HF103" i="20" s="1"/>
  <c r="HQ91" i="20"/>
  <c r="HP91" i="20"/>
  <c r="HO91" i="20"/>
  <c r="HN91" i="20"/>
  <c r="HM91" i="20"/>
  <c r="HL91" i="20"/>
  <c r="HK91" i="20"/>
  <c r="HJ91" i="20"/>
  <c r="HI91" i="20"/>
  <c r="HH91" i="20"/>
  <c r="HG91" i="20"/>
  <c r="HF91" i="20"/>
  <c r="HE91" i="20"/>
  <c r="HE92" i="20" s="1"/>
  <c r="HE93" i="20" s="1"/>
  <c r="HE94" i="20" s="1"/>
  <c r="HE95" i="20" s="1"/>
  <c r="HE96" i="20" s="1"/>
  <c r="HE97" i="20" s="1"/>
  <c r="HE98" i="20" s="1"/>
  <c r="HE99" i="20" s="1"/>
  <c r="HE100" i="20" s="1"/>
  <c r="HE101" i="20" s="1"/>
  <c r="HE102" i="20" s="1"/>
  <c r="HE103" i="20" s="1"/>
  <c r="HQ90" i="20"/>
  <c r="HP90" i="20"/>
  <c r="HO90" i="20"/>
  <c r="HN90" i="20"/>
  <c r="HM90" i="20"/>
  <c r="HL90" i="20"/>
  <c r="HK90" i="20"/>
  <c r="HJ90" i="20"/>
  <c r="HI90" i="20"/>
  <c r="HH90" i="20"/>
  <c r="HG90" i="20"/>
  <c r="HF90" i="20"/>
  <c r="HE90" i="20"/>
  <c r="HD90" i="20"/>
  <c r="HD91" i="20" s="1"/>
  <c r="HD92" i="20" s="1"/>
  <c r="HD93" i="20" s="1"/>
  <c r="HD94" i="20" s="1"/>
  <c r="HD95" i="20" s="1"/>
  <c r="HD96" i="20" s="1"/>
  <c r="HD97" i="20" s="1"/>
  <c r="HD98" i="20" s="1"/>
  <c r="HD99" i="20" s="1"/>
  <c r="HD100" i="20" s="1"/>
  <c r="HD101" i="20" s="1"/>
  <c r="HD102" i="20" s="1"/>
  <c r="HD103" i="20" s="1"/>
  <c r="HQ89" i="20"/>
  <c r="HP89" i="20"/>
  <c r="HO89" i="20"/>
  <c r="HN89" i="20"/>
  <c r="HM89" i="20"/>
  <c r="HL89" i="20"/>
  <c r="HK89" i="20"/>
  <c r="HJ89" i="20"/>
  <c r="HI89" i="20"/>
  <c r="HH89" i="20"/>
  <c r="HG89" i="20"/>
  <c r="HF89" i="20"/>
  <c r="HE89" i="20"/>
  <c r="HD89" i="20"/>
  <c r="HC89" i="20"/>
  <c r="HC90" i="20" s="1"/>
  <c r="HC91" i="20" s="1"/>
  <c r="HC92" i="20" s="1"/>
  <c r="HC93" i="20" s="1"/>
  <c r="HC94" i="20" s="1"/>
  <c r="HC95" i="20" s="1"/>
  <c r="HC96" i="20" s="1"/>
  <c r="HC97" i="20" s="1"/>
  <c r="HC98" i="20" s="1"/>
  <c r="HC99" i="20" s="1"/>
  <c r="HC100" i="20" s="1"/>
  <c r="HC101" i="20" s="1"/>
  <c r="HC102" i="20" s="1"/>
  <c r="HC103" i="20" s="1"/>
  <c r="HQ88" i="20"/>
  <c r="HP88" i="20"/>
  <c r="HO88" i="20"/>
  <c r="HN88" i="20"/>
  <c r="HM88" i="20"/>
  <c r="HL88" i="20"/>
  <c r="HK88" i="20"/>
  <c r="HJ88" i="20"/>
  <c r="HI88" i="20"/>
  <c r="HH88" i="20"/>
  <c r="HG88" i="20"/>
  <c r="HF88" i="20"/>
  <c r="HE88" i="20"/>
  <c r="HD88" i="20"/>
  <c r="HC88" i="20"/>
  <c r="HB88" i="20"/>
  <c r="HB89" i="20" s="1"/>
  <c r="HB90" i="20" s="1"/>
  <c r="HB91" i="20" s="1"/>
  <c r="HB92" i="20" s="1"/>
  <c r="HB93" i="20" s="1"/>
  <c r="HB94" i="20" s="1"/>
  <c r="HB95" i="20" s="1"/>
  <c r="HB96" i="20" s="1"/>
  <c r="HB97" i="20" s="1"/>
  <c r="HB98" i="20" s="1"/>
  <c r="HB99" i="20" s="1"/>
  <c r="HB100" i="20" s="1"/>
  <c r="HB101" i="20" s="1"/>
  <c r="HB102" i="20" s="1"/>
  <c r="HB103" i="20" s="1"/>
  <c r="HQ87" i="20"/>
  <c r="HP87" i="20"/>
  <c r="HO87" i="20"/>
  <c r="HN87" i="20"/>
  <c r="HM87" i="20"/>
  <c r="HL87" i="20"/>
  <c r="HK87" i="20"/>
  <c r="HJ87" i="20"/>
  <c r="HI87" i="20"/>
  <c r="HH87" i="20"/>
  <c r="HG87" i="20"/>
  <c r="HF87" i="20"/>
  <c r="HE87" i="20"/>
  <c r="HD87" i="20"/>
  <c r="HC87" i="20"/>
  <c r="HB87" i="20"/>
  <c r="HA87" i="20"/>
  <c r="HA88" i="20" s="1"/>
  <c r="HA89" i="20" s="1"/>
  <c r="HA90" i="20" s="1"/>
  <c r="HA91" i="20" s="1"/>
  <c r="HA92" i="20" s="1"/>
  <c r="HA93" i="20" s="1"/>
  <c r="HA94" i="20" s="1"/>
  <c r="HA95" i="20" s="1"/>
  <c r="HA96" i="20" s="1"/>
  <c r="HA97" i="20" s="1"/>
  <c r="HA98" i="20" s="1"/>
  <c r="HA99" i="20" s="1"/>
  <c r="HA100" i="20" s="1"/>
  <c r="HA101" i="20" s="1"/>
  <c r="HA102" i="20" s="1"/>
  <c r="HA103" i="20" s="1"/>
  <c r="HQ86" i="20"/>
  <c r="HP86" i="20"/>
  <c r="HO86" i="20"/>
  <c r="HN86" i="20"/>
  <c r="HM86" i="20"/>
  <c r="HL86" i="20"/>
  <c r="HK86" i="20"/>
  <c r="HJ86" i="20"/>
  <c r="HI86" i="20"/>
  <c r="HH86" i="20"/>
  <c r="HG86" i="20"/>
  <c r="HF86" i="20"/>
  <c r="HE86" i="20"/>
  <c r="HD86" i="20"/>
  <c r="HC86" i="20"/>
  <c r="HB86" i="20"/>
  <c r="HA86" i="20"/>
  <c r="GZ86" i="20"/>
  <c r="GZ87" i="20" s="1"/>
  <c r="GZ88" i="20" s="1"/>
  <c r="GZ89" i="20" s="1"/>
  <c r="GZ90" i="20" s="1"/>
  <c r="GZ91" i="20" s="1"/>
  <c r="GZ92" i="20" s="1"/>
  <c r="GZ93" i="20" s="1"/>
  <c r="GZ94" i="20" s="1"/>
  <c r="GZ95" i="20" s="1"/>
  <c r="GZ96" i="20" s="1"/>
  <c r="GZ97" i="20" s="1"/>
  <c r="GZ98" i="20" s="1"/>
  <c r="GZ99" i="20" s="1"/>
  <c r="GZ100" i="20" s="1"/>
  <c r="GZ101" i="20" s="1"/>
  <c r="GZ102" i="20" s="1"/>
  <c r="GZ103" i="20" s="1"/>
  <c r="HQ85" i="20"/>
  <c r="HP85" i="20"/>
  <c r="HO85" i="20"/>
  <c r="HN85" i="20"/>
  <c r="HM85" i="20"/>
  <c r="HL85" i="20"/>
  <c r="HK85" i="20"/>
  <c r="HJ85" i="20"/>
  <c r="HI85" i="20"/>
  <c r="HH85" i="20"/>
  <c r="HG85" i="20"/>
  <c r="HF85" i="20"/>
  <c r="HE85" i="20"/>
  <c r="HD85" i="20"/>
  <c r="HC85" i="20"/>
  <c r="HB85" i="20"/>
  <c r="HA85" i="20"/>
  <c r="GZ85" i="20"/>
  <c r="GY85" i="20"/>
  <c r="GY86" i="20" s="1"/>
  <c r="GY87" i="20" s="1"/>
  <c r="GY88" i="20" s="1"/>
  <c r="GY89" i="20" s="1"/>
  <c r="GY90" i="20" s="1"/>
  <c r="GY91" i="20" s="1"/>
  <c r="GY92" i="20" s="1"/>
  <c r="GY93" i="20" s="1"/>
  <c r="GY94" i="20" s="1"/>
  <c r="GY95" i="20" s="1"/>
  <c r="GY96" i="20" s="1"/>
  <c r="GY97" i="20" s="1"/>
  <c r="GY98" i="20" s="1"/>
  <c r="GY99" i="20" s="1"/>
  <c r="GY100" i="20" s="1"/>
  <c r="GY101" i="20" s="1"/>
  <c r="GY102" i="20" s="1"/>
  <c r="GY103" i="20" s="1"/>
  <c r="HQ84" i="20"/>
  <c r="HP84" i="20"/>
  <c r="HO84" i="20"/>
  <c r="HN84" i="20"/>
  <c r="HM84" i="20"/>
  <c r="HL84" i="20"/>
  <c r="HK84" i="20"/>
  <c r="HJ84" i="20"/>
  <c r="HI84" i="20"/>
  <c r="HH84" i="20"/>
  <c r="HG84" i="20"/>
  <c r="HF84" i="20"/>
  <c r="HE84" i="20"/>
  <c r="HD84" i="20"/>
  <c r="HC84" i="20"/>
  <c r="HB84" i="20"/>
  <c r="HA84" i="20"/>
  <c r="GZ84" i="20"/>
  <c r="GY84" i="20"/>
  <c r="GX84" i="20"/>
  <c r="GX85" i="20" s="1"/>
  <c r="GX86" i="20" s="1"/>
  <c r="GX87" i="20" s="1"/>
  <c r="GX88" i="20" s="1"/>
  <c r="GX89" i="20" s="1"/>
  <c r="GX90" i="20" s="1"/>
  <c r="GX91" i="20" s="1"/>
  <c r="GX92" i="20" s="1"/>
  <c r="GX93" i="20" s="1"/>
  <c r="GX94" i="20" s="1"/>
  <c r="GX95" i="20" s="1"/>
  <c r="GX96" i="20" s="1"/>
  <c r="GX97" i="20" s="1"/>
  <c r="GX98" i="20" s="1"/>
  <c r="GX99" i="20" s="1"/>
  <c r="GX100" i="20" s="1"/>
  <c r="GX101" i="20" s="1"/>
  <c r="GX102" i="20" s="1"/>
  <c r="GX103" i="20" s="1"/>
  <c r="HQ83" i="20"/>
  <c r="HP83" i="20"/>
  <c r="HO83" i="20"/>
  <c r="HN83" i="20"/>
  <c r="HM83" i="20"/>
  <c r="HL83" i="20"/>
  <c r="HK83" i="20"/>
  <c r="HJ83" i="20"/>
  <c r="HI83" i="20"/>
  <c r="HH83" i="20"/>
  <c r="HG83" i="20"/>
  <c r="HF83" i="20"/>
  <c r="HE83" i="20"/>
  <c r="HD83" i="20"/>
  <c r="HC83" i="20"/>
  <c r="HB83" i="20"/>
  <c r="HA83" i="20"/>
  <c r="GZ83" i="20"/>
  <c r="GY83" i="20"/>
  <c r="GX83" i="20"/>
  <c r="GW83" i="20"/>
  <c r="GW84" i="20" s="1"/>
  <c r="GW85" i="20" s="1"/>
  <c r="GW86" i="20" s="1"/>
  <c r="GW87" i="20" s="1"/>
  <c r="GW88" i="20" s="1"/>
  <c r="GW89" i="20" s="1"/>
  <c r="GW90" i="20" s="1"/>
  <c r="GW91" i="20" s="1"/>
  <c r="GW92" i="20" s="1"/>
  <c r="GW93" i="20" s="1"/>
  <c r="GW94" i="20" s="1"/>
  <c r="GW95" i="20" s="1"/>
  <c r="GW96" i="20" s="1"/>
  <c r="GW97" i="20" s="1"/>
  <c r="GW98" i="20" s="1"/>
  <c r="GW99" i="20" s="1"/>
  <c r="GW100" i="20" s="1"/>
  <c r="GW101" i="20" s="1"/>
  <c r="GW102" i="20" s="1"/>
  <c r="GW103" i="20" s="1"/>
  <c r="HQ82" i="20"/>
  <c r="HP82" i="20"/>
  <c r="HO82" i="20"/>
  <c r="HN82" i="20"/>
  <c r="HM82" i="20"/>
  <c r="HL82" i="20"/>
  <c r="HK82" i="20"/>
  <c r="HJ82" i="20"/>
  <c r="HI82" i="20"/>
  <c r="HH82" i="20"/>
  <c r="HG82" i="20"/>
  <c r="HF82" i="20"/>
  <c r="HE82" i="20"/>
  <c r="HD82" i="20"/>
  <c r="HC82" i="20"/>
  <c r="HB82" i="20"/>
  <c r="HA82" i="20"/>
  <c r="GZ82" i="20"/>
  <c r="GY82" i="20"/>
  <c r="GX82" i="20"/>
  <c r="GW82" i="20"/>
  <c r="GV82" i="20"/>
  <c r="GV83" i="20" s="1"/>
  <c r="GV84" i="20" s="1"/>
  <c r="GV85" i="20" s="1"/>
  <c r="GV86" i="20" s="1"/>
  <c r="GV87" i="20" s="1"/>
  <c r="GV88" i="20" s="1"/>
  <c r="GV89" i="20" s="1"/>
  <c r="GV90" i="20" s="1"/>
  <c r="GV91" i="20" s="1"/>
  <c r="GV92" i="20" s="1"/>
  <c r="GV93" i="20" s="1"/>
  <c r="GV94" i="20" s="1"/>
  <c r="GV95" i="20" s="1"/>
  <c r="GV96" i="20" s="1"/>
  <c r="GV97" i="20" s="1"/>
  <c r="GV98" i="20" s="1"/>
  <c r="GV99" i="20" s="1"/>
  <c r="GV100" i="20" s="1"/>
  <c r="GV101" i="20" s="1"/>
  <c r="GV102" i="20" s="1"/>
  <c r="GV103" i="20" s="1"/>
  <c r="HQ81" i="20"/>
  <c r="HP81" i="20"/>
  <c r="HO81" i="20"/>
  <c r="HN81" i="20"/>
  <c r="HM81" i="20"/>
  <c r="HL81" i="20"/>
  <c r="HK81" i="20"/>
  <c r="HJ81" i="20"/>
  <c r="HI81" i="20"/>
  <c r="HH81" i="20"/>
  <c r="HG81" i="20"/>
  <c r="HF81" i="20"/>
  <c r="HE81" i="20"/>
  <c r="HD81" i="20"/>
  <c r="HC81" i="20"/>
  <c r="HB81" i="20"/>
  <c r="HA81" i="20"/>
  <c r="GZ81" i="20"/>
  <c r="GY81" i="20"/>
  <c r="GX81" i="20"/>
  <c r="GW81" i="20"/>
  <c r="GV81" i="20"/>
  <c r="GU81" i="20"/>
  <c r="GU82" i="20" s="1"/>
  <c r="GU83" i="20" s="1"/>
  <c r="GU84" i="20" s="1"/>
  <c r="GU85" i="20" s="1"/>
  <c r="GU86" i="20" s="1"/>
  <c r="GU87" i="20" s="1"/>
  <c r="GU88" i="20" s="1"/>
  <c r="GU89" i="20" s="1"/>
  <c r="GU90" i="20" s="1"/>
  <c r="GU91" i="20" s="1"/>
  <c r="GU92" i="20" s="1"/>
  <c r="GU93" i="20" s="1"/>
  <c r="GU94" i="20" s="1"/>
  <c r="GU95" i="20" s="1"/>
  <c r="GU96" i="20" s="1"/>
  <c r="GU97" i="20" s="1"/>
  <c r="GU98" i="20" s="1"/>
  <c r="GU99" i="20" s="1"/>
  <c r="GU100" i="20" s="1"/>
  <c r="GU101" i="20" s="1"/>
  <c r="GU102" i="20" s="1"/>
  <c r="GU103" i="20" s="1"/>
  <c r="HQ80" i="20"/>
  <c r="HP80" i="20"/>
  <c r="HO80" i="20"/>
  <c r="HN80" i="20"/>
  <c r="HM80" i="20"/>
  <c r="HL80" i="20"/>
  <c r="HK80" i="20"/>
  <c r="HJ80" i="20"/>
  <c r="HI80" i="20"/>
  <c r="HH80" i="20"/>
  <c r="HG80" i="20"/>
  <c r="HF80" i="20"/>
  <c r="HE80" i="20"/>
  <c r="HD80" i="20"/>
  <c r="HC80" i="20"/>
  <c r="HB80" i="20"/>
  <c r="HA80" i="20"/>
  <c r="GZ80" i="20"/>
  <c r="GY80" i="20"/>
  <c r="GX80" i="20"/>
  <c r="GW80" i="20"/>
  <c r="GV80" i="20"/>
  <c r="GU80" i="20"/>
  <c r="GT80" i="20"/>
  <c r="GT81" i="20" s="1"/>
  <c r="GT82" i="20" s="1"/>
  <c r="GT83" i="20" s="1"/>
  <c r="GT84" i="20" s="1"/>
  <c r="GT85" i="20" s="1"/>
  <c r="GT86" i="20" s="1"/>
  <c r="GT87" i="20" s="1"/>
  <c r="GT88" i="20" s="1"/>
  <c r="GT89" i="20" s="1"/>
  <c r="GT90" i="20" s="1"/>
  <c r="GT91" i="20" s="1"/>
  <c r="GT92" i="20" s="1"/>
  <c r="GT93" i="20" s="1"/>
  <c r="GT94" i="20" s="1"/>
  <c r="GT95" i="20" s="1"/>
  <c r="GT96" i="20" s="1"/>
  <c r="GT97" i="20" s="1"/>
  <c r="GT98" i="20" s="1"/>
  <c r="GT99" i="20" s="1"/>
  <c r="GT100" i="20" s="1"/>
  <c r="GT101" i="20" s="1"/>
  <c r="GT102" i="20" s="1"/>
  <c r="GT103" i="20" s="1"/>
  <c r="HQ79" i="20"/>
  <c r="HP79" i="20"/>
  <c r="HO79" i="20"/>
  <c r="HN79" i="20"/>
  <c r="HM79" i="20"/>
  <c r="HL79" i="20"/>
  <c r="HK79" i="20"/>
  <c r="HJ79" i="20"/>
  <c r="HI79" i="20"/>
  <c r="HH79" i="20"/>
  <c r="HG79" i="20"/>
  <c r="HF79" i="20"/>
  <c r="HE79" i="20"/>
  <c r="HD79" i="20"/>
  <c r="HC79" i="20"/>
  <c r="HB79" i="20"/>
  <c r="HA79" i="20"/>
  <c r="GZ79" i="20"/>
  <c r="GY79" i="20"/>
  <c r="GX79" i="20"/>
  <c r="GW79" i="20"/>
  <c r="GV79" i="20"/>
  <c r="GU79" i="20"/>
  <c r="GT79" i="20"/>
  <c r="GS79" i="20"/>
  <c r="GS80" i="20" s="1"/>
  <c r="GS81" i="20" s="1"/>
  <c r="GS82" i="20" s="1"/>
  <c r="GS83" i="20" s="1"/>
  <c r="GS84" i="20" s="1"/>
  <c r="GS85" i="20" s="1"/>
  <c r="GS86" i="20" s="1"/>
  <c r="GS87" i="20" s="1"/>
  <c r="GS88" i="20" s="1"/>
  <c r="GS89" i="20" s="1"/>
  <c r="GS90" i="20" s="1"/>
  <c r="GS91" i="20" s="1"/>
  <c r="GS92" i="20" s="1"/>
  <c r="GS93" i="20" s="1"/>
  <c r="GS94" i="20" s="1"/>
  <c r="GS95" i="20" s="1"/>
  <c r="GS96" i="20" s="1"/>
  <c r="GS97" i="20" s="1"/>
  <c r="GS98" i="20" s="1"/>
  <c r="GS99" i="20" s="1"/>
  <c r="GS100" i="20" s="1"/>
  <c r="GS101" i="20" s="1"/>
  <c r="GS102" i="20" s="1"/>
  <c r="GS103" i="20" s="1"/>
  <c r="HQ78" i="20"/>
  <c r="HP78" i="20"/>
  <c r="HO78" i="20"/>
  <c r="HN78" i="20"/>
  <c r="HM78" i="20"/>
  <c r="HL78" i="20"/>
  <c r="HK78" i="20"/>
  <c r="HJ78" i="20"/>
  <c r="HI78" i="20"/>
  <c r="HH78" i="20"/>
  <c r="HG78" i="20"/>
  <c r="HF78" i="20"/>
  <c r="HE78" i="20"/>
  <c r="HD78" i="20"/>
  <c r="HC78" i="20"/>
  <c r="HB78" i="20"/>
  <c r="HA78" i="20"/>
  <c r="GZ78" i="20"/>
  <c r="GY78" i="20"/>
  <c r="GX78" i="20"/>
  <c r="GW78" i="20"/>
  <c r="GV78" i="20"/>
  <c r="GU78" i="20"/>
  <c r="GT78" i="20"/>
  <c r="GS78" i="20"/>
  <c r="GR78" i="20"/>
  <c r="GR79" i="20" s="1"/>
  <c r="GR80" i="20" s="1"/>
  <c r="GR81" i="20" s="1"/>
  <c r="GR82" i="20" s="1"/>
  <c r="GR83" i="20" s="1"/>
  <c r="GR84" i="20" s="1"/>
  <c r="GR85" i="20" s="1"/>
  <c r="GR86" i="20" s="1"/>
  <c r="GR87" i="20" s="1"/>
  <c r="GR88" i="20" s="1"/>
  <c r="GR89" i="20" s="1"/>
  <c r="GR90" i="20" s="1"/>
  <c r="GR91" i="20" s="1"/>
  <c r="GR92" i="20" s="1"/>
  <c r="GR93" i="20" s="1"/>
  <c r="GR94" i="20" s="1"/>
  <c r="GR95" i="20" s="1"/>
  <c r="GR96" i="20" s="1"/>
  <c r="GR97" i="20" s="1"/>
  <c r="GR98" i="20" s="1"/>
  <c r="GR99" i="20" s="1"/>
  <c r="GR100" i="20" s="1"/>
  <c r="GR101" i="20" s="1"/>
  <c r="GR102" i="20" s="1"/>
  <c r="GR103" i="20" s="1"/>
  <c r="HQ77" i="20"/>
  <c r="HP77" i="20"/>
  <c r="HO77" i="20"/>
  <c r="HN77" i="20"/>
  <c r="HM77" i="20"/>
  <c r="HL77" i="20"/>
  <c r="HK77" i="20"/>
  <c r="HJ77" i="20"/>
  <c r="HI77" i="20"/>
  <c r="HH77" i="20"/>
  <c r="HG77" i="20"/>
  <c r="HF77" i="20"/>
  <c r="HE77" i="20"/>
  <c r="HD77" i="20"/>
  <c r="HC77" i="20"/>
  <c r="HB77" i="20"/>
  <c r="HA77" i="20"/>
  <c r="GZ77" i="20"/>
  <c r="GY77" i="20"/>
  <c r="GX77" i="20"/>
  <c r="GW77" i="20"/>
  <c r="GV77" i="20"/>
  <c r="GU77" i="20"/>
  <c r="GT77" i="20"/>
  <c r="GS77" i="20"/>
  <c r="GR77" i="20"/>
  <c r="GQ77" i="20"/>
  <c r="GQ78" i="20" s="1"/>
  <c r="GQ79" i="20" s="1"/>
  <c r="GQ80" i="20" s="1"/>
  <c r="GQ81" i="20" s="1"/>
  <c r="GQ82" i="20" s="1"/>
  <c r="GQ83" i="20" s="1"/>
  <c r="GQ84" i="20" s="1"/>
  <c r="GQ85" i="20" s="1"/>
  <c r="GQ86" i="20" s="1"/>
  <c r="GQ87" i="20" s="1"/>
  <c r="GQ88" i="20" s="1"/>
  <c r="GQ89" i="20" s="1"/>
  <c r="GQ90" i="20" s="1"/>
  <c r="GQ91" i="20" s="1"/>
  <c r="GQ92" i="20" s="1"/>
  <c r="GQ93" i="20" s="1"/>
  <c r="GQ94" i="20" s="1"/>
  <c r="GQ95" i="20" s="1"/>
  <c r="GQ96" i="20" s="1"/>
  <c r="GQ97" i="20" s="1"/>
  <c r="GQ98" i="20" s="1"/>
  <c r="GQ99" i="20" s="1"/>
  <c r="GQ100" i="20" s="1"/>
  <c r="GQ101" i="20" s="1"/>
  <c r="GQ102" i="20" s="1"/>
  <c r="GQ103" i="20" s="1"/>
  <c r="HQ76" i="20"/>
  <c r="HP76" i="20"/>
  <c r="HO76" i="20"/>
  <c r="HN76" i="20"/>
  <c r="HM76" i="20"/>
  <c r="HL76" i="20"/>
  <c r="HK76" i="20"/>
  <c r="HJ76" i="20"/>
  <c r="HI76" i="20"/>
  <c r="HH76" i="20"/>
  <c r="HG76" i="20"/>
  <c r="HF76" i="20"/>
  <c r="HE76" i="20"/>
  <c r="HD76" i="20"/>
  <c r="HC76" i="20"/>
  <c r="HB76" i="20"/>
  <c r="HA76" i="20"/>
  <c r="GZ76" i="20"/>
  <c r="GY76" i="20"/>
  <c r="GX76" i="20"/>
  <c r="GW76" i="20"/>
  <c r="GV76" i="20"/>
  <c r="GU76" i="20"/>
  <c r="GT76" i="20"/>
  <c r="GS76" i="20"/>
  <c r="GR76" i="20"/>
  <c r="GQ76" i="20"/>
  <c r="GP76" i="20"/>
  <c r="GP77" i="20" s="1"/>
  <c r="GP78" i="20" s="1"/>
  <c r="GP79" i="20" s="1"/>
  <c r="GP80" i="20" s="1"/>
  <c r="GP81" i="20" s="1"/>
  <c r="GP82" i="20" s="1"/>
  <c r="GP83" i="20" s="1"/>
  <c r="GP84" i="20" s="1"/>
  <c r="GP85" i="20" s="1"/>
  <c r="GP86" i="20" s="1"/>
  <c r="GP87" i="20" s="1"/>
  <c r="GP88" i="20" s="1"/>
  <c r="GP89" i="20" s="1"/>
  <c r="GP90" i="20" s="1"/>
  <c r="GP91" i="20" s="1"/>
  <c r="GP92" i="20" s="1"/>
  <c r="GP93" i="20" s="1"/>
  <c r="GP94" i="20" s="1"/>
  <c r="GP95" i="20" s="1"/>
  <c r="GP96" i="20" s="1"/>
  <c r="GP97" i="20" s="1"/>
  <c r="GP98" i="20" s="1"/>
  <c r="GP99" i="20" s="1"/>
  <c r="GP100" i="20" s="1"/>
  <c r="GP101" i="20" s="1"/>
  <c r="GP102" i="20" s="1"/>
  <c r="GP103" i="20" s="1"/>
  <c r="HQ75" i="20"/>
  <c r="HP75" i="20"/>
  <c r="HO75" i="20"/>
  <c r="HN75" i="20"/>
  <c r="HM75" i="20"/>
  <c r="HL75" i="20"/>
  <c r="HK75" i="20"/>
  <c r="HJ75" i="20"/>
  <c r="HI75" i="20"/>
  <c r="HH75" i="20"/>
  <c r="HG75" i="20"/>
  <c r="HF75" i="20"/>
  <c r="HE75" i="20"/>
  <c r="HD75" i="20"/>
  <c r="HC75" i="20"/>
  <c r="HB75" i="20"/>
  <c r="HA75" i="20"/>
  <c r="GZ75" i="20"/>
  <c r="GY75" i="20"/>
  <c r="GX75" i="20"/>
  <c r="GW75" i="20"/>
  <c r="GV75" i="20"/>
  <c r="GU75" i="20"/>
  <c r="GT75" i="20"/>
  <c r="GS75" i="20"/>
  <c r="GR75" i="20"/>
  <c r="GQ75" i="20"/>
  <c r="GP75" i="20"/>
  <c r="GO75" i="20"/>
  <c r="GO76" i="20" s="1"/>
  <c r="GO77" i="20" s="1"/>
  <c r="GO78" i="20" s="1"/>
  <c r="GO79" i="20" s="1"/>
  <c r="GO80" i="20" s="1"/>
  <c r="GO81" i="20" s="1"/>
  <c r="GO82" i="20" s="1"/>
  <c r="GO83" i="20" s="1"/>
  <c r="GO84" i="20" s="1"/>
  <c r="GO85" i="20" s="1"/>
  <c r="GO86" i="20" s="1"/>
  <c r="GO87" i="20" s="1"/>
  <c r="GO88" i="20" s="1"/>
  <c r="GO89" i="20" s="1"/>
  <c r="GO90" i="20" s="1"/>
  <c r="GO91" i="20" s="1"/>
  <c r="GO92" i="20" s="1"/>
  <c r="GO93" i="20" s="1"/>
  <c r="GO94" i="20" s="1"/>
  <c r="GO95" i="20" s="1"/>
  <c r="GO96" i="20" s="1"/>
  <c r="GO97" i="20" s="1"/>
  <c r="GO98" i="20" s="1"/>
  <c r="GO99" i="20" s="1"/>
  <c r="GO100" i="20" s="1"/>
  <c r="GO101" i="20" s="1"/>
  <c r="GO102" i="20" s="1"/>
  <c r="GO103" i="20" s="1"/>
  <c r="HQ74" i="20"/>
  <c r="HP74" i="20"/>
  <c r="HO74" i="20"/>
  <c r="HN74" i="20"/>
  <c r="HM74" i="20"/>
  <c r="HL74" i="20"/>
  <c r="HK74" i="20"/>
  <c r="HJ74" i="20"/>
  <c r="HI74" i="20"/>
  <c r="HH74" i="20"/>
  <c r="HG74" i="20"/>
  <c r="HF74" i="20"/>
  <c r="HE74" i="20"/>
  <c r="HD74" i="20"/>
  <c r="HC74" i="20"/>
  <c r="HB74" i="20"/>
  <c r="HA74" i="20"/>
  <c r="GZ74" i="20"/>
  <c r="GY74" i="20"/>
  <c r="GX74" i="20"/>
  <c r="GW74" i="20"/>
  <c r="GV74" i="20"/>
  <c r="GU74" i="20"/>
  <c r="GT74" i="20"/>
  <c r="GS74" i="20"/>
  <c r="GR74" i="20"/>
  <c r="GQ74" i="20"/>
  <c r="GP74" i="20"/>
  <c r="GO74" i="20"/>
  <c r="GN74" i="20"/>
  <c r="GN75" i="20" s="1"/>
  <c r="GN76" i="20" s="1"/>
  <c r="GN77" i="20" s="1"/>
  <c r="GN78" i="20" s="1"/>
  <c r="GN79" i="20" s="1"/>
  <c r="GN80" i="20" s="1"/>
  <c r="GN81" i="20" s="1"/>
  <c r="GN82" i="20" s="1"/>
  <c r="GN83" i="20" s="1"/>
  <c r="GN84" i="20" s="1"/>
  <c r="GN85" i="20" s="1"/>
  <c r="GN86" i="20" s="1"/>
  <c r="GN87" i="20" s="1"/>
  <c r="GN88" i="20" s="1"/>
  <c r="GN89" i="20" s="1"/>
  <c r="GN90" i="20" s="1"/>
  <c r="GN91" i="20" s="1"/>
  <c r="GN92" i="20" s="1"/>
  <c r="GN93" i="20" s="1"/>
  <c r="GN94" i="20" s="1"/>
  <c r="GN95" i="20" s="1"/>
  <c r="GN96" i="20" s="1"/>
  <c r="GN97" i="20" s="1"/>
  <c r="GN98" i="20" s="1"/>
  <c r="GN99" i="20" s="1"/>
  <c r="GN100" i="20" s="1"/>
  <c r="GN101" i="20" s="1"/>
  <c r="GN102" i="20" s="1"/>
  <c r="GN103" i="20" s="1"/>
  <c r="HQ73" i="20"/>
  <c r="HP73" i="20"/>
  <c r="HO73" i="20"/>
  <c r="HN73" i="20"/>
  <c r="HM73" i="20"/>
  <c r="HL73" i="20"/>
  <c r="HK73" i="20"/>
  <c r="HJ73" i="20"/>
  <c r="HI73" i="20"/>
  <c r="HH73" i="20"/>
  <c r="HG73" i="20"/>
  <c r="HF73" i="20"/>
  <c r="HE73" i="20"/>
  <c r="HD73" i="20"/>
  <c r="HC73" i="20"/>
  <c r="HB73" i="20"/>
  <c r="HA73" i="20"/>
  <c r="GZ73" i="20"/>
  <c r="GY73" i="20"/>
  <c r="GX73" i="20"/>
  <c r="GW73" i="20"/>
  <c r="GV73" i="20"/>
  <c r="GU73" i="20"/>
  <c r="GT73" i="20"/>
  <c r="GS73" i="20"/>
  <c r="GR73" i="20"/>
  <c r="GQ73" i="20"/>
  <c r="GP73" i="20"/>
  <c r="GO73" i="20"/>
  <c r="GN73" i="20"/>
  <c r="GM73" i="20"/>
  <c r="GM74" i="20" s="1"/>
  <c r="GM75" i="20" s="1"/>
  <c r="GM76" i="20" s="1"/>
  <c r="GM77" i="20" s="1"/>
  <c r="GM78" i="20" s="1"/>
  <c r="GM79" i="20" s="1"/>
  <c r="GM80" i="20" s="1"/>
  <c r="GM81" i="20" s="1"/>
  <c r="GM82" i="20" s="1"/>
  <c r="GM83" i="20" s="1"/>
  <c r="GM84" i="20" s="1"/>
  <c r="GM85" i="20" s="1"/>
  <c r="GM86" i="20" s="1"/>
  <c r="GM87" i="20" s="1"/>
  <c r="GM88" i="20" s="1"/>
  <c r="GM89" i="20" s="1"/>
  <c r="GM90" i="20" s="1"/>
  <c r="GM91" i="20" s="1"/>
  <c r="GM92" i="20" s="1"/>
  <c r="GM93" i="20" s="1"/>
  <c r="GM94" i="20" s="1"/>
  <c r="GM95" i="20" s="1"/>
  <c r="GM96" i="20" s="1"/>
  <c r="GM97" i="20" s="1"/>
  <c r="GM98" i="20" s="1"/>
  <c r="GM99" i="20" s="1"/>
  <c r="GM100" i="20" s="1"/>
  <c r="GM101" i="20" s="1"/>
  <c r="GM102" i="20" s="1"/>
  <c r="GM103" i="20" s="1"/>
  <c r="HQ72" i="20"/>
  <c r="HP72" i="20"/>
  <c r="HO72" i="20"/>
  <c r="HN72" i="20"/>
  <c r="HM72" i="20"/>
  <c r="HL72" i="20"/>
  <c r="HK72" i="20"/>
  <c r="HJ72" i="20"/>
  <c r="HI72" i="20"/>
  <c r="HH72" i="20"/>
  <c r="HG72" i="20"/>
  <c r="HF72" i="20"/>
  <c r="HE72" i="20"/>
  <c r="HD72" i="20"/>
  <c r="HC72" i="20"/>
  <c r="HB72" i="20"/>
  <c r="HA72" i="20"/>
  <c r="GZ72" i="20"/>
  <c r="GY72" i="20"/>
  <c r="GX72" i="20"/>
  <c r="GW72" i="20"/>
  <c r="GV72" i="20"/>
  <c r="GU72" i="20"/>
  <c r="GT72" i="20"/>
  <c r="GS72" i="20"/>
  <c r="GR72" i="20"/>
  <c r="GQ72" i="20"/>
  <c r="GP72" i="20"/>
  <c r="GO72" i="20"/>
  <c r="GN72" i="20"/>
  <c r="GM72" i="20"/>
  <c r="GL72" i="20"/>
  <c r="GL73" i="20" s="1"/>
  <c r="GL74" i="20" s="1"/>
  <c r="GL75" i="20" s="1"/>
  <c r="GL76" i="20" s="1"/>
  <c r="GL77" i="20" s="1"/>
  <c r="GL78" i="20" s="1"/>
  <c r="GL79" i="20" s="1"/>
  <c r="GL80" i="20" s="1"/>
  <c r="GL81" i="20" s="1"/>
  <c r="GL82" i="20" s="1"/>
  <c r="GL83" i="20" s="1"/>
  <c r="GL84" i="20" s="1"/>
  <c r="GL85" i="20" s="1"/>
  <c r="GL86" i="20" s="1"/>
  <c r="GL87" i="20" s="1"/>
  <c r="GL88" i="20" s="1"/>
  <c r="GL89" i="20" s="1"/>
  <c r="GL90" i="20" s="1"/>
  <c r="GL91" i="20" s="1"/>
  <c r="GL92" i="20" s="1"/>
  <c r="GL93" i="20" s="1"/>
  <c r="GL94" i="20" s="1"/>
  <c r="GL95" i="20" s="1"/>
  <c r="GL96" i="20" s="1"/>
  <c r="GL97" i="20" s="1"/>
  <c r="GL98" i="20" s="1"/>
  <c r="GL99" i="20" s="1"/>
  <c r="GL100" i="20" s="1"/>
  <c r="GL101" i="20" s="1"/>
  <c r="GL102" i="20" s="1"/>
  <c r="GL103" i="20" s="1"/>
  <c r="HQ71" i="20"/>
  <c r="HP71" i="20"/>
  <c r="HO71" i="20"/>
  <c r="HN71" i="20"/>
  <c r="HM71" i="20"/>
  <c r="HL71" i="20"/>
  <c r="HK71" i="20"/>
  <c r="HJ71" i="20"/>
  <c r="HI71" i="20"/>
  <c r="HH71" i="20"/>
  <c r="HG71" i="20"/>
  <c r="HF71" i="20"/>
  <c r="HE71" i="20"/>
  <c r="HD71" i="20"/>
  <c r="HC71" i="20"/>
  <c r="HB71" i="20"/>
  <c r="HA71" i="20"/>
  <c r="GZ71" i="20"/>
  <c r="GY71" i="20"/>
  <c r="GX71" i="20"/>
  <c r="GW71" i="20"/>
  <c r="GV71" i="20"/>
  <c r="GU71" i="20"/>
  <c r="GT71" i="20"/>
  <c r="GS71" i="20"/>
  <c r="GR71" i="20"/>
  <c r="GQ71" i="20"/>
  <c r="GP71" i="20"/>
  <c r="GO71" i="20"/>
  <c r="GN71" i="20"/>
  <c r="GM71" i="20"/>
  <c r="GL71" i="20"/>
  <c r="GK71" i="20"/>
  <c r="GK72" i="20" s="1"/>
  <c r="GK73" i="20" s="1"/>
  <c r="GK74" i="20" s="1"/>
  <c r="GK75" i="20" s="1"/>
  <c r="GK76" i="20" s="1"/>
  <c r="GK77" i="20" s="1"/>
  <c r="GK78" i="20" s="1"/>
  <c r="GK79" i="20" s="1"/>
  <c r="GK80" i="20" s="1"/>
  <c r="GK81" i="20" s="1"/>
  <c r="GK82" i="20" s="1"/>
  <c r="GK83" i="20" s="1"/>
  <c r="GK84" i="20" s="1"/>
  <c r="GK85" i="20" s="1"/>
  <c r="GK86" i="20" s="1"/>
  <c r="GK87" i="20" s="1"/>
  <c r="GK88" i="20" s="1"/>
  <c r="GK89" i="20" s="1"/>
  <c r="GK90" i="20" s="1"/>
  <c r="GK91" i="20" s="1"/>
  <c r="GK92" i="20" s="1"/>
  <c r="GK93" i="20" s="1"/>
  <c r="GK94" i="20" s="1"/>
  <c r="GK95" i="20" s="1"/>
  <c r="GK96" i="20" s="1"/>
  <c r="GK97" i="20" s="1"/>
  <c r="GK98" i="20" s="1"/>
  <c r="GK99" i="20" s="1"/>
  <c r="GK100" i="20" s="1"/>
  <c r="GK101" i="20" s="1"/>
  <c r="GK102" i="20" s="1"/>
  <c r="GK103" i="20" s="1"/>
  <c r="HQ70" i="20"/>
  <c r="HP70" i="20"/>
  <c r="HO70" i="20"/>
  <c r="HN70" i="20"/>
  <c r="HM70" i="20"/>
  <c r="HL70" i="20"/>
  <c r="HK70" i="20"/>
  <c r="HJ70" i="20"/>
  <c r="HI70" i="20"/>
  <c r="HH70" i="20"/>
  <c r="HG70" i="20"/>
  <c r="HF70" i="20"/>
  <c r="HE70" i="20"/>
  <c r="HD70" i="20"/>
  <c r="HC70" i="20"/>
  <c r="HB70" i="20"/>
  <c r="HA70" i="20"/>
  <c r="GZ70" i="20"/>
  <c r="GY70" i="20"/>
  <c r="GX70" i="20"/>
  <c r="GW70" i="20"/>
  <c r="GV70" i="20"/>
  <c r="GU70" i="20"/>
  <c r="GT70" i="20"/>
  <c r="GS70" i="20"/>
  <c r="GR70" i="20"/>
  <c r="GQ70" i="20"/>
  <c r="GP70" i="20"/>
  <c r="GO70" i="20"/>
  <c r="GN70" i="20"/>
  <c r="GM70" i="20"/>
  <c r="GL70" i="20"/>
  <c r="GK70" i="20"/>
  <c r="GJ70" i="20"/>
  <c r="GJ71" i="20" s="1"/>
  <c r="GJ72" i="20" s="1"/>
  <c r="GJ73" i="20" s="1"/>
  <c r="GJ74" i="20" s="1"/>
  <c r="GJ75" i="20" s="1"/>
  <c r="GJ76" i="20" s="1"/>
  <c r="GJ77" i="20" s="1"/>
  <c r="GJ78" i="20" s="1"/>
  <c r="GJ79" i="20" s="1"/>
  <c r="GJ80" i="20" s="1"/>
  <c r="GJ81" i="20" s="1"/>
  <c r="GJ82" i="20" s="1"/>
  <c r="GJ83" i="20" s="1"/>
  <c r="GJ84" i="20" s="1"/>
  <c r="GJ85" i="20" s="1"/>
  <c r="GJ86" i="20" s="1"/>
  <c r="GJ87" i="20" s="1"/>
  <c r="GJ88" i="20" s="1"/>
  <c r="GJ89" i="20" s="1"/>
  <c r="GJ90" i="20" s="1"/>
  <c r="GJ91" i="20" s="1"/>
  <c r="GJ92" i="20" s="1"/>
  <c r="GJ93" i="20" s="1"/>
  <c r="GJ94" i="20" s="1"/>
  <c r="GJ95" i="20" s="1"/>
  <c r="GJ96" i="20" s="1"/>
  <c r="GJ97" i="20" s="1"/>
  <c r="GJ98" i="20" s="1"/>
  <c r="GJ99" i="20" s="1"/>
  <c r="GJ100" i="20" s="1"/>
  <c r="GJ101" i="20" s="1"/>
  <c r="GJ102" i="20" s="1"/>
  <c r="GJ103" i="20" s="1"/>
  <c r="HQ69" i="20"/>
  <c r="HP69" i="20"/>
  <c r="HO69" i="20"/>
  <c r="HN69" i="20"/>
  <c r="HM69" i="20"/>
  <c r="HL69" i="20"/>
  <c r="HK69" i="20"/>
  <c r="HJ69" i="20"/>
  <c r="HI69" i="20"/>
  <c r="HH69" i="20"/>
  <c r="HG69" i="20"/>
  <c r="HF69" i="20"/>
  <c r="HE69" i="20"/>
  <c r="HD69" i="20"/>
  <c r="HC69" i="20"/>
  <c r="HB69" i="20"/>
  <c r="HA69" i="20"/>
  <c r="GZ69" i="20"/>
  <c r="GY69" i="20"/>
  <c r="GX69" i="20"/>
  <c r="GW69" i="20"/>
  <c r="GV69" i="20"/>
  <c r="GU69" i="20"/>
  <c r="GT69" i="20"/>
  <c r="GS69" i="20"/>
  <c r="GR69" i="20"/>
  <c r="GQ69" i="20"/>
  <c r="GP69" i="20"/>
  <c r="GO69" i="20"/>
  <c r="GN69" i="20"/>
  <c r="GM69" i="20"/>
  <c r="GL69" i="20"/>
  <c r="GK69" i="20"/>
  <c r="GJ69" i="20"/>
  <c r="GI69" i="20"/>
  <c r="GI70" i="20" s="1"/>
  <c r="GI71" i="20" s="1"/>
  <c r="GI72" i="20" s="1"/>
  <c r="GI73" i="20" s="1"/>
  <c r="GI74" i="20" s="1"/>
  <c r="GI75" i="20" s="1"/>
  <c r="GI76" i="20" s="1"/>
  <c r="GI77" i="20" s="1"/>
  <c r="GI78" i="20" s="1"/>
  <c r="GI79" i="20" s="1"/>
  <c r="GI80" i="20" s="1"/>
  <c r="GI81" i="20" s="1"/>
  <c r="GI82" i="20" s="1"/>
  <c r="GI83" i="20" s="1"/>
  <c r="GI84" i="20" s="1"/>
  <c r="GI85" i="20" s="1"/>
  <c r="GI86" i="20" s="1"/>
  <c r="GI87" i="20" s="1"/>
  <c r="GI88" i="20" s="1"/>
  <c r="GI89" i="20" s="1"/>
  <c r="GI90" i="20" s="1"/>
  <c r="GI91" i="20" s="1"/>
  <c r="GI92" i="20" s="1"/>
  <c r="GI93" i="20" s="1"/>
  <c r="GI94" i="20" s="1"/>
  <c r="GI95" i="20" s="1"/>
  <c r="GI96" i="20" s="1"/>
  <c r="GI97" i="20" s="1"/>
  <c r="GI98" i="20" s="1"/>
  <c r="GI99" i="20" s="1"/>
  <c r="GI100" i="20" s="1"/>
  <c r="GI101" i="20" s="1"/>
  <c r="GI102" i="20" s="1"/>
  <c r="GI103" i="20" s="1"/>
  <c r="HQ68" i="20"/>
  <c r="HP68" i="20"/>
  <c r="HO68" i="20"/>
  <c r="HN68" i="20"/>
  <c r="HM68" i="20"/>
  <c r="HL68" i="20"/>
  <c r="HK68" i="20"/>
  <c r="HJ68" i="20"/>
  <c r="HI68" i="20"/>
  <c r="HH68" i="20"/>
  <c r="HG68" i="20"/>
  <c r="HF68" i="20"/>
  <c r="HE68" i="20"/>
  <c r="HD68" i="20"/>
  <c r="HC68" i="20"/>
  <c r="HB68" i="20"/>
  <c r="HA68" i="20"/>
  <c r="GZ68" i="20"/>
  <c r="GY68" i="20"/>
  <c r="GX68" i="20"/>
  <c r="GW68" i="20"/>
  <c r="GV68" i="20"/>
  <c r="GU68" i="20"/>
  <c r="GT68" i="20"/>
  <c r="GS68" i="20"/>
  <c r="GR68" i="20"/>
  <c r="GQ68" i="20"/>
  <c r="GP68" i="20"/>
  <c r="GO68" i="20"/>
  <c r="GN68" i="20"/>
  <c r="GM68" i="20"/>
  <c r="GL68" i="20"/>
  <c r="GK68" i="20"/>
  <c r="GJ68" i="20"/>
  <c r="GI68" i="20"/>
  <c r="GH68" i="20"/>
  <c r="GH69" i="20" s="1"/>
  <c r="GH70" i="20" s="1"/>
  <c r="GH71" i="20" s="1"/>
  <c r="GH72" i="20" s="1"/>
  <c r="GH73" i="20" s="1"/>
  <c r="GH74" i="20" s="1"/>
  <c r="GH75" i="20" s="1"/>
  <c r="GH76" i="20" s="1"/>
  <c r="GH77" i="20" s="1"/>
  <c r="GH78" i="20" s="1"/>
  <c r="GH79" i="20" s="1"/>
  <c r="GH80" i="20" s="1"/>
  <c r="GH81" i="20" s="1"/>
  <c r="GH82" i="20" s="1"/>
  <c r="GH83" i="20" s="1"/>
  <c r="GH84" i="20" s="1"/>
  <c r="GH85" i="20" s="1"/>
  <c r="GH86" i="20" s="1"/>
  <c r="GH87" i="20" s="1"/>
  <c r="GH88" i="20" s="1"/>
  <c r="GH89" i="20" s="1"/>
  <c r="GH90" i="20" s="1"/>
  <c r="GH91" i="20" s="1"/>
  <c r="GH92" i="20" s="1"/>
  <c r="GH93" i="20" s="1"/>
  <c r="GH94" i="20" s="1"/>
  <c r="GH95" i="20" s="1"/>
  <c r="GH96" i="20" s="1"/>
  <c r="GH97" i="20" s="1"/>
  <c r="GH98" i="20" s="1"/>
  <c r="GH99" i="20" s="1"/>
  <c r="GH100" i="20" s="1"/>
  <c r="GH101" i="20" s="1"/>
  <c r="GH102" i="20" s="1"/>
  <c r="GH103" i="20" s="1"/>
  <c r="HQ67" i="20"/>
  <c r="HP67" i="20"/>
  <c r="HO67" i="20"/>
  <c r="HN67" i="20"/>
  <c r="HM67" i="20"/>
  <c r="HL67" i="20"/>
  <c r="HK67" i="20"/>
  <c r="HJ67" i="20"/>
  <c r="HI67" i="20"/>
  <c r="HH67" i="20"/>
  <c r="HG67" i="20"/>
  <c r="HF67" i="20"/>
  <c r="HE67" i="20"/>
  <c r="HD67" i="20"/>
  <c r="HC67" i="20"/>
  <c r="HB67" i="20"/>
  <c r="HA67" i="20"/>
  <c r="GZ67" i="20"/>
  <c r="GY67" i="20"/>
  <c r="GX67" i="20"/>
  <c r="GW67" i="20"/>
  <c r="GV67" i="20"/>
  <c r="GU67" i="20"/>
  <c r="GT67" i="20"/>
  <c r="GS67" i="20"/>
  <c r="GR67" i="20"/>
  <c r="GQ67" i="20"/>
  <c r="GP67" i="20"/>
  <c r="GO67" i="20"/>
  <c r="GN67" i="20"/>
  <c r="GM67" i="20"/>
  <c r="GL67" i="20"/>
  <c r="GK67" i="20"/>
  <c r="GJ67" i="20"/>
  <c r="GI67" i="20"/>
  <c r="GH67" i="20"/>
  <c r="GG67" i="20"/>
  <c r="GG68" i="20" s="1"/>
  <c r="GG69" i="20" s="1"/>
  <c r="GG70" i="20" s="1"/>
  <c r="GG71" i="20" s="1"/>
  <c r="GG72" i="20" s="1"/>
  <c r="GG73" i="20" s="1"/>
  <c r="GG74" i="20" s="1"/>
  <c r="GG75" i="20" s="1"/>
  <c r="GG76" i="20" s="1"/>
  <c r="GG77" i="20" s="1"/>
  <c r="GG78" i="20" s="1"/>
  <c r="GG79" i="20" s="1"/>
  <c r="GG80" i="20" s="1"/>
  <c r="GG81" i="20" s="1"/>
  <c r="GG82" i="20" s="1"/>
  <c r="GG83" i="20" s="1"/>
  <c r="GG84" i="20" s="1"/>
  <c r="GG85" i="20" s="1"/>
  <c r="GG86" i="20" s="1"/>
  <c r="GG87" i="20" s="1"/>
  <c r="GG88" i="20" s="1"/>
  <c r="GG89" i="20" s="1"/>
  <c r="GG90" i="20" s="1"/>
  <c r="GG91" i="20" s="1"/>
  <c r="GG92" i="20" s="1"/>
  <c r="GG93" i="20" s="1"/>
  <c r="GG94" i="20" s="1"/>
  <c r="GG95" i="20" s="1"/>
  <c r="GG96" i="20" s="1"/>
  <c r="GG97" i="20" s="1"/>
  <c r="GG98" i="20" s="1"/>
  <c r="GG99" i="20" s="1"/>
  <c r="GG100" i="20" s="1"/>
  <c r="GG101" i="20" s="1"/>
  <c r="GG102" i="20" s="1"/>
  <c r="GG103" i="20" s="1"/>
  <c r="HQ66" i="20"/>
  <c r="HP66" i="20"/>
  <c r="HO66" i="20"/>
  <c r="HN66" i="20"/>
  <c r="HM66" i="20"/>
  <c r="HL66" i="20"/>
  <c r="HK66" i="20"/>
  <c r="HJ66" i="20"/>
  <c r="HI66" i="20"/>
  <c r="HH66" i="20"/>
  <c r="HG66" i="20"/>
  <c r="HF66" i="20"/>
  <c r="HE66" i="20"/>
  <c r="HD66" i="20"/>
  <c r="HC66" i="20"/>
  <c r="HB66" i="20"/>
  <c r="HA66" i="20"/>
  <c r="GZ66" i="20"/>
  <c r="GY66" i="20"/>
  <c r="GX66" i="20"/>
  <c r="GW66" i="20"/>
  <c r="GV66" i="20"/>
  <c r="GU66" i="20"/>
  <c r="GT66" i="20"/>
  <c r="GS66" i="20"/>
  <c r="GR66" i="20"/>
  <c r="GQ66" i="20"/>
  <c r="GP66" i="20"/>
  <c r="GO66" i="20"/>
  <c r="GN66" i="20"/>
  <c r="GM66" i="20"/>
  <c r="GL66" i="20"/>
  <c r="GK66" i="20"/>
  <c r="GJ66" i="20"/>
  <c r="GI66" i="20"/>
  <c r="GH66" i="20"/>
  <c r="GG66" i="20"/>
  <c r="GF66" i="20"/>
  <c r="GF67" i="20" s="1"/>
  <c r="GF68" i="20" s="1"/>
  <c r="GF69" i="20" s="1"/>
  <c r="GF70" i="20" s="1"/>
  <c r="GF71" i="20" s="1"/>
  <c r="GF72" i="20" s="1"/>
  <c r="GF73" i="20" s="1"/>
  <c r="GF74" i="20" s="1"/>
  <c r="GF75" i="20" s="1"/>
  <c r="GF76" i="20" s="1"/>
  <c r="GF77" i="20" s="1"/>
  <c r="GF78" i="20" s="1"/>
  <c r="GF79" i="20" s="1"/>
  <c r="GF80" i="20" s="1"/>
  <c r="GF81" i="20" s="1"/>
  <c r="GF82" i="20" s="1"/>
  <c r="GF83" i="20" s="1"/>
  <c r="GF84" i="20" s="1"/>
  <c r="GF85" i="20" s="1"/>
  <c r="GF86" i="20" s="1"/>
  <c r="GF87" i="20" s="1"/>
  <c r="GF88" i="20" s="1"/>
  <c r="GF89" i="20" s="1"/>
  <c r="GF90" i="20" s="1"/>
  <c r="GF91" i="20" s="1"/>
  <c r="GF92" i="20" s="1"/>
  <c r="GF93" i="20" s="1"/>
  <c r="GF94" i="20" s="1"/>
  <c r="GF95" i="20" s="1"/>
  <c r="GF96" i="20" s="1"/>
  <c r="GF97" i="20" s="1"/>
  <c r="GF98" i="20" s="1"/>
  <c r="GF99" i="20" s="1"/>
  <c r="GF100" i="20" s="1"/>
  <c r="GF101" i="20" s="1"/>
  <c r="GF102" i="20" s="1"/>
  <c r="GF103" i="20" s="1"/>
  <c r="HQ65" i="20"/>
  <c r="HP65" i="20"/>
  <c r="HO65" i="20"/>
  <c r="HN65" i="20"/>
  <c r="HM65" i="20"/>
  <c r="HL65" i="20"/>
  <c r="HK65" i="20"/>
  <c r="HJ65" i="20"/>
  <c r="HI65" i="20"/>
  <c r="HH65" i="20"/>
  <c r="HG65" i="20"/>
  <c r="HF65" i="20"/>
  <c r="HE65" i="20"/>
  <c r="HD65" i="20"/>
  <c r="HC65" i="20"/>
  <c r="HB65" i="20"/>
  <c r="HA65" i="20"/>
  <c r="GZ65" i="20"/>
  <c r="GY65" i="20"/>
  <c r="GX65" i="20"/>
  <c r="GW65" i="20"/>
  <c r="GV65" i="20"/>
  <c r="GU65" i="20"/>
  <c r="GT65" i="20"/>
  <c r="GS65" i="20"/>
  <c r="GR65" i="20"/>
  <c r="GQ65" i="20"/>
  <c r="GP65" i="20"/>
  <c r="GO65" i="20"/>
  <c r="GN65" i="20"/>
  <c r="GM65" i="20"/>
  <c r="GL65" i="20"/>
  <c r="GK65" i="20"/>
  <c r="GJ65" i="20"/>
  <c r="GI65" i="20"/>
  <c r="GH65" i="20"/>
  <c r="GG65" i="20"/>
  <c r="GF65" i="20"/>
  <c r="GE65" i="20"/>
  <c r="GE66" i="20" s="1"/>
  <c r="GE67" i="20" s="1"/>
  <c r="GE68" i="20" s="1"/>
  <c r="GE69" i="20" s="1"/>
  <c r="GE70" i="20" s="1"/>
  <c r="GE71" i="20" s="1"/>
  <c r="GE72" i="20" s="1"/>
  <c r="GE73" i="20" s="1"/>
  <c r="GE74" i="20" s="1"/>
  <c r="GE75" i="20" s="1"/>
  <c r="GE76" i="20" s="1"/>
  <c r="GE77" i="20" s="1"/>
  <c r="GE78" i="20" s="1"/>
  <c r="GE79" i="20" s="1"/>
  <c r="GE80" i="20" s="1"/>
  <c r="GE81" i="20" s="1"/>
  <c r="GE82" i="20" s="1"/>
  <c r="GE83" i="20" s="1"/>
  <c r="GE84" i="20" s="1"/>
  <c r="GE85" i="20" s="1"/>
  <c r="GE86" i="20" s="1"/>
  <c r="GE87" i="20" s="1"/>
  <c r="GE88" i="20" s="1"/>
  <c r="GE89" i="20" s="1"/>
  <c r="GE90" i="20" s="1"/>
  <c r="GE91" i="20" s="1"/>
  <c r="GE92" i="20" s="1"/>
  <c r="GE93" i="20" s="1"/>
  <c r="GE94" i="20" s="1"/>
  <c r="GE95" i="20" s="1"/>
  <c r="GE96" i="20" s="1"/>
  <c r="GE97" i="20" s="1"/>
  <c r="GE98" i="20" s="1"/>
  <c r="GE99" i="20" s="1"/>
  <c r="GE100" i="20" s="1"/>
  <c r="GE101" i="20" s="1"/>
  <c r="GE102" i="20" s="1"/>
  <c r="GE103" i="20" s="1"/>
  <c r="HQ64" i="20"/>
  <c r="HP64" i="20"/>
  <c r="HO64" i="20"/>
  <c r="HN64" i="20"/>
  <c r="HM64" i="20"/>
  <c r="HL64" i="20"/>
  <c r="HK64" i="20"/>
  <c r="HJ64" i="20"/>
  <c r="HI64" i="20"/>
  <c r="HH64" i="20"/>
  <c r="HG64" i="20"/>
  <c r="HF64" i="20"/>
  <c r="HE64" i="20"/>
  <c r="HD64" i="20"/>
  <c r="HC64" i="20"/>
  <c r="HB64" i="20"/>
  <c r="HA64" i="20"/>
  <c r="GZ64" i="20"/>
  <c r="GY64" i="20"/>
  <c r="GX64" i="20"/>
  <c r="GW64" i="20"/>
  <c r="GV64" i="20"/>
  <c r="GU64" i="20"/>
  <c r="GT64" i="20"/>
  <c r="GS64" i="20"/>
  <c r="GR64" i="20"/>
  <c r="GQ64" i="20"/>
  <c r="GP64" i="20"/>
  <c r="GO64" i="20"/>
  <c r="GN64" i="20"/>
  <c r="GM64" i="20"/>
  <c r="GL64" i="20"/>
  <c r="GK64" i="20"/>
  <c r="GJ64" i="20"/>
  <c r="GI64" i="20"/>
  <c r="GH64" i="20"/>
  <c r="GG64" i="20"/>
  <c r="GF64" i="20"/>
  <c r="GE64" i="20"/>
  <c r="GD64" i="20"/>
  <c r="GD65" i="20" s="1"/>
  <c r="GD66" i="20" s="1"/>
  <c r="GD67" i="20" s="1"/>
  <c r="GD68" i="20" s="1"/>
  <c r="GD69" i="20" s="1"/>
  <c r="GD70" i="20" s="1"/>
  <c r="GD71" i="20" s="1"/>
  <c r="GD72" i="20" s="1"/>
  <c r="GD73" i="20" s="1"/>
  <c r="GD74" i="20" s="1"/>
  <c r="GD75" i="20" s="1"/>
  <c r="GD76" i="20" s="1"/>
  <c r="GD77" i="20" s="1"/>
  <c r="GD78" i="20" s="1"/>
  <c r="GD79" i="20" s="1"/>
  <c r="GD80" i="20" s="1"/>
  <c r="GD81" i="20" s="1"/>
  <c r="GD82" i="20" s="1"/>
  <c r="GD83" i="20" s="1"/>
  <c r="GD84" i="20" s="1"/>
  <c r="GD85" i="20" s="1"/>
  <c r="GD86" i="20" s="1"/>
  <c r="GD87" i="20" s="1"/>
  <c r="GD88" i="20" s="1"/>
  <c r="GD89" i="20" s="1"/>
  <c r="GD90" i="20" s="1"/>
  <c r="GD91" i="20" s="1"/>
  <c r="GD92" i="20" s="1"/>
  <c r="GD93" i="20" s="1"/>
  <c r="GD94" i="20" s="1"/>
  <c r="GD95" i="20" s="1"/>
  <c r="GD96" i="20" s="1"/>
  <c r="GD97" i="20" s="1"/>
  <c r="GD98" i="20" s="1"/>
  <c r="GD99" i="20" s="1"/>
  <c r="GD100" i="20" s="1"/>
  <c r="GD101" i="20" s="1"/>
  <c r="GD102" i="20" s="1"/>
  <c r="GD103" i="20" s="1"/>
  <c r="HQ63" i="20"/>
  <c r="HP63" i="20"/>
  <c r="HO63" i="20"/>
  <c r="HN63" i="20"/>
  <c r="HM63" i="20"/>
  <c r="HL63" i="20"/>
  <c r="HK63" i="20"/>
  <c r="HJ63" i="20"/>
  <c r="HI63" i="20"/>
  <c r="HH63" i="20"/>
  <c r="HG63" i="20"/>
  <c r="HF63" i="20"/>
  <c r="HE63" i="20"/>
  <c r="HD63" i="20"/>
  <c r="HC63" i="20"/>
  <c r="HB63" i="20"/>
  <c r="HA63" i="20"/>
  <c r="GZ63" i="20"/>
  <c r="GY63" i="20"/>
  <c r="GX63" i="20"/>
  <c r="GW63" i="20"/>
  <c r="GV63" i="20"/>
  <c r="GU63" i="20"/>
  <c r="GT63" i="20"/>
  <c r="GS63" i="20"/>
  <c r="GR63" i="20"/>
  <c r="GQ63" i="20"/>
  <c r="GP63" i="20"/>
  <c r="GO63" i="20"/>
  <c r="GN63" i="20"/>
  <c r="GM63" i="20"/>
  <c r="GL63" i="20"/>
  <c r="GK63" i="20"/>
  <c r="GJ63" i="20"/>
  <c r="GI63" i="20"/>
  <c r="GH63" i="20"/>
  <c r="GG63" i="20"/>
  <c r="GF63" i="20"/>
  <c r="GE63" i="20"/>
  <c r="GD63" i="20"/>
  <c r="GC63" i="20"/>
  <c r="GC64" i="20" s="1"/>
  <c r="GC65" i="20" s="1"/>
  <c r="GC66" i="20" s="1"/>
  <c r="GC67" i="20" s="1"/>
  <c r="GC68" i="20" s="1"/>
  <c r="GC69" i="20" s="1"/>
  <c r="GC70" i="20" s="1"/>
  <c r="GC71" i="20" s="1"/>
  <c r="GC72" i="20" s="1"/>
  <c r="GC73" i="20" s="1"/>
  <c r="GC74" i="20" s="1"/>
  <c r="GC75" i="20" s="1"/>
  <c r="GC76" i="20" s="1"/>
  <c r="GC77" i="20" s="1"/>
  <c r="GC78" i="20" s="1"/>
  <c r="GC79" i="20" s="1"/>
  <c r="GC80" i="20" s="1"/>
  <c r="GC81" i="20" s="1"/>
  <c r="GC82" i="20" s="1"/>
  <c r="GC83" i="20" s="1"/>
  <c r="GC84" i="20" s="1"/>
  <c r="GC85" i="20" s="1"/>
  <c r="GC86" i="20" s="1"/>
  <c r="GC87" i="20" s="1"/>
  <c r="GC88" i="20" s="1"/>
  <c r="GC89" i="20" s="1"/>
  <c r="GC90" i="20" s="1"/>
  <c r="GC91" i="20" s="1"/>
  <c r="GC92" i="20" s="1"/>
  <c r="GC93" i="20" s="1"/>
  <c r="GC94" i="20" s="1"/>
  <c r="GC95" i="20" s="1"/>
  <c r="GC96" i="20" s="1"/>
  <c r="GC97" i="20" s="1"/>
  <c r="GC98" i="20" s="1"/>
  <c r="GC99" i="20" s="1"/>
  <c r="GC100" i="20" s="1"/>
  <c r="GC101" i="20" s="1"/>
  <c r="GC102" i="20" s="1"/>
  <c r="GC103" i="20" s="1"/>
  <c r="HQ62" i="20"/>
  <c r="HP62" i="20"/>
  <c r="HO62" i="20"/>
  <c r="HN62" i="20"/>
  <c r="HM62" i="20"/>
  <c r="HL62" i="20"/>
  <c r="HK62" i="20"/>
  <c r="HJ62" i="20"/>
  <c r="HI62" i="20"/>
  <c r="HH62" i="20"/>
  <c r="HG62" i="20"/>
  <c r="HF62" i="20"/>
  <c r="HE62" i="20"/>
  <c r="HD62" i="20"/>
  <c r="HC62" i="20"/>
  <c r="HB62" i="20"/>
  <c r="HA62" i="20"/>
  <c r="GZ62" i="20"/>
  <c r="GY62" i="20"/>
  <c r="GX62" i="20"/>
  <c r="GW62" i="20"/>
  <c r="GV62" i="20"/>
  <c r="GU62" i="20"/>
  <c r="GT62" i="20"/>
  <c r="GS62" i="20"/>
  <c r="GR62" i="20"/>
  <c r="GQ62" i="20"/>
  <c r="GP62" i="20"/>
  <c r="GO62" i="20"/>
  <c r="GN62" i="20"/>
  <c r="GM62" i="20"/>
  <c r="GL62" i="20"/>
  <c r="GK62" i="20"/>
  <c r="GJ62" i="20"/>
  <c r="GI62" i="20"/>
  <c r="GH62" i="20"/>
  <c r="GG62" i="20"/>
  <c r="GF62" i="20"/>
  <c r="GE62" i="20"/>
  <c r="GD62" i="20"/>
  <c r="GC62" i="20"/>
  <c r="GB62" i="20"/>
  <c r="GB63" i="20" s="1"/>
  <c r="GB64" i="20" s="1"/>
  <c r="GB65" i="20" s="1"/>
  <c r="GB66" i="20" s="1"/>
  <c r="GB67" i="20" s="1"/>
  <c r="GB68" i="20" s="1"/>
  <c r="GB69" i="20" s="1"/>
  <c r="GB70" i="20" s="1"/>
  <c r="GB71" i="20" s="1"/>
  <c r="GB72" i="20" s="1"/>
  <c r="GB73" i="20" s="1"/>
  <c r="GB74" i="20" s="1"/>
  <c r="GB75" i="20" s="1"/>
  <c r="GB76" i="20" s="1"/>
  <c r="GB77" i="20" s="1"/>
  <c r="GB78" i="20" s="1"/>
  <c r="GB79" i="20" s="1"/>
  <c r="GB80" i="20" s="1"/>
  <c r="GB81" i="20" s="1"/>
  <c r="GB82" i="20" s="1"/>
  <c r="GB83" i="20" s="1"/>
  <c r="GB84" i="20" s="1"/>
  <c r="GB85" i="20" s="1"/>
  <c r="GB86" i="20" s="1"/>
  <c r="GB87" i="20" s="1"/>
  <c r="GB88" i="20" s="1"/>
  <c r="GB89" i="20" s="1"/>
  <c r="GB90" i="20" s="1"/>
  <c r="GB91" i="20" s="1"/>
  <c r="GB92" i="20" s="1"/>
  <c r="GB93" i="20" s="1"/>
  <c r="GB94" i="20" s="1"/>
  <c r="GB95" i="20" s="1"/>
  <c r="GB96" i="20" s="1"/>
  <c r="GB97" i="20" s="1"/>
  <c r="GB98" i="20" s="1"/>
  <c r="GB99" i="20" s="1"/>
  <c r="GB100" i="20" s="1"/>
  <c r="GB101" i="20" s="1"/>
  <c r="GB102" i="20" s="1"/>
  <c r="GB103" i="20" s="1"/>
  <c r="HQ61" i="20"/>
  <c r="HP61" i="20"/>
  <c r="HO61" i="20"/>
  <c r="HN61" i="20"/>
  <c r="HM61" i="20"/>
  <c r="HL61" i="20"/>
  <c r="HK61" i="20"/>
  <c r="HJ61" i="20"/>
  <c r="HI61" i="20"/>
  <c r="HH61" i="20"/>
  <c r="HG61" i="20"/>
  <c r="HF61" i="20"/>
  <c r="HE61" i="20"/>
  <c r="HD61" i="20"/>
  <c r="HC61" i="20"/>
  <c r="HB61" i="20"/>
  <c r="HA61" i="20"/>
  <c r="GZ61" i="20"/>
  <c r="GY61" i="20"/>
  <c r="GX61" i="20"/>
  <c r="GW61" i="20"/>
  <c r="GV61" i="20"/>
  <c r="GU61" i="20"/>
  <c r="GT61" i="20"/>
  <c r="GS61" i="20"/>
  <c r="GR61" i="20"/>
  <c r="GQ61" i="20"/>
  <c r="GP61" i="20"/>
  <c r="GO61" i="20"/>
  <c r="GN61" i="20"/>
  <c r="GM61" i="20"/>
  <c r="GL61" i="20"/>
  <c r="GK61" i="20"/>
  <c r="GJ61" i="20"/>
  <c r="GI61" i="20"/>
  <c r="GH61" i="20"/>
  <c r="GG61" i="20"/>
  <c r="GF61" i="20"/>
  <c r="GE61" i="20"/>
  <c r="GD61" i="20"/>
  <c r="GC61" i="20"/>
  <c r="GB61" i="20"/>
  <c r="GA61" i="20"/>
  <c r="GA62" i="20" s="1"/>
  <c r="GA63" i="20" s="1"/>
  <c r="GA64" i="20" s="1"/>
  <c r="GA65" i="20" s="1"/>
  <c r="GA66" i="20" s="1"/>
  <c r="GA67" i="20" s="1"/>
  <c r="GA68" i="20" s="1"/>
  <c r="GA69" i="20" s="1"/>
  <c r="GA70" i="20" s="1"/>
  <c r="GA71" i="20" s="1"/>
  <c r="GA72" i="20" s="1"/>
  <c r="GA73" i="20" s="1"/>
  <c r="GA74" i="20" s="1"/>
  <c r="GA75" i="20" s="1"/>
  <c r="GA76" i="20" s="1"/>
  <c r="GA77" i="20" s="1"/>
  <c r="GA78" i="20" s="1"/>
  <c r="GA79" i="20" s="1"/>
  <c r="GA80" i="20" s="1"/>
  <c r="GA81" i="20" s="1"/>
  <c r="GA82" i="20" s="1"/>
  <c r="GA83" i="20" s="1"/>
  <c r="GA84" i="20" s="1"/>
  <c r="GA85" i="20" s="1"/>
  <c r="GA86" i="20" s="1"/>
  <c r="GA87" i="20" s="1"/>
  <c r="GA88" i="20" s="1"/>
  <c r="GA89" i="20" s="1"/>
  <c r="GA90" i="20" s="1"/>
  <c r="GA91" i="20" s="1"/>
  <c r="GA92" i="20" s="1"/>
  <c r="GA93" i="20" s="1"/>
  <c r="GA94" i="20" s="1"/>
  <c r="GA95" i="20" s="1"/>
  <c r="GA96" i="20" s="1"/>
  <c r="GA97" i="20" s="1"/>
  <c r="GA98" i="20" s="1"/>
  <c r="GA99" i="20" s="1"/>
  <c r="GA100" i="20" s="1"/>
  <c r="GA101" i="20" s="1"/>
  <c r="GA102" i="20" s="1"/>
  <c r="GA103" i="20" s="1"/>
  <c r="HQ60" i="20"/>
  <c r="HP60" i="20"/>
  <c r="HO60" i="20"/>
  <c r="HN60" i="20"/>
  <c r="HM60" i="20"/>
  <c r="HL60" i="20"/>
  <c r="HK60" i="20"/>
  <c r="HJ60" i="20"/>
  <c r="HI60" i="20"/>
  <c r="HH60" i="20"/>
  <c r="HG60" i="20"/>
  <c r="HF60" i="20"/>
  <c r="HE60" i="20"/>
  <c r="HD60" i="20"/>
  <c r="HC60" i="20"/>
  <c r="HB60" i="20"/>
  <c r="HA60" i="20"/>
  <c r="GZ60" i="20"/>
  <c r="GY60" i="20"/>
  <c r="GX60" i="20"/>
  <c r="GW60" i="20"/>
  <c r="GV60" i="20"/>
  <c r="GU60" i="20"/>
  <c r="GT60" i="20"/>
  <c r="GS60" i="20"/>
  <c r="GR60" i="20"/>
  <c r="GQ60" i="20"/>
  <c r="GP60" i="20"/>
  <c r="GO60" i="20"/>
  <c r="GN60" i="20"/>
  <c r="GM60" i="20"/>
  <c r="GL60" i="20"/>
  <c r="GK60" i="20"/>
  <c r="GJ60" i="20"/>
  <c r="GI60" i="20"/>
  <c r="GH60" i="20"/>
  <c r="GG60" i="20"/>
  <c r="GF60" i="20"/>
  <c r="GE60" i="20"/>
  <c r="GD60" i="20"/>
  <c r="GC60" i="20"/>
  <c r="GB60" i="20"/>
  <c r="GA60" i="20"/>
  <c r="FZ60" i="20"/>
  <c r="FZ61" i="20" s="1"/>
  <c r="FZ62" i="20" s="1"/>
  <c r="FZ63" i="20" s="1"/>
  <c r="FZ64" i="20" s="1"/>
  <c r="FZ65" i="20" s="1"/>
  <c r="FZ66" i="20" s="1"/>
  <c r="FZ67" i="20" s="1"/>
  <c r="FZ68" i="20" s="1"/>
  <c r="FZ69" i="20" s="1"/>
  <c r="FZ70" i="20" s="1"/>
  <c r="FZ71" i="20" s="1"/>
  <c r="FZ72" i="20" s="1"/>
  <c r="FZ73" i="20" s="1"/>
  <c r="FZ74" i="20" s="1"/>
  <c r="FZ75" i="20" s="1"/>
  <c r="FZ76" i="20" s="1"/>
  <c r="FZ77" i="20" s="1"/>
  <c r="FZ78" i="20" s="1"/>
  <c r="FZ79" i="20" s="1"/>
  <c r="FZ80" i="20" s="1"/>
  <c r="FZ81" i="20" s="1"/>
  <c r="FZ82" i="20" s="1"/>
  <c r="FZ83" i="20" s="1"/>
  <c r="FZ84" i="20" s="1"/>
  <c r="FZ85" i="20" s="1"/>
  <c r="FZ86" i="20" s="1"/>
  <c r="FZ87" i="20" s="1"/>
  <c r="FZ88" i="20" s="1"/>
  <c r="FZ89" i="20" s="1"/>
  <c r="FZ90" i="20" s="1"/>
  <c r="FZ91" i="20" s="1"/>
  <c r="FZ92" i="20" s="1"/>
  <c r="FZ93" i="20" s="1"/>
  <c r="FZ94" i="20" s="1"/>
  <c r="FZ95" i="20" s="1"/>
  <c r="FZ96" i="20" s="1"/>
  <c r="FZ97" i="20" s="1"/>
  <c r="FZ98" i="20" s="1"/>
  <c r="FZ99" i="20" s="1"/>
  <c r="FZ100" i="20" s="1"/>
  <c r="FZ101" i="20" s="1"/>
  <c r="FZ102" i="20" s="1"/>
  <c r="FZ103" i="20" s="1"/>
  <c r="HQ59" i="20"/>
  <c r="HP59" i="20"/>
  <c r="HO59" i="20"/>
  <c r="HN59" i="20"/>
  <c r="HM59" i="20"/>
  <c r="HL59" i="20"/>
  <c r="HK59" i="20"/>
  <c r="HJ59" i="20"/>
  <c r="HI59" i="20"/>
  <c r="HH59" i="20"/>
  <c r="HG59" i="20"/>
  <c r="HF59" i="20"/>
  <c r="HE59" i="20"/>
  <c r="HD59" i="20"/>
  <c r="HC59" i="20"/>
  <c r="HB59" i="20"/>
  <c r="HA59" i="20"/>
  <c r="GZ59" i="20"/>
  <c r="GY59" i="20"/>
  <c r="GX59" i="20"/>
  <c r="GW59" i="20"/>
  <c r="GV59" i="20"/>
  <c r="GU59" i="20"/>
  <c r="GT59" i="20"/>
  <c r="GS59" i="20"/>
  <c r="GR59" i="20"/>
  <c r="GQ59" i="20"/>
  <c r="GP59" i="20"/>
  <c r="GO59" i="20"/>
  <c r="GN59" i="20"/>
  <c r="GM59" i="20"/>
  <c r="GL59" i="20"/>
  <c r="GK59" i="20"/>
  <c r="GJ59" i="20"/>
  <c r="GI59" i="20"/>
  <c r="GH59" i="20"/>
  <c r="GG59" i="20"/>
  <c r="GF59" i="20"/>
  <c r="GE59" i="20"/>
  <c r="GD59" i="20"/>
  <c r="GC59" i="20"/>
  <c r="GB59" i="20"/>
  <c r="GA59" i="20"/>
  <c r="FZ59" i="20"/>
  <c r="FY59" i="20"/>
  <c r="FY60" i="20" s="1"/>
  <c r="FY61" i="20" s="1"/>
  <c r="FY62" i="20" s="1"/>
  <c r="FY63" i="20" s="1"/>
  <c r="FY64" i="20" s="1"/>
  <c r="FY65" i="20" s="1"/>
  <c r="FY66" i="20" s="1"/>
  <c r="FY67" i="20" s="1"/>
  <c r="FY68" i="20" s="1"/>
  <c r="FY69" i="20" s="1"/>
  <c r="FY70" i="20" s="1"/>
  <c r="FY71" i="20" s="1"/>
  <c r="FY72" i="20" s="1"/>
  <c r="FY73" i="20" s="1"/>
  <c r="FY74" i="20" s="1"/>
  <c r="FY75" i="20" s="1"/>
  <c r="FY76" i="20" s="1"/>
  <c r="FY77" i="20" s="1"/>
  <c r="FY78" i="20" s="1"/>
  <c r="FY79" i="20" s="1"/>
  <c r="FY80" i="20" s="1"/>
  <c r="FY81" i="20" s="1"/>
  <c r="FY82" i="20" s="1"/>
  <c r="FY83" i="20" s="1"/>
  <c r="FY84" i="20" s="1"/>
  <c r="FY85" i="20" s="1"/>
  <c r="FY86" i="20" s="1"/>
  <c r="FY87" i="20" s="1"/>
  <c r="FY88" i="20" s="1"/>
  <c r="FY89" i="20" s="1"/>
  <c r="FY90" i="20" s="1"/>
  <c r="FY91" i="20" s="1"/>
  <c r="FY92" i="20" s="1"/>
  <c r="FY93" i="20" s="1"/>
  <c r="FY94" i="20" s="1"/>
  <c r="FY95" i="20" s="1"/>
  <c r="FY96" i="20" s="1"/>
  <c r="FY97" i="20" s="1"/>
  <c r="FY98" i="20" s="1"/>
  <c r="FY99" i="20" s="1"/>
  <c r="FY100" i="20" s="1"/>
  <c r="FY101" i="20" s="1"/>
  <c r="FY102" i="20" s="1"/>
  <c r="FY103" i="20" s="1"/>
  <c r="HQ58" i="20"/>
  <c r="HP58" i="20"/>
  <c r="HO58" i="20"/>
  <c r="HN58" i="20"/>
  <c r="HM58" i="20"/>
  <c r="HL58" i="20"/>
  <c r="HK58" i="20"/>
  <c r="HJ58" i="20"/>
  <c r="HI58" i="20"/>
  <c r="HH58" i="20"/>
  <c r="HG58" i="20"/>
  <c r="HF58" i="20"/>
  <c r="HE58" i="20"/>
  <c r="HD58" i="20"/>
  <c r="HC58" i="20"/>
  <c r="HB58" i="20"/>
  <c r="HA58" i="20"/>
  <c r="GZ58" i="20"/>
  <c r="GY58" i="20"/>
  <c r="GX58" i="20"/>
  <c r="GW58" i="20"/>
  <c r="GV58" i="20"/>
  <c r="GU58" i="20"/>
  <c r="GT58" i="20"/>
  <c r="GS58" i="20"/>
  <c r="GR58" i="20"/>
  <c r="GQ58" i="20"/>
  <c r="GP58" i="20"/>
  <c r="GO58" i="20"/>
  <c r="GN58" i="20"/>
  <c r="GM58" i="20"/>
  <c r="GL58" i="20"/>
  <c r="GK58" i="20"/>
  <c r="GJ58" i="20"/>
  <c r="GI58" i="20"/>
  <c r="GH58" i="20"/>
  <c r="GG58" i="20"/>
  <c r="GF58" i="20"/>
  <c r="GE58" i="20"/>
  <c r="GD58" i="20"/>
  <c r="GC58" i="20"/>
  <c r="GB58" i="20"/>
  <c r="GA58" i="20"/>
  <c r="FZ58" i="20"/>
  <c r="FY58" i="20"/>
  <c r="FX58" i="20"/>
  <c r="FX59" i="20" s="1"/>
  <c r="FX60" i="20" s="1"/>
  <c r="FX61" i="20" s="1"/>
  <c r="FX62" i="20" s="1"/>
  <c r="FX63" i="20" s="1"/>
  <c r="FX64" i="20" s="1"/>
  <c r="FX65" i="20" s="1"/>
  <c r="FX66" i="20" s="1"/>
  <c r="FX67" i="20" s="1"/>
  <c r="FX68" i="20" s="1"/>
  <c r="FX69" i="20" s="1"/>
  <c r="FX70" i="20" s="1"/>
  <c r="FX71" i="20" s="1"/>
  <c r="FX72" i="20" s="1"/>
  <c r="FX73" i="20" s="1"/>
  <c r="FX74" i="20" s="1"/>
  <c r="FX75" i="20" s="1"/>
  <c r="FX76" i="20" s="1"/>
  <c r="FX77" i="20" s="1"/>
  <c r="FX78" i="20" s="1"/>
  <c r="FX79" i="20" s="1"/>
  <c r="FX80" i="20" s="1"/>
  <c r="FX81" i="20" s="1"/>
  <c r="FX82" i="20" s="1"/>
  <c r="FX83" i="20" s="1"/>
  <c r="FX84" i="20" s="1"/>
  <c r="FX85" i="20" s="1"/>
  <c r="FX86" i="20" s="1"/>
  <c r="FX87" i="20" s="1"/>
  <c r="FX88" i="20" s="1"/>
  <c r="FX89" i="20" s="1"/>
  <c r="FX90" i="20" s="1"/>
  <c r="FX91" i="20" s="1"/>
  <c r="FX92" i="20" s="1"/>
  <c r="FX93" i="20" s="1"/>
  <c r="FX94" i="20" s="1"/>
  <c r="FX95" i="20" s="1"/>
  <c r="FX96" i="20" s="1"/>
  <c r="FX97" i="20" s="1"/>
  <c r="FX98" i="20" s="1"/>
  <c r="FX99" i="20" s="1"/>
  <c r="FX100" i="20" s="1"/>
  <c r="FX101" i="20" s="1"/>
  <c r="FX102" i="20" s="1"/>
  <c r="FX103" i="20" s="1"/>
  <c r="HQ57" i="20"/>
  <c r="HP57" i="20"/>
  <c r="HO57" i="20"/>
  <c r="HN57" i="20"/>
  <c r="HM57" i="20"/>
  <c r="HL57" i="20"/>
  <c r="HK57" i="20"/>
  <c r="HJ57" i="20"/>
  <c r="HI57" i="20"/>
  <c r="HH57" i="20"/>
  <c r="HG57" i="20"/>
  <c r="HF57" i="20"/>
  <c r="HE57" i="20"/>
  <c r="HD57" i="20"/>
  <c r="HC57" i="20"/>
  <c r="HB57" i="20"/>
  <c r="HA57" i="20"/>
  <c r="GZ57" i="20"/>
  <c r="GY57" i="20"/>
  <c r="GX57" i="20"/>
  <c r="GW57" i="20"/>
  <c r="GV57" i="20"/>
  <c r="GU57" i="20"/>
  <c r="GT57" i="20"/>
  <c r="GS57" i="20"/>
  <c r="GR57" i="20"/>
  <c r="GQ57" i="20"/>
  <c r="GP57" i="20"/>
  <c r="GO57" i="20"/>
  <c r="GN57" i="20"/>
  <c r="GM57" i="20"/>
  <c r="GL57" i="20"/>
  <c r="GK57" i="20"/>
  <c r="GJ57" i="20"/>
  <c r="GI57" i="20"/>
  <c r="GH57" i="20"/>
  <c r="GG57" i="20"/>
  <c r="GF57" i="20"/>
  <c r="GE57" i="20"/>
  <c r="GD57" i="20"/>
  <c r="GC57" i="20"/>
  <c r="GB57" i="20"/>
  <c r="GA57" i="20"/>
  <c r="FZ57" i="20"/>
  <c r="FY57" i="20"/>
  <c r="FX57" i="20"/>
  <c r="FW57" i="20"/>
  <c r="FW58" i="20" s="1"/>
  <c r="FW59" i="20" s="1"/>
  <c r="FW60" i="20" s="1"/>
  <c r="FW61" i="20" s="1"/>
  <c r="FW62" i="20" s="1"/>
  <c r="FW63" i="20" s="1"/>
  <c r="FW64" i="20" s="1"/>
  <c r="FW65" i="20" s="1"/>
  <c r="FW66" i="20" s="1"/>
  <c r="FW67" i="20" s="1"/>
  <c r="FW68" i="20" s="1"/>
  <c r="FW69" i="20" s="1"/>
  <c r="FW70" i="20" s="1"/>
  <c r="FW71" i="20" s="1"/>
  <c r="FW72" i="20" s="1"/>
  <c r="FW73" i="20" s="1"/>
  <c r="FW74" i="20" s="1"/>
  <c r="FW75" i="20" s="1"/>
  <c r="FW76" i="20" s="1"/>
  <c r="FW77" i="20" s="1"/>
  <c r="FW78" i="20" s="1"/>
  <c r="FW79" i="20" s="1"/>
  <c r="FW80" i="20" s="1"/>
  <c r="FW81" i="20" s="1"/>
  <c r="FW82" i="20" s="1"/>
  <c r="FW83" i="20" s="1"/>
  <c r="FW84" i="20" s="1"/>
  <c r="FW85" i="20" s="1"/>
  <c r="FW86" i="20" s="1"/>
  <c r="FW87" i="20" s="1"/>
  <c r="FW88" i="20" s="1"/>
  <c r="FW89" i="20" s="1"/>
  <c r="FW90" i="20" s="1"/>
  <c r="FW91" i="20" s="1"/>
  <c r="FW92" i="20" s="1"/>
  <c r="FW93" i="20" s="1"/>
  <c r="FW94" i="20" s="1"/>
  <c r="FW95" i="20" s="1"/>
  <c r="FW96" i="20" s="1"/>
  <c r="FW97" i="20" s="1"/>
  <c r="FW98" i="20" s="1"/>
  <c r="FW99" i="20" s="1"/>
  <c r="FW100" i="20" s="1"/>
  <c r="FW101" i="20" s="1"/>
  <c r="FW102" i="20" s="1"/>
  <c r="FW103" i="20" s="1"/>
  <c r="HQ56" i="20"/>
  <c r="HP56" i="20"/>
  <c r="HO56" i="20"/>
  <c r="HN56" i="20"/>
  <c r="HM56" i="20"/>
  <c r="HL56" i="20"/>
  <c r="HK56" i="20"/>
  <c r="HJ56" i="20"/>
  <c r="HI56" i="20"/>
  <c r="HH56" i="20"/>
  <c r="HG56" i="20"/>
  <c r="HF56" i="20"/>
  <c r="HE56" i="20"/>
  <c r="HD56" i="20"/>
  <c r="HC56" i="20"/>
  <c r="HB56" i="20"/>
  <c r="HA56" i="20"/>
  <c r="GZ56" i="20"/>
  <c r="GY56" i="20"/>
  <c r="GX56" i="20"/>
  <c r="GW56" i="20"/>
  <c r="GV56" i="20"/>
  <c r="GU56" i="20"/>
  <c r="GT56" i="20"/>
  <c r="GS56" i="20"/>
  <c r="GR56" i="20"/>
  <c r="GQ56" i="20"/>
  <c r="GP56" i="20"/>
  <c r="GO56" i="20"/>
  <c r="GN56" i="20"/>
  <c r="GM56" i="20"/>
  <c r="GL56" i="20"/>
  <c r="GK56" i="20"/>
  <c r="GJ56" i="20"/>
  <c r="GI56" i="20"/>
  <c r="GH56" i="20"/>
  <c r="GG56" i="20"/>
  <c r="GF56" i="20"/>
  <c r="GE56" i="20"/>
  <c r="GD56" i="20"/>
  <c r="GC56" i="20"/>
  <c r="GB56" i="20"/>
  <c r="GA56" i="20"/>
  <c r="FZ56" i="20"/>
  <c r="FY56" i="20"/>
  <c r="FX56" i="20"/>
  <c r="FW56" i="20"/>
  <c r="FV56" i="20"/>
  <c r="FV57" i="20" s="1"/>
  <c r="FV58" i="20" s="1"/>
  <c r="FV59" i="20" s="1"/>
  <c r="FV60" i="20" s="1"/>
  <c r="FV61" i="20" s="1"/>
  <c r="FV62" i="20" s="1"/>
  <c r="FV63" i="20" s="1"/>
  <c r="FV64" i="20" s="1"/>
  <c r="FV65" i="20" s="1"/>
  <c r="FV66" i="20" s="1"/>
  <c r="FV67" i="20" s="1"/>
  <c r="FV68" i="20" s="1"/>
  <c r="FV69" i="20" s="1"/>
  <c r="FV70" i="20" s="1"/>
  <c r="FV71" i="20" s="1"/>
  <c r="FV72" i="20" s="1"/>
  <c r="FV73" i="20" s="1"/>
  <c r="FV74" i="20" s="1"/>
  <c r="FV75" i="20" s="1"/>
  <c r="FV76" i="20" s="1"/>
  <c r="FV77" i="20" s="1"/>
  <c r="FV78" i="20" s="1"/>
  <c r="FV79" i="20" s="1"/>
  <c r="FV80" i="20" s="1"/>
  <c r="FV81" i="20" s="1"/>
  <c r="FV82" i="20" s="1"/>
  <c r="FV83" i="20" s="1"/>
  <c r="FV84" i="20" s="1"/>
  <c r="FV85" i="20" s="1"/>
  <c r="FV86" i="20" s="1"/>
  <c r="FV87" i="20" s="1"/>
  <c r="FV88" i="20" s="1"/>
  <c r="FV89" i="20" s="1"/>
  <c r="FV90" i="20" s="1"/>
  <c r="FV91" i="20" s="1"/>
  <c r="FV92" i="20" s="1"/>
  <c r="FV93" i="20" s="1"/>
  <c r="FV94" i="20" s="1"/>
  <c r="FV95" i="20" s="1"/>
  <c r="FV96" i="20" s="1"/>
  <c r="FV97" i="20" s="1"/>
  <c r="FV98" i="20" s="1"/>
  <c r="FV99" i="20" s="1"/>
  <c r="FV100" i="20" s="1"/>
  <c r="FV101" i="20" s="1"/>
  <c r="FV102" i="20" s="1"/>
  <c r="FV103" i="20" s="1"/>
  <c r="HQ55" i="20"/>
  <c r="HP55" i="20"/>
  <c r="HO55" i="20"/>
  <c r="HN55" i="20"/>
  <c r="HM55" i="20"/>
  <c r="HL55" i="20"/>
  <c r="HK55" i="20"/>
  <c r="HJ55" i="20"/>
  <c r="HI55" i="20"/>
  <c r="HH55" i="20"/>
  <c r="HG55" i="20"/>
  <c r="HF55" i="20"/>
  <c r="HE55" i="20"/>
  <c r="HD55" i="20"/>
  <c r="HC55" i="20"/>
  <c r="HB55" i="20"/>
  <c r="HA55" i="20"/>
  <c r="GZ55" i="20"/>
  <c r="GY55" i="20"/>
  <c r="GX55" i="20"/>
  <c r="GW55" i="20"/>
  <c r="GV55" i="20"/>
  <c r="GU55" i="20"/>
  <c r="GT55" i="20"/>
  <c r="GS55" i="20"/>
  <c r="GR55" i="20"/>
  <c r="GQ55" i="20"/>
  <c r="GP55" i="20"/>
  <c r="GO55" i="20"/>
  <c r="GN55" i="20"/>
  <c r="GM55" i="20"/>
  <c r="GL55" i="20"/>
  <c r="GK55" i="20"/>
  <c r="GJ55" i="20"/>
  <c r="GI55" i="20"/>
  <c r="GH55" i="20"/>
  <c r="GG55" i="20"/>
  <c r="GF55" i="20"/>
  <c r="GE55" i="20"/>
  <c r="GD55" i="20"/>
  <c r="GC55" i="20"/>
  <c r="GB55" i="20"/>
  <c r="GA55" i="20"/>
  <c r="FZ55" i="20"/>
  <c r="FY55" i="20"/>
  <c r="FX55" i="20"/>
  <c r="FW55" i="20"/>
  <c r="FV55" i="20"/>
  <c r="FU55" i="20"/>
  <c r="FU56" i="20" s="1"/>
  <c r="FU57" i="20" s="1"/>
  <c r="FU58" i="20" s="1"/>
  <c r="FU59" i="20" s="1"/>
  <c r="FU60" i="20" s="1"/>
  <c r="FU61" i="20" s="1"/>
  <c r="FU62" i="20" s="1"/>
  <c r="FU63" i="20" s="1"/>
  <c r="FU64" i="20" s="1"/>
  <c r="FU65" i="20" s="1"/>
  <c r="FU66" i="20" s="1"/>
  <c r="FU67" i="20" s="1"/>
  <c r="FU68" i="20" s="1"/>
  <c r="FU69" i="20" s="1"/>
  <c r="FU70" i="20" s="1"/>
  <c r="FU71" i="20" s="1"/>
  <c r="FU72" i="20" s="1"/>
  <c r="FU73" i="20" s="1"/>
  <c r="FU74" i="20" s="1"/>
  <c r="FU75" i="20" s="1"/>
  <c r="FU76" i="20" s="1"/>
  <c r="FU77" i="20" s="1"/>
  <c r="FU78" i="20" s="1"/>
  <c r="FU79" i="20" s="1"/>
  <c r="FU80" i="20" s="1"/>
  <c r="FU81" i="20" s="1"/>
  <c r="FU82" i="20" s="1"/>
  <c r="FU83" i="20" s="1"/>
  <c r="FU84" i="20" s="1"/>
  <c r="FU85" i="20" s="1"/>
  <c r="FU86" i="20" s="1"/>
  <c r="FU87" i="20" s="1"/>
  <c r="FU88" i="20" s="1"/>
  <c r="FU89" i="20" s="1"/>
  <c r="FU90" i="20" s="1"/>
  <c r="FU91" i="20" s="1"/>
  <c r="FU92" i="20" s="1"/>
  <c r="FU93" i="20" s="1"/>
  <c r="FU94" i="20" s="1"/>
  <c r="FU95" i="20" s="1"/>
  <c r="FU96" i="20" s="1"/>
  <c r="FU97" i="20" s="1"/>
  <c r="FU98" i="20" s="1"/>
  <c r="FU99" i="20" s="1"/>
  <c r="FU100" i="20" s="1"/>
  <c r="FU101" i="20" s="1"/>
  <c r="FU102" i="20" s="1"/>
  <c r="FU103" i="20" s="1"/>
  <c r="HQ54" i="20"/>
  <c r="HP54" i="20"/>
  <c r="HO54" i="20"/>
  <c r="HN54" i="20"/>
  <c r="HM54" i="20"/>
  <c r="HL54" i="20"/>
  <c r="HK54" i="20"/>
  <c r="HJ54" i="20"/>
  <c r="HI54" i="20"/>
  <c r="HH54" i="20"/>
  <c r="HG54" i="20"/>
  <c r="HF54" i="20"/>
  <c r="HE54" i="20"/>
  <c r="HD54" i="20"/>
  <c r="HC54" i="20"/>
  <c r="HB54" i="20"/>
  <c r="HA54" i="20"/>
  <c r="GZ54" i="20"/>
  <c r="GY54" i="20"/>
  <c r="GX54" i="20"/>
  <c r="GW54" i="20"/>
  <c r="GV54" i="20"/>
  <c r="GU54" i="20"/>
  <c r="GT54" i="20"/>
  <c r="GS54" i="20"/>
  <c r="GR54" i="20"/>
  <c r="GQ54" i="20"/>
  <c r="GP54" i="20"/>
  <c r="GO54" i="20"/>
  <c r="GN54" i="20"/>
  <c r="GM54" i="20"/>
  <c r="GL54" i="20"/>
  <c r="GK54" i="20"/>
  <c r="GJ54" i="20"/>
  <c r="GI54" i="20"/>
  <c r="GH54" i="20"/>
  <c r="GG54" i="20"/>
  <c r="GF54" i="20"/>
  <c r="GE54" i="20"/>
  <c r="GD54" i="20"/>
  <c r="GC54" i="20"/>
  <c r="GB54" i="20"/>
  <c r="GA54" i="20"/>
  <c r="FZ54" i="20"/>
  <c r="FY54" i="20"/>
  <c r="FX54" i="20"/>
  <c r="FW54" i="20"/>
  <c r="FV54" i="20"/>
  <c r="FU54" i="20"/>
  <c r="FT54" i="20"/>
  <c r="FT55" i="20" s="1"/>
  <c r="FT56" i="20" s="1"/>
  <c r="FT57" i="20" s="1"/>
  <c r="FT58" i="20" s="1"/>
  <c r="FT59" i="20" s="1"/>
  <c r="FT60" i="20" s="1"/>
  <c r="FT61" i="20" s="1"/>
  <c r="FT62" i="20" s="1"/>
  <c r="FT63" i="20" s="1"/>
  <c r="FT64" i="20" s="1"/>
  <c r="FT65" i="20" s="1"/>
  <c r="FT66" i="20" s="1"/>
  <c r="FT67" i="20" s="1"/>
  <c r="FT68" i="20" s="1"/>
  <c r="FT69" i="20" s="1"/>
  <c r="FT70" i="20" s="1"/>
  <c r="FT71" i="20" s="1"/>
  <c r="FT72" i="20" s="1"/>
  <c r="FT73" i="20" s="1"/>
  <c r="FT74" i="20" s="1"/>
  <c r="FT75" i="20" s="1"/>
  <c r="FT76" i="20" s="1"/>
  <c r="FT77" i="20" s="1"/>
  <c r="FT78" i="20" s="1"/>
  <c r="FT79" i="20" s="1"/>
  <c r="FT80" i="20" s="1"/>
  <c r="FT81" i="20" s="1"/>
  <c r="FT82" i="20" s="1"/>
  <c r="FT83" i="20" s="1"/>
  <c r="FT84" i="20" s="1"/>
  <c r="FT85" i="20" s="1"/>
  <c r="FT86" i="20" s="1"/>
  <c r="FT87" i="20" s="1"/>
  <c r="FT88" i="20" s="1"/>
  <c r="FT89" i="20" s="1"/>
  <c r="FT90" i="20" s="1"/>
  <c r="FT91" i="20" s="1"/>
  <c r="FT92" i="20" s="1"/>
  <c r="FT93" i="20" s="1"/>
  <c r="FT94" i="20" s="1"/>
  <c r="FT95" i="20" s="1"/>
  <c r="FT96" i="20" s="1"/>
  <c r="FT97" i="20" s="1"/>
  <c r="FT98" i="20" s="1"/>
  <c r="FT99" i="20" s="1"/>
  <c r="FT100" i="20" s="1"/>
  <c r="FT101" i="20" s="1"/>
  <c r="FT102" i="20" s="1"/>
  <c r="FT103" i="20" s="1"/>
  <c r="HQ53" i="20"/>
  <c r="HP53" i="20"/>
  <c r="HO53" i="20"/>
  <c r="HN53" i="20"/>
  <c r="HM53" i="20"/>
  <c r="HL53" i="20"/>
  <c r="HK53" i="20"/>
  <c r="HJ53" i="20"/>
  <c r="HI53" i="20"/>
  <c r="HH53" i="20"/>
  <c r="HG53" i="20"/>
  <c r="HF53" i="20"/>
  <c r="HE53" i="20"/>
  <c r="HD53" i="20"/>
  <c r="HC53" i="20"/>
  <c r="HB53" i="20"/>
  <c r="HA53" i="20"/>
  <c r="GZ53" i="20"/>
  <c r="GY53" i="20"/>
  <c r="GX53" i="20"/>
  <c r="GW53" i="20"/>
  <c r="GV53" i="20"/>
  <c r="GU53" i="20"/>
  <c r="GT53" i="20"/>
  <c r="GS53" i="20"/>
  <c r="GR53" i="20"/>
  <c r="GQ53" i="20"/>
  <c r="GP53" i="20"/>
  <c r="GO53" i="20"/>
  <c r="GN53" i="20"/>
  <c r="GM53" i="20"/>
  <c r="GL53" i="20"/>
  <c r="GK53" i="20"/>
  <c r="GJ53" i="20"/>
  <c r="GI53" i="20"/>
  <c r="GH53" i="20"/>
  <c r="GG53" i="20"/>
  <c r="GF53" i="20"/>
  <c r="GE53" i="20"/>
  <c r="GD53" i="20"/>
  <c r="GC53" i="20"/>
  <c r="GB53" i="20"/>
  <c r="GA53" i="20"/>
  <c r="FZ53" i="20"/>
  <c r="FY53" i="20"/>
  <c r="FX53" i="20"/>
  <c r="FW53" i="20"/>
  <c r="FV53" i="20"/>
  <c r="FU53" i="20"/>
  <c r="FT53" i="20"/>
  <c r="FS53" i="20"/>
  <c r="FS54" i="20" s="1"/>
  <c r="FS55" i="20" s="1"/>
  <c r="FS56" i="20" s="1"/>
  <c r="FS57" i="20" s="1"/>
  <c r="FS58" i="20" s="1"/>
  <c r="FS59" i="20" s="1"/>
  <c r="FS60" i="20" s="1"/>
  <c r="FS61" i="20" s="1"/>
  <c r="FS62" i="20" s="1"/>
  <c r="FS63" i="20" s="1"/>
  <c r="FS64" i="20" s="1"/>
  <c r="FS65" i="20" s="1"/>
  <c r="FS66" i="20" s="1"/>
  <c r="FS67" i="20" s="1"/>
  <c r="FS68" i="20" s="1"/>
  <c r="FS69" i="20" s="1"/>
  <c r="FS70" i="20" s="1"/>
  <c r="FS71" i="20" s="1"/>
  <c r="FS72" i="20" s="1"/>
  <c r="FS73" i="20" s="1"/>
  <c r="FS74" i="20" s="1"/>
  <c r="FS75" i="20" s="1"/>
  <c r="FS76" i="20" s="1"/>
  <c r="FS77" i="20" s="1"/>
  <c r="FS78" i="20" s="1"/>
  <c r="FS79" i="20" s="1"/>
  <c r="FS80" i="20" s="1"/>
  <c r="FS81" i="20" s="1"/>
  <c r="FS82" i="20" s="1"/>
  <c r="FS83" i="20" s="1"/>
  <c r="FS84" i="20" s="1"/>
  <c r="FS85" i="20" s="1"/>
  <c r="FS86" i="20" s="1"/>
  <c r="FS87" i="20" s="1"/>
  <c r="FS88" i="20" s="1"/>
  <c r="FS89" i="20" s="1"/>
  <c r="FS90" i="20" s="1"/>
  <c r="FS91" i="20" s="1"/>
  <c r="FS92" i="20" s="1"/>
  <c r="FS93" i="20" s="1"/>
  <c r="FS94" i="20" s="1"/>
  <c r="FS95" i="20" s="1"/>
  <c r="FS96" i="20" s="1"/>
  <c r="FS97" i="20" s="1"/>
  <c r="FS98" i="20" s="1"/>
  <c r="FS99" i="20" s="1"/>
  <c r="FS100" i="20" s="1"/>
  <c r="FS101" i="20" s="1"/>
  <c r="FS102" i="20" s="1"/>
  <c r="FS103" i="20" s="1"/>
  <c r="HQ52" i="20"/>
  <c r="HP52" i="20"/>
  <c r="HO52" i="20"/>
  <c r="HN52" i="20"/>
  <c r="HM52" i="20"/>
  <c r="HL52" i="20"/>
  <c r="HK52" i="20"/>
  <c r="HJ52" i="20"/>
  <c r="HI52" i="20"/>
  <c r="HH52" i="20"/>
  <c r="HG52" i="20"/>
  <c r="HF52" i="20"/>
  <c r="HE52" i="20"/>
  <c r="HD52" i="20"/>
  <c r="HC52" i="20"/>
  <c r="HB52" i="20"/>
  <c r="HA52" i="20"/>
  <c r="GZ52" i="20"/>
  <c r="GY52" i="20"/>
  <c r="GX52" i="20"/>
  <c r="GW52" i="20"/>
  <c r="GV52" i="20"/>
  <c r="GU52" i="20"/>
  <c r="GT52" i="20"/>
  <c r="GS52" i="20"/>
  <c r="GR52" i="20"/>
  <c r="GQ52" i="20"/>
  <c r="GP52" i="20"/>
  <c r="GO52" i="20"/>
  <c r="GN52" i="20"/>
  <c r="GM52" i="20"/>
  <c r="GL52" i="20"/>
  <c r="GK52" i="20"/>
  <c r="GJ52" i="20"/>
  <c r="GI52" i="20"/>
  <c r="GH52" i="20"/>
  <c r="GG52" i="20"/>
  <c r="GF52" i="20"/>
  <c r="GE52" i="20"/>
  <c r="GD52" i="20"/>
  <c r="GC52" i="20"/>
  <c r="GB52" i="20"/>
  <c r="GA52" i="20"/>
  <c r="FZ52" i="20"/>
  <c r="FY52" i="20"/>
  <c r="FX52" i="20"/>
  <c r="FW52" i="20"/>
  <c r="FV52" i="20"/>
  <c r="FU52" i="20"/>
  <c r="FT52" i="20"/>
  <c r="FS52" i="20"/>
  <c r="FR52" i="20"/>
  <c r="FR53" i="20" s="1"/>
  <c r="FR54" i="20" s="1"/>
  <c r="FR55" i="20" s="1"/>
  <c r="FR56" i="20" s="1"/>
  <c r="FR57" i="20" s="1"/>
  <c r="FR58" i="20" s="1"/>
  <c r="FR59" i="20" s="1"/>
  <c r="FR60" i="20" s="1"/>
  <c r="FR61" i="20" s="1"/>
  <c r="FR62" i="20" s="1"/>
  <c r="FR63" i="20" s="1"/>
  <c r="FR64" i="20" s="1"/>
  <c r="FR65" i="20" s="1"/>
  <c r="FR66" i="20" s="1"/>
  <c r="FR67" i="20" s="1"/>
  <c r="FR68" i="20" s="1"/>
  <c r="FR69" i="20" s="1"/>
  <c r="FR70" i="20" s="1"/>
  <c r="FR71" i="20" s="1"/>
  <c r="FR72" i="20" s="1"/>
  <c r="FR73" i="20" s="1"/>
  <c r="FR74" i="20" s="1"/>
  <c r="FR75" i="20" s="1"/>
  <c r="FR76" i="20" s="1"/>
  <c r="FR77" i="20" s="1"/>
  <c r="FR78" i="20" s="1"/>
  <c r="FR79" i="20" s="1"/>
  <c r="FR80" i="20" s="1"/>
  <c r="FR81" i="20" s="1"/>
  <c r="FR82" i="20" s="1"/>
  <c r="FR83" i="20" s="1"/>
  <c r="FR84" i="20" s="1"/>
  <c r="FR85" i="20" s="1"/>
  <c r="FR86" i="20" s="1"/>
  <c r="FR87" i="20" s="1"/>
  <c r="FR88" i="20" s="1"/>
  <c r="FR89" i="20" s="1"/>
  <c r="FR90" i="20" s="1"/>
  <c r="FR91" i="20" s="1"/>
  <c r="FR92" i="20" s="1"/>
  <c r="FR93" i="20" s="1"/>
  <c r="FR94" i="20" s="1"/>
  <c r="FR95" i="20" s="1"/>
  <c r="FR96" i="20" s="1"/>
  <c r="FR97" i="20" s="1"/>
  <c r="FR98" i="20" s="1"/>
  <c r="FR99" i="20" s="1"/>
  <c r="FR100" i="20" s="1"/>
  <c r="FR101" i="20" s="1"/>
  <c r="FR102" i="20" s="1"/>
  <c r="FR103" i="20" s="1"/>
  <c r="HQ51" i="20"/>
  <c r="HP51" i="20"/>
  <c r="HO51" i="20"/>
  <c r="HN51" i="20"/>
  <c r="HM51" i="20"/>
  <c r="HL51" i="20"/>
  <c r="HK51" i="20"/>
  <c r="HJ51" i="20"/>
  <c r="HI51" i="20"/>
  <c r="HH51" i="20"/>
  <c r="HG51" i="20"/>
  <c r="HF51" i="20"/>
  <c r="HE51" i="20"/>
  <c r="HD51" i="20"/>
  <c r="HC51" i="20"/>
  <c r="HB51" i="20"/>
  <c r="HA51" i="20"/>
  <c r="GZ51" i="20"/>
  <c r="GY51" i="20"/>
  <c r="GX51" i="20"/>
  <c r="GW51" i="20"/>
  <c r="GV51" i="20"/>
  <c r="GU51" i="20"/>
  <c r="GT51" i="20"/>
  <c r="GS51" i="20"/>
  <c r="GR51" i="20"/>
  <c r="GQ51" i="20"/>
  <c r="GP51" i="20"/>
  <c r="GO51" i="20"/>
  <c r="GN51" i="20"/>
  <c r="GM51" i="20"/>
  <c r="GL51" i="20"/>
  <c r="GK51" i="20"/>
  <c r="GJ51" i="20"/>
  <c r="GI51" i="20"/>
  <c r="GH51" i="20"/>
  <c r="GG51" i="20"/>
  <c r="GF51" i="20"/>
  <c r="GE51" i="20"/>
  <c r="GD51" i="20"/>
  <c r="GC51" i="20"/>
  <c r="GB51" i="20"/>
  <c r="GA51" i="20"/>
  <c r="FZ51" i="20"/>
  <c r="FY51" i="20"/>
  <c r="FX51" i="20"/>
  <c r="FW51" i="20"/>
  <c r="FV51" i="20"/>
  <c r="FU51" i="20"/>
  <c r="FT51" i="20"/>
  <c r="FS51" i="20"/>
  <c r="FR51" i="20"/>
  <c r="FQ51" i="20"/>
  <c r="FQ52" i="20" s="1"/>
  <c r="FQ53" i="20" s="1"/>
  <c r="FQ54" i="20" s="1"/>
  <c r="FQ55" i="20" s="1"/>
  <c r="FQ56" i="20" s="1"/>
  <c r="FQ57" i="20" s="1"/>
  <c r="FQ58" i="20" s="1"/>
  <c r="FQ59" i="20" s="1"/>
  <c r="FQ60" i="20" s="1"/>
  <c r="FQ61" i="20" s="1"/>
  <c r="FQ62" i="20" s="1"/>
  <c r="FQ63" i="20" s="1"/>
  <c r="FQ64" i="20" s="1"/>
  <c r="FQ65" i="20" s="1"/>
  <c r="FQ66" i="20" s="1"/>
  <c r="FQ67" i="20" s="1"/>
  <c r="FQ68" i="20" s="1"/>
  <c r="FQ69" i="20" s="1"/>
  <c r="FQ70" i="20" s="1"/>
  <c r="FQ71" i="20" s="1"/>
  <c r="FQ72" i="20" s="1"/>
  <c r="FQ73" i="20" s="1"/>
  <c r="FQ74" i="20" s="1"/>
  <c r="FQ75" i="20" s="1"/>
  <c r="FQ76" i="20" s="1"/>
  <c r="FQ77" i="20" s="1"/>
  <c r="FQ78" i="20" s="1"/>
  <c r="FQ79" i="20" s="1"/>
  <c r="FQ80" i="20" s="1"/>
  <c r="FQ81" i="20" s="1"/>
  <c r="FQ82" i="20" s="1"/>
  <c r="FQ83" i="20" s="1"/>
  <c r="FQ84" i="20" s="1"/>
  <c r="FQ85" i="20" s="1"/>
  <c r="FQ86" i="20" s="1"/>
  <c r="FQ87" i="20" s="1"/>
  <c r="FQ88" i="20" s="1"/>
  <c r="FQ89" i="20" s="1"/>
  <c r="FQ90" i="20" s="1"/>
  <c r="FQ91" i="20" s="1"/>
  <c r="FQ92" i="20" s="1"/>
  <c r="FQ93" i="20" s="1"/>
  <c r="FQ94" i="20" s="1"/>
  <c r="FQ95" i="20" s="1"/>
  <c r="FQ96" i="20" s="1"/>
  <c r="FQ97" i="20" s="1"/>
  <c r="FQ98" i="20" s="1"/>
  <c r="FQ99" i="20" s="1"/>
  <c r="FQ100" i="20" s="1"/>
  <c r="FQ101" i="20" s="1"/>
  <c r="FQ102" i="20" s="1"/>
  <c r="FQ103" i="20" s="1"/>
  <c r="HQ50" i="20"/>
  <c r="HP50" i="20"/>
  <c r="HO50" i="20"/>
  <c r="HN50" i="20"/>
  <c r="HM50" i="20"/>
  <c r="HL50" i="20"/>
  <c r="HK50" i="20"/>
  <c r="HJ50" i="20"/>
  <c r="HI50" i="20"/>
  <c r="HH50" i="20"/>
  <c r="HG50" i="20"/>
  <c r="HF50" i="20"/>
  <c r="HE50" i="20"/>
  <c r="HD50" i="20"/>
  <c r="HC50" i="20"/>
  <c r="HB50" i="20"/>
  <c r="HA50" i="20"/>
  <c r="GZ50" i="20"/>
  <c r="GY50" i="20"/>
  <c r="GX50" i="20"/>
  <c r="GW50" i="20"/>
  <c r="GV50" i="20"/>
  <c r="GU50" i="20"/>
  <c r="GT50" i="20"/>
  <c r="GS50" i="20"/>
  <c r="GR50" i="20"/>
  <c r="GQ50" i="20"/>
  <c r="GP50" i="20"/>
  <c r="GO50" i="20"/>
  <c r="GN50" i="20"/>
  <c r="GM50" i="20"/>
  <c r="GL50" i="20"/>
  <c r="GK50" i="20"/>
  <c r="GJ50" i="20"/>
  <c r="GI50" i="20"/>
  <c r="GH50" i="20"/>
  <c r="GG50" i="20"/>
  <c r="GF50" i="20"/>
  <c r="GE50" i="20"/>
  <c r="GD50" i="20"/>
  <c r="GC50" i="20"/>
  <c r="GB50" i="20"/>
  <c r="GA50" i="20"/>
  <c r="FZ50" i="20"/>
  <c r="FY50" i="20"/>
  <c r="FX50" i="20"/>
  <c r="FW50" i="20"/>
  <c r="FV50" i="20"/>
  <c r="FU50" i="20"/>
  <c r="FT50" i="20"/>
  <c r="FS50" i="20"/>
  <c r="FR50" i="20"/>
  <c r="FQ50" i="20"/>
  <c r="FP50" i="20"/>
  <c r="FP51" i="20" s="1"/>
  <c r="FP52" i="20" s="1"/>
  <c r="FP53" i="20" s="1"/>
  <c r="FP54" i="20" s="1"/>
  <c r="FP55" i="20" s="1"/>
  <c r="FP56" i="20" s="1"/>
  <c r="FP57" i="20" s="1"/>
  <c r="FP58" i="20" s="1"/>
  <c r="FP59" i="20" s="1"/>
  <c r="FP60" i="20" s="1"/>
  <c r="FP61" i="20" s="1"/>
  <c r="FP62" i="20" s="1"/>
  <c r="FP63" i="20" s="1"/>
  <c r="FP64" i="20" s="1"/>
  <c r="FP65" i="20" s="1"/>
  <c r="FP66" i="20" s="1"/>
  <c r="FP67" i="20" s="1"/>
  <c r="FP68" i="20" s="1"/>
  <c r="FP69" i="20" s="1"/>
  <c r="FP70" i="20" s="1"/>
  <c r="FP71" i="20" s="1"/>
  <c r="FP72" i="20" s="1"/>
  <c r="FP73" i="20" s="1"/>
  <c r="FP74" i="20" s="1"/>
  <c r="FP75" i="20" s="1"/>
  <c r="FP76" i="20" s="1"/>
  <c r="FP77" i="20" s="1"/>
  <c r="FP78" i="20" s="1"/>
  <c r="FP79" i="20" s="1"/>
  <c r="FP80" i="20" s="1"/>
  <c r="FP81" i="20" s="1"/>
  <c r="FP82" i="20" s="1"/>
  <c r="FP83" i="20" s="1"/>
  <c r="FP84" i="20" s="1"/>
  <c r="FP85" i="20" s="1"/>
  <c r="FP86" i="20" s="1"/>
  <c r="FP87" i="20" s="1"/>
  <c r="FP88" i="20" s="1"/>
  <c r="FP89" i="20" s="1"/>
  <c r="FP90" i="20" s="1"/>
  <c r="FP91" i="20" s="1"/>
  <c r="FP92" i="20" s="1"/>
  <c r="FP93" i="20" s="1"/>
  <c r="FP94" i="20" s="1"/>
  <c r="FP95" i="20" s="1"/>
  <c r="FP96" i="20" s="1"/>
  <c r="FP97" i="20" s="1"/>
  <c r="FP98" i="20" s="1"/>
  <c r="FP99" i="20" s="1"/>
  <c r="FP100" i="20" s="1"/>
  <c r="FP101" i="20" s="1"/>
  <c r="FP102" i="20" s="1"/>
  <c r="FP103" i="20" s="1"/>
  <c r="HQ49" i="20"/>
  <c r="HP49" i="20"/>
  <c r="HO49" i="20"/>
  <c r="HN49" i="20"/>
  <c r="HM49" i="20"/>
  <c r="HL49" i="20"/>
  <c r="HK49" i="20"/>
  <c r="HJ49" i="20"/>
  <c r="HI49" i="20"/>
  <c r="HH49" i="20"/>
  <c r="HG49" i="20"/>
  <c r="HF49" i="20"/>
  <c r="HE49" i="20"/>
  <c r="HD49" i="20"/>
  <c r="HC49" i="20"/>
  <c r="HB49" i="20"/>
  <c r="HA49" i="20"/>
  <c r="GZ49" i="20"/>
  <c r="GY49" i="20"/>
  <c r="GX49" i="20"/>
  <c r="GW49" i="20"/>
  <c r="GV49" i="20"/>
  <c r="GU49" i="20"/>
  <c r="GT49" i="20"/>
  <c r="GS49" i="20"/>
  <c r="GR49" i="20"/>
  <c r="GQ49" i="20"/>
  <c r="GP49" i="20"/>
  <c r="GO49" i="20"/>
  <c r="GN49" i="20"/>
  <c r="GM49" i="20"/>
  <c r="GL49" i="20"/>
  <c r="GK49" i="20"/>
  <c r="GJ49" i="20"/>
  <c r="GI49" i="20"/>
  <c r="GH49" i="20"/>
  <c r="GG49" i="20"/>
  <c r="GF49" i="20"/>
  <c r="GE49" i="20"/>
  <c r="GD49" i="20"/>
  <c r="GC49" i="20"/>
  <c r="GB49" i="20"/>
  <c r="GA49" i="20"/>
  <c r="FZ49" i="20"/>
  <c r="FY49" i="20"/>
  <c r="FX49" i="20"/>
  <c r="FW49" i="20"/>
  <c r="FV49" i="20"/>
  <c r="FU49" i="20"/>
  <c r="FT49" i="20"/>
  <c r="FS49" i="20"/>
  <c r="FR49" i="20"/>
  <c r="FQ49" i="20"/>
  <c r="FP49" i="20"/>
  <c r="FO49" i="20"/>
  <c r="FO50" i="20" s="1"/>
  <c r="FO51" i="20" s="1"/>
  <c r="FO52" i="20" s="1"/>
  <c r="FO53" i="20" s="1"/>
  <c r="FO54" i="20" s="1"/>
  <c r="FO55" i="20" s="1"/>
  <c r="FO56" i="20" s="1"/>
  <c r="FO57" i="20" s="1"/>
  <c r="FO58" i="20" s="1"/>
  <c r="FO59" i="20" s="1"/>
  <c r="FO60" i="20" s="1"/>
  <c r="FO61" i="20" s="1"/>
  <c r="FO62" i="20" s="1"/>
  <c r="FO63" i="20" s="1"/>
  <c r="FO64" i="20" s="1"/>
  <c r="FO65" i="20" s="1"/>
  <c r="FO66" i="20" s="1"/>
  <c r="FO67" i="20" s="1"/>
  <c r="FO68" i="20" s="1"/>
  <c r="FO69" i="20" s="1"/>
  <c r="FO70" i="20" s="1"/>
  <c r="FO71" i="20" s="1"/>
  <c r="FO72" i="20" s="1"/>
  <c r="FO73" i="20" s="1"/>
  <c r="FO74" i="20" s="1"/>
  <c r="FO75" i="20" s="1"/>
  <c r="FO76" i="20" s="1"/>
  <c r="FO77" i="20" s="1"/>
  <c r="FO78" i="20" s="1"/>
  <c r="FO79" i="20" s="1"/>
  <c r="FO80" i="20" s="1"/>
  <c r="FO81" i="20" s="1"/>
  <c r="FO82" i="20" s="1"/>
  <c r="FO83" i="20" s="1"/>
  <c r="FO84" i="20" s="1"/>
  <c r="FO85" i="20" s="1"/>
  <c r="FO86" i="20" s="1"/>
  <c r="FO87" i="20" s="1"/>
  <c r="FO88" i="20" s="1"/>
  <c r="FO89" i="20" s="1"/>
  <c r="FO90" i="20" s="1"/>
  <c r="FO91" i="20" s="1"/>
  <c r="FO92" i="20" s="1"/>
  <c r="FO93" i="20" s="1"/>
  <c r="FO94" i="20" s="1"/>
  <c r="FO95" i="20" s="1"/>
  <c r="FO96" i="20" s="1"/>
  <c r="FO97" i="20" s="1"/>
  <c r="FO98" i="20" s="1"/>
  <c r="FO99" i="20" s="1"/>
  <c r="FO100" i="20" s="1"/>
  <c r="FO101" i="20" s="1"/>
  <c r="FO102" i="20" s="1"/>
  <c r="FO103" i="20" s="1"/>
  <c r="HQ48" i="20"/>
  <c r="HP48" i="20"/>
  <c r="HO48" i="20"/>
  <c r="HN48" i="20"/>
  <c r="HM48" i="20"/>
  <c r="HL48" i="20"/>
  <c r="HK48" i="20"/>
  <c r="HJ48" i="20"/>
  <c r="HI48" i="20"/>
  <c r="HH48" i="20"/>
  <c r="HG48" i="20"/>
  <c r="HF48" i="20"/>
  <c r="HE48" i="20"/>
  <c r="HD48" i="20"/>
  <c r="HC48" i="20"/>
  <c r="HB48" i="20"/>
  <c r="HA48" i="20"/>
  <c r="GZ48" i="20"/>
  <c r="GY48" i="20"/>
  <c r="GX48" i="20"/>
  <c r="GW48" i="20"/>
  <c r="GV48" i="20"/>
  <c r="GU48" i="20"/>
  <c r="GT48" i="20"/>
  <c r="GS48" i="20"/>
  <c r="GR48" i="20"/>
  <c r="GQ48" i="20"/>
  <c r="GP48" i="20"/>
  <c r="GO48" i="20"/>
  <c r="GN48" i="20"/>
  <c r="GM48" i="20"/>
  <c r="GL48" i="20"/>
  <c r="GK48" i="20"/>
  <c r="GJ48" i="20"/>
  <c r="GI48" i="20"/>
  <c r="GH48" i="20"/>
  <c r="GG48" i="20"/>
  <c r="GF48" i="20"/>
  <c r="GE48" i="20"/>
  <c r="GD48" i="20"/>
  <c r="GC48" i="20"/>
  <c r="GB48" i="20"/>
  <c r="GA48" i="20"/>
  <c r="FZ48" i="20"/>
  <c r="FY48" i="20"/>
  <c r="FX48" i="20"/>
  <c r="FW48" i="20"/>
  <c r="FV48" i="20"/>
  <c r="FU48" i="20"/>
  <c r="FT48" i="20"/>
  <c r="FS48" i="20"/>
  <c r="FR48" i="20"/>
  <c r="FQ48" i="20"/>
  <c r="FP48" i="20"/>
  <c r="FO48" i="20"/>
  <c r="FN48" i="20"/>
  <c r="FN49" i="20" s="1"/>
  <c r="FN50" i="20" s="1"/>
  <c r="FN51" i="20" s="1"/>
  <c r="FN52" i="20" s="1"/>
  <c r="FN53" i="20" s="1"/>
  <c r="FN54" i="20" s="1"/>
  <c r="FN55" i="20" s="1"/>
  <c r="FN56" i="20" s="1"/>
  <c r="FN57" i="20" s="1"/>
  <c r="FN58" i="20" s="1"/>
  <c r="FN59" i="20" s="1"/>
  <c r="FN60" i="20" s="1"/>
  <c r="FN61" i="20" s="1"/>
  <c r="FN62" i="20" s="1"/>
  <c r="FN63" i="20" s="1"/>
  <c r="FN64" i="20" s="1"/>
  <c r="FN65" i="20" s="1"/>
  <c r="FN66" i="20" s="1"/>
  <c r="FN67" i="20" s="1"/>
  <c r="FN68" i="20" s="1"/>
  <c r="FN69" i="20" s="1"/>
  <c r="FN70" i="20" s="1"/>
  <c r="FN71" i="20" s="1"/>
  <c r="FN72" i="20" s="1"/>
  <c r="FN73" i="20" s="1"/>
  <c r="FN74" i="20" s="1"/>
  <c r="FN75" i="20" s="1"/>
  <c r="FN76" i="20" s="1"/>
  <c r="FN77" i="20" s="1"/>
  <c r="FN78" i="20" s="1"/>
  <c r="FN79" i="20" s="1"/>
  <c r="FN80" i="20" s="1"/>
  <c r="FN81" i="20" s="1"/>
  <c r="FN82" i="20" s="1"/>
  <c r="FN83" i="20" s="1"/>
  <c r="FN84" i="20" s="1"/>
  <c r="FN85" i="20" s="1"/>
  <c r="FN86" i="20" s="1"/>
  <c r="FN87" i="20" s="1"/>
  <c r="FN88" i="20" s="1"/>
  <c r="FN89" i="20" s="1"/>
  <c r="FN90" i="20" s="1"/>
  <c r="FN91" i="20" s="1"/>
  <c r="FN92" i="20" s="1"/>
  <c r="FN93" i="20" s="1"/>
  <c r="FN94" i="20" s="1"/>
  <c r="FN95" i="20" s="1"/>
  <c r="FN96" i="20" s="1"/>
  <c r="FN97" i="20" s="1"/>
  <c r="FN98" i="20" s="1"/>
  <c r="FN99" i="20" s="1"/>
  <c r="FN100" i="20" s="1"/>
  <c r="FN101" i="20" s="1"/>
  <c r="FN102" i="20" s="1"/>
  <c r="FN103" i="20" s="1"/>
  <c r="HQ47" i="20"/>
  <c r="HP47" i="20"/>
  <c r="HO47" i="20"/>
  <c r="HN47" i="20"/>
  <c r="HM47" i="20"/>
  <c r="HL47" i="20"/>
  <c r="HK47" i="20"/>
  <c r="HJ47" i="20"/>
  <c r="HI47" i="20"/>
  <c r="HH47" i="20"/>
  <c r="HG47" i="20"/>
  <c r="HF47" i="20"/>
  <c r="HE47" i="20"/>
  <c r="HD47" i="20"/>
  <c r="HC47" i="20"/>
  <c r="HB47" i="20"/>
  <c r="HA47" i="20"/>
  <c r="GZ47" i="20"/>
  <c r="GY47" i="20"/>
  <c r="GX47" i="20"/>
  <c r="GW47" i="20"/>
  <c r="GV47" i="20"/>
  <c r="GU47" i="20"/>
  <c r="GT47" i="20"/>
  <c r="GS47" i="20"/>
  <c r="GR47" i="20"/>
  <c r="GQ47" i="20"/>
  <c r="GP47" i="20"/>
  <c r="GO47" i="20"/>
  <c r="GN47" i="20"/>
  <c r="GM47" i="20"/>
  <c r="GL47" i="20"/>
  <c r="GK47" i="20"/>
  <c r="GJ47" i="20"/>
  <c r="GI47" i="20"/>
  <c r="GH47" i="20"/>
  <c r="GG47" i="20"/>
  <c r="GF47" i="20"/>
  <c r="GE47" i="20"/>
  <c r="GD47" i="20"/>
  <c r="GC47" i="20"/>
  <c r="GB47" i="20"/>
  <c r="GA47" i="20"/>
  <c r="FZ47" i="20"/>
  <c r="FY47" i="20"/>
  <c r="FX47" i="20"/>
  <c r="FW47" i="20"/>
  <c r="FV47" i="20"/>
  <c r="FU47" i="20"/>
  <c r="FT47" i="20"/>
  <c r="FS47" i="20"/>
  <c r="FR47" i="20"/>
  <c r="FQ47" i="20"/>
  <c r="FP47" i="20"/>
  <c r="FO47" i="20"/>
  <c r="FN47" i="20"/>
  <c r="FM47" i="20"/>
  <c r="FM48" i="20" s="1"/>
  <c r="FM49" i="20" s="1"/>
  <c r="FM50" i="20" s="1"/>
  <c r="FM51" i="20" s="1"/>
  <c r="FM52" i="20" s="1"/>
  <c r="FM53" i="20" s="1"/>
  <c r="FM54" i="20" s="1"/>
  <c r="FM55" i="20" s="1"/>
  <c r="FM56" i="20" s="1"/>
  <c r="FM57" i="20" s="1"/>
  <c r="FM58" i="20" s="1"/>
  <c r="FM59" i="20" s="1"/>
  <c r="FM60" i="20" s="1"/>
  <c r="FM61" i="20" s="1"/>
  <c r="FM62" i="20" s="1"/>
  <c r="FM63" i="20" s="1"/>
  <c r="FM64" i="20" s="1"/>
  <c r="FM65" i="20" s="1"/>
  <c r="FM66" i="20" s="1"/>
  <c r="FM67" i="20" s="1"/>
  <c r="FM68" i="20" s="1"/>
  <c r="FM69" i="20" s="1"/>
  <c r="FM70" i="20" s="1"/>
  <c r="FM71" i="20" s="1"/>
  <c r="FM72" i="20" s="1"/>
  <c r="FM73" i="20" s="1"/>
  <c r="FM74" i="20" s="1"/>
  <c r="FM75" i="20" s="1"/>
  <c r="FM76" i="20" s="1"/>
  <c r="FM77" i="20" s="1"/>
  <c r="FM78" i="20" s="1"/>
  <c r="FM79" i="20" s="1"/>
  <c r="FM80" i="20" s="1"/>
  <c r="FM81" i="20" s="1"/>
  <c r="FM82" i="20" s="1"/>
  <c r="FM83" i="20" s="1"/>
  <c r="FM84" i="20" s="1"/>
  <c r="FM85" i="20" s="1"/>
  <c r="FM86" i="20" s="1"/>
  <c r="FM87" i="20" s="1"/>
  <c r="FM88" i="20" s="1"/>
  <c r="FM89" i="20" s="1"/>
  <c r="FM90" i="20" s="1"/>
  <c r="FM91" i="20" s="1"/>
  <c r="FM92" i="20" s="1"/>
  <c r="FM93" i="20" s="1"/>
  <c r="FM94" i="20" s="1"/>
  <c r="FM95" i="20" s="1"/>
  <c r="FM96" i="20" s="1"/>
  <c r="FM97" i="20" s="1"/>
  <c r="FM98" i="20" s="1"/>
  <c r="FM99" i="20" s="1"/>
  <c r="FM100" i="20" s="1"/>
  <c r="FM101" i="20" s="1"/>
  <c r="FM102" i="20" s="1"/>
  <c r="FM103" i="20" s="1"/>
  <c r="HQ46" i="20"/>
  <c r="HP46" i="20"/>
  <c r="HO46" i="20"/>
  <c r="HN46" i="20"/>
  <c r="HM46" i="20"/>
  <c r="HL46" i="20"/>
  <c r="HK46" i="20"/>
  <c r="HJ46" i="20"/>
  <c r="HI46" i="20"/>
  <c r="HH46" i="20"/>
  <c r="HG46" i="20"/>
  <c r="HF46" i="20"/>
  <c r="HE46" i="20"/>
  <c r="HD46" i="20"/>
  <c r="HC46" i="20"/>
  <c r="HB46" i="20"/>
  <c r="HA46" i="20"/>
  <c r="GZ46" i="20"/>
  <c r="GY46" i="20"/>
  <c r="GX46" i="20"/>
  <c r="GW46" i="20"/>
  <c r="GV46" i="20"/>
  <c r="GU46" i="20"/>
  <c r="GT46" i="20"/>
  <c r="GS46" i="20"/>
  <c r="GR46" i="20"/>
  <c r="GQ46" i="20"/>
  <c r="GP46" i="20"/>
  <c r="GO46" i="20"/>
  <c r="GN46" i="20"/>
  <c r="GM46" i="20"/>
  <c r="GL46" i="20"/>
  <c r="GK46" i="20"/>
  <c r="GJ46" i="20"/>
  <c r="GI46" i="20"/>
  <c r="GH46" i="20"/>
  <c r="GG46" i="20"/>
  <c r="GF46" i="20"/>
  <c r="GE46" i="20"/>
  <c r="GD46" i="20"/>
  <c r="GC46" i="20"/>
  <c r="GB46" i="20"/>
  <c r="GA46" i="20"/>
  <c r="FZ46" i="20"/>
  <c r="FY46" i="20"/>
  <c r="FX46" i="20"/>
  <c r="FW46" i="20"/>
  <c r="FV46" i="20"/>
  <c r="FU46" i="20"/>
  <c r="FT46" i="20"/>
  <c r="FS46" i="20"/>
  <c r="FR46" i="20"/>
  <c r="FQ46" i="20"/>
  <c r="FP46" i="20"/>
  <c r="FO46" i="20"/>
  <c r="FN46" i="20"/>
  <c r="FM46" i="20"/>
  <c r="FL46" i="20"/>
  <c r="FL47" i="20" s="1"/>
  <c r="FL48" i="20" s="1"/>
  <c r="FL49" i="20" s="1"/>
  <c r="FL50" i="20" s="1"/>
  <c r="FL51" i="20" s="1"/>
  <c r="FL52" i="20" s="1"/>
  <c r="FL53" i="20" s="1"/>
  <c r="FL54" i="20" s="1"/>
  <c r="FL55" i="20" s="1"/>
  <c r="FL56" i="20" s="1"/>
  <c r="FL57" i="20" s="1"/>
  <c r="FL58" i="20" s="1"/>
  <c r="FL59" i="20" s="1"/>
  <c r="FL60" i="20" s="1"/>
  <c r="FL61" i="20" s="1"/>
  <c r="FL62" i="20" s="1"/>
  <c r="FL63" i="20" s="1"/>
  <c r="FL64" i="20" s="1"/>
  <c r="FL65" i="20" s="1"/>
  <c r="FL66" i="20" s="1"/>
  <c r="FL67" i="20" s="1"/>
  <c r="FL68" i="20" s="1"/>
  <c r="FL69" i="20" s="1"/>
  <c r="FL70" i="20" s="1"/>
  <c r="FL71" i="20" s="1"/>
  <c r="FL72" i="20" s="1"/>
  <c r="FL73" i="20" s="1"/>
  <c r="FL74" i="20" s="1"/>
  <c r="FL75" i="20" s="1"/>
  <c r="FL76" i="20" s="1"/>
  <c r="FL77" i="20" s="1"/>
  <c r="FL78" i="20" s="1"/>
  <c r="FL79" i="20" s="1"/>
  <c r="FL80" i="20" s="1"/>
  <c r="FL81" i="20" s="1"/>
  <c r="FL82" i="20" s="1"/>
  <c r="FL83" i="20" s="1"/>
  <c r="FL84" i="20" s="1"/>
  <c r="FL85" i="20" s="1"/>
  <c r="FL86" i="20" s="1"/>
  <c r="FL87" i="20" s="1"/>
  <c r="FL88" i="20" s="1"/>
  <c r="FL89" i="20" s="1"/>
  <c r="FL90" i="20" s="1"/>
  <c r="FL91" i="20" s="1"/>
  <c r="FL92" i="20" s="1"/>
  <c r="FL93" i="20" s="1"/>
  <c r="FL94" i="20" s="1"/>
  <c r="FL95" i="20" s="1"/>
  <c r="FL96" i="20" s="1"/>
  <c r="FL97" i="20" s="1"/>
  <c r="FL98" i="20" s="1"/>
  <c r="FL99" i="20" s="1"/>
  <c r="FL100" i="20" s="1"/>
  <c r="FL101" i="20" s="1"/>
  <c r="FL102" i="20" s="1"/>
  <c r="FL103" i="20" s="1"/>
  <c r="HQ45" i="20"/>
  <c r="HP45" i="20"/>
  <c r="HO45" i="20"/>
  <c r="HN45" i="20"/>
  <c r="HM45" i="20"/>
  <c r="HL45" i="20"/>
  <c r="HK45" i="20"/>
  <c r="HJ45" i="20"/>
  <c r="HI45" i="20"/>
  <c r="HH45" i="20"/>
  <c r="HG45" i="20"/>
  <c r="HF45" i="20"/>
  <c r="HE45" i="20"/>
  <c r="HD45" i="20"/>
  <c r="HC45" i="20"/>
  <c r="HB45" i="20"/>
  <c r="HA45" i="20"/>
  <c r="GZ45" i="20"/>
  <c r="GY45" i="20"/>
  <c r="GX45" i="20"/>
  <c r="GW45" i="20"/>
  <c r="GV45" i="20"/>
  <c r="GU45" i="20"/>
  <c r="GT45" i="20"/>
  <c r="GS45" i="20"/>
  <c r="GR45" i="20"/>
  <c r="GQ45" i="20"/>
  <c r="GP45" i="20"/>
  <c r="GO45" i="20"/>
  <c r="GN45" i="20"/>
  <c r="GM45" i="20"/>
  <c r="GL45" i="20"/>
  <c r="GK45" i="20"/>
  <c r="GJ45" i="20"/>
  <c r="GI45" i="20"/>
  <c r="GH45" i="20"/>
  <c r="GG45" i="20"/>
  <c r="GF45" i="20"/>
  <c r="GE45" i="20"/>
  <c r="GD45" i="20"/>
  <c r="GC45" i="20"/>
  <c r="GB45" i="20"/>
  <c r="GA45" i="20"/>
  <c r="FZ45" i="20"/>
  <c r="FY45" i="20"/>
  <c r="FX45" i="20"/>
  <c r="FW45" i="20"/>
  <c r="FV45" i="20"/>
  <c r="FU45" i="20"/>
  <c r="FT45" i="20"/>
  <c r="FS45" i="20"/>
  <c r="FR45" i="20"/>
  <c r="FQ45" i="20"/>
  <c r="FP45" i="20"/>
  <c r="FO45" i="20"/>
  <c r="FN45" i="20"/>
  <c r="FM45" i="20"/>
  <c r="FL45" i="20"/>
  <c r="FK45" i="20"/>
  <c r="FK46" i="20" s="1"/>
  <c r="FK47" i="20" s="1"/>
  <c r="FK48" i="20" s="1"/>
  <c r="FK49" i="20" s="1"/>
  <c r="FK50" i="20" s="1"/>
  <c r="FK51" i="20" s="1"/>
  <c r="FK52" i="20" s="1"/>
  <c r="FK53" i="20" s="1"/>
  <c r="FK54" i="20" s="1"/>
  <c r="FK55" i="20" s="1"/>
  <c r="FK56" i="20" s="1"/>
  <c r="FK57" i="20" s="1"/>
  <c r="FK58" i="20" s="1"/>
  <c r="FK59" i="20" s="1"/>
  <c r="FK60" i="20" s="1"/>
  <c r="FK61" i="20" s="1"/>
  <c r="FK62" i="20" s="1"/>
  <c r="FK63" i="20" s="1"/>
  <c r="FK64" i="20" s="1"/>
  <c r="FK65" i="20" s="1"/>
  <c r="FK66" i="20" s="1"/>
  <c r="FK67" i="20" s="1"/>
  <c r="FK68" i="20" s="1"/>
  <c r="FK69" i="20" s="1"/>
  <c r="FK70" i="20" s="1"/>
  <c r="FK71" i="20" s="1"/>
  <c r="FK72" i="20" s="1"/>
  <c r="FK73" i="20" s="1"/>
  <c r="FK74" i="20" s="1"/>
  <c r="FK75" i="20" s="1"/>
  <c r="FK76" i="20" s="1"/>
  <c r="FK77" i="20" s="1"/>
  <c r="FK78" i="20" s="1"/>
  <c r="FK79" i="20" s="1"/>
  <c r="FK80" i="20" s="1"/>
  <c r="FK81" i="20" s="1"/>
  <c r="FK82" i="20" s="1"/>
  <c r="FK83" i="20" s="1"/>
  <c r="FK84" i="20" s="1"/>
  <c r="FK85" i="20" s="1"/>
  <c r="FK86" i="20" s="1"/>
  <c r="FK87" i="20" s="1"/>
  <c r="FK88" i="20" s="1"/>
  <c r="FK89" i="20" s="1"/>
  <c r="FK90" i="20" s="1"/>
  <c r="FK91" i="20" s="1"/>
  <c r="FK92" i="20" s="1"/>
  <c r="FK93" i="20" s="1"/>
  <c r="FK94" i="20" s="1"/>
  <c r="FK95" i="20" s="1"/>
  <c r="FK96" i="20" s="1"/>
  <c r="FK97" i="20" s="1"/>
  <c r="FK98" i="20" s="1"/>
  <c r="FK99" i="20" s="1"/>
  <c r="FK100" i="20" s="1"/>
  <c r="FK101" i="20" s="1"/>
  <c r="FK102" i="20" s="1"/>
  <c r="FK103" i="20" s="1"/>
  <c r="HQ44" i="20"/>
  <c r="HP44" i="20"/>
  <c r="HO44" i="20"/>
  <c r="HN44" i="20"/>
  <c r="HM44" i="20"/>
  <c r="HL44" i="20"/>
  <c r="HK44" i="20"/>
  <c r="HJ44" i="20"/>
  <c r="HI44" i="20"/>
  <c r="HH44" i="20"/>
  <c r="HG44" i="20"/>
  <c r="HF44" i="20"/>
  <c r="HE44" i="20"/>
  <c r="HD44" i="20"/>
  <c r="HC44" i="20"/>
  <c r="HB44" i="20"/>
  <c r="HA44" i="20"/>
  <c r="GZ44" i="20"/>
  <c r="GY44" i="20"/>
  <c r="GX44" i="20"/>
  <c r="GW44" i="20"/>
  <c r="GV44" i="20"/>
  <c r="GU44" i="20"/>
  <c r="GT44" i="20"/>
  <c r="GS44" i="20"/>
  <c r="GR44" i="20"/>
  <c r="GQ44" i="20"/>
  <c r="GP44" i="20"/>
  <c r="GO44" i="20"/>
  <c r="GN44" i="20"/>
  <c r="GM44" i="20"/>
  <c r="GL44" i="20"/>
  <c r="GK44" i="20"/>
  <c r="GJ44" i="20"/>
  <c r="GI44" i="20"/>
  <c r="GH44" i="20"/>
  <c r="GG44" i="20"/>
  <c r="GF44" i="20"/>
  <c r="GE44" i="20"/>
  <c r="GD44" i="20"/>
  <c r="GC44" i="20"/>
  <c r="GB44" i="20"/>
  <c r="GA44" i="20"/>
  <c r="FZ44" i="20"/>
  <c r="FY44" i="20"/>
  <c r="FX44" i="20"/>
  <c r="FW44" i="20"/>
  <c r="FV44" i="20"/>
  <c r="FU44" i="20"/>
  <c r="FT44" i="20"/>
  <c r="FS44" i="20"/>
  <c r="FR44" i="20"/>
  <c r="FQ44" i="20"/>
  <c r="FP44" i="20"/>
  <c r="FO44" i="20"/>
  <c r="FN44" i="20"/>
  <c r="FM44" i="20"/>
  <c r="FL44" i="20"/>
  <c r="FK44" i="20"/>
  <c r="FJ44" i="20"/>
  <c r="FJ45" i="20" s="1"/>
  <c r="FJ46" i="20" s="1"/>
  <c r="FJ47" i="20" s="1"/>
  <c r="FJ48" i="20" s="1"/>
  <c r="FJ49" i="20" s="1"/>
  <c r="FJ50" i="20" s="1"/>
  <c r="FJ51" i="20" s="1"/>
  <c r="FJ52" i="20" s="1"/>
  <c r="FJ53" i="20" s="1"/>
  <c r="FJ54" i="20" s="1"/>
  <c r="FJ55" i="20" s="1"/>
  <c r="FJ56" i="20" s="1"/>
  <c r="FJ57" i="20" s="1"/>
  <c r="FJ58" i="20" s="1"/>
  <c r="FJ59" i="20" s="1"/>
  <c r="FJ60" i="20" s="1"/>
  <c r="FJ61" i="20" s="1"/>
  <c r="FJ62" i="20" s="1"/>
  <c r="FJ63" i="20" s="1"/>
  <c r="FJ64" i="20" s="1"/>
  <c r="FJ65" i="20" s="1"/>
  <c r="FJ66" i="20" s="1"/>
  <c r="FJ67" i="20" s="1"/>
  <c r="FJ68" i="20" s="1"/>
  <c r="FJ69" i="20" s="1"/>
  <c r="FJ70" i="20" s="1"/>
  <c r="FJ71" i="20" s="1"/>
  <c r="FJ72" i="20" s="1"/>
  <c r="FJ73" i="20" s="1"/>
  <c r="FJ74" i="20" s="1"/>
  <c r="FJ75" i="20" s="1"/>
  <c r="FJ76" i="20" s="1"/>
  <c r="FJ77" i="20" s="1"/>
  <c r="FJ78" i="20" s="1"/>
  <c r="FJ79" i="20" s="1"/>
  <c r="FJ80" i="20" s="1"/>
  <c r="FJ81" i="20" s="1"/>
  <c r="FJ82" i="20" s="1"/>
  <c r="FJ83" i="20" s="1"/>
  <c r="FJ84" i="20" s="1"/>
  <c r="FJ85" i="20" s="1"/>
  <c r="FJ86" i="20" s="1"/>
  <c r="FJ87" i="20" s="1"/>
  <c r="FJ88" i="20" s="1"/>
  <c r="FJ89" i="20" s="1"/>
  <c r="FJ90" i="20" s="1"/>
  <c r="FJ91" i="20" s="1"/>
  <c r="FJ92" i="20" s="1"/>
  <c r="FJ93" i="20" s="1"/>
  <c r="FJ94" i="20" s="1"/>
  <c r="FJ95" i="20" s="1"/>
  <c r="FJ96" i="20" s="1"/>
  <c r="FJ97" i="20" s="1"/>
  <c r="FJ98" i="20" s="1"/>
  <c r="FJ99" i="20" s="1"/>
  <c r="FJ100" i="20" s="1"/>
  <c r="FJ101" i="20" s="1"/>
  <c r="FJ102" i="20" s="1"/>
  <c r="FJ103" i="20" s="1"/>
  <c r="HQ43" i="20"/>
  <c r="HP43" i="20"/>
  <c r="HO43" i="20"/>
  <c r="HN43" i="20"/>
  <c r="HM43" i="20"/>
  <c r="HL43" i="20"/>
  <c r="HK43" i="20"/>
  <c r="HJ43" i="20"/>
  <c r="HI43" i="20"/>
  <c r="HH43" i="20"/>
  <c r="HG43" i="20"/>
  <c r="HF43" i="20"/>
  <c r="HE43" i="20"/>
  <c r="HD43" i="20"/>
  <c r="HC43" i="20"/>
  <c r="HB43" i="20"/>
  <c r="HA43" i="20"/>
  <c r="GZ43" i="20"/>
  <c r="GY43" i="20"/>
  <c r="GX43" i="20"/>
  <c r="GW43" i="20"/>
  <c r="GV43" i="20"/>
  <c r="GU43" i="20"/>
  <c r="GT43" i="20"/>
  <c r="GS43" i="20"/>
  <c r="GR43" i="20"/>
  <c r="GQ43" i="20"/>
  <c r="GP43" i="20"/>
  <c r="GO43" i="20"/>
  <c r="GN43" i="20"/>
  <c r="GM43" i="20"/>
  <c r="GL43" i="20"/>
  <c r="GK43" i="20"/>
  <c r="GJ43" i="20"/>
  <c r="GI43" i="20"/>
  <c r="GH43" i="20"/>
  <c r="GG43" i="20"/>
  <c r="GF43" i="20"/>
  <c r="GE43" i="20"/>
  <c r="GD43" i="20"/>
  <c r="GC43" i="20"/>
  <c r="GB43" i="20"/>
  <c r="GA43" i="20"/>
  <c r="FZ43" i="20"/>
  <c r="FY43" i="20"/>
  <c r="FX43" i="20"/>
  <c r="FW43" i="20"/>
  <c r="FV43" i="20"/>
  <c r="FU43" i="20"/>
  <c r="FT43" i="20"/>
  <c r="FS43" i="20"/>
  <c r="FR43" i="20"/>
  <c r="FQ43" i="20"/>
  <c r="FP43" i="20"/>
  <c r="FO43" i="20"/>
  <c r="FN43" i="20"/>
  <c r="FM43" i="20"/>
  <c r="FL43" i="20"/>
  <c r="FK43" i="20"/>
  <c r="FJ43" i="20"/>
  <c r="FI43" i="20"/>
  <c r="FI44" i="20" s="1"/>
  <c r="FI45" i="20" s="1"/>
  <c r="FI46" i="20" s="1"/>
  <c r="FI47" i="20" s="1"/>
  <c r="FI48" i="20" s="1"/>
  <c r="FI49" i="20" s="1"/>
  <c r="FI50" i="20" s="1"/>
  <c r="FI51" i="20" s="1"/>
  <c r="FI52" i="20" s="1"/>
  <c r="FI53" i="20" s="1"/>
  <c r="FI54" i="20" s="1"/>
  <c r="FI55" i="20" s="1"/>
  <c r="FI56" i="20" s="1"/>
  <c r="FI57" i="20" s="1"/>
  <c r="FI58" i="20" s="1"/>
  <c r="FI59" i="20" s="1"/>
  <c r="FI60" i="20" s="1"/>
  <c r="FI61" i="20" s="1"/>
  <c r="FI62" i="20" s="1"/>
  <c r="FI63" i="20" s="1"/>
  <c r="FI64" i="20" s="1"/>
  <c r="FI65" i="20" s="1"/>
  <c r="FI66" i="20" s="1"/>
  <c r="FI67" i="20" s="1"/>
  <c r="FI68" i="20" s="1"/>
  <c r="FI69" i="20" s="1"/>
  <c r="FI70" i="20" s="1"/>
  <c r="FI71" i="20" s="1"/>
  <c r="FI72" i="20" s="1"/>
  <c r="FI73" i="20" s="1"/>
  <c r="FI74" i="20" s="1"/>
  <c r="FI75" i="20" s="1"/>
  <c r="FI76" i="20" s="1"/>
  <c r="FI77" i="20" s="1"/>
  <c r="FI78" i="20" s="1"/>
  <c r="FI79" i="20" s="1"/>
  <c r="FI80" i="20" s="1"/>
  <c r="FI81" i="20" s="1"/>
  <c r="FI82" i="20" s="1"/>
  <c r="FI83" i="20" s="1"/>
  <c r="FI84" i="20" s="1"/>
  <c r="FI85" i="20" s="1"/>
  <c r="FI86" i="20" s="1"/>
  <c r="FI87" i="20" s="1"/>
  <c r="FI88" i="20" s="1"/>
  <c r="FI89" i="20" s="1"/>
  <c r="FI90" i="20" s="1"/>
  <c r="FI91" i="20" s="1"/>
  <c r="FI92" i="20" s="1"/>
  <c r="FI93" i="20" s="1"/>
  <c r="FI94" i="20" s="1"/>
  <c r="FI95" i="20" s="1"/>
  <c r="FI96" i="20" s="1"/>
  <c r="FI97" i="20" s="1"/>
  <c r="FI98" i="20" s="1"/>
  <c r="FI99" i="20" s="1"/>
  <c r="FI100" i="20" s="1"/>
  <c r="FI101" i="20" s="1"/>
  <c r="FI102" i="20" s="1"/>
  <c r="FI103" i="20" s="1"/>
  <c r="HQ42" i="20"/>
  <c r="HP42" i="20"/>
  <c r="HO42" i="20"/>
  <c r="HN42" i="20"/>
  <c r="HM42" i="20"/>
  <c r="HL42" i="20"/>
  <c r="HK42" i="20"/>
  <c r="HJ42" i="20"/>
  <c r="HI42" i="20"/>
  <c r="HH42" i="20"/>
  <c r="HG42" i="20"/>
  <c r="HF42" i="20"/>
  <c r="HE42" i="20"/>
  <c r="HD42" i="20"/>
  <c r="HC42" i="20"/>
  <c r="HB42" i="20"/>
  <c r="HA42" i="20"/>
  <c r="GZ42" i="20"/>
  <c r="GY42" i="20"/>
  <c r="GX42" i="20"/>
  <c r="GW42" i="20"/>
  <c r="GV42" i="20"/>
  <c r="GU42" i="20"/>
  <c r="GT42" i="20"/>
  <c r="GS42" i="20"/>
  <c r="GR42" i="20"/>
  <c r="GQ42" i="20"/>
  <c r="GP42" i="20"/>
  <c r="GO42" i="20"/>
  <c r="GN42" i="20"/>
  <c r="GM42" i="20"/>
  <c r="GL42" i="20"/>
  <c r="GK42" i="20"/>
  <c r="GJ42" i="20"/>
  <c r="GI42" i="20"/>
  <c r="GH42" i="20"/>
  <c r="GG42" i="20"/>
  <c r="GF42" i="20"/>
  <c r="GE42" i="20"/>
  <c r="GD42" i="20"/>
  <c r="GC42" i="20"/>
  <c r="GB42" i="20"/>
  <c r="GA42" i="20"/>
  <c r="FZ42" i="20"/>
  <c r="FY42" i="20"/>
  <c r="FX42" i="20"/>
  <c r="FW42" i="20"/>
  <c r="FV42" i="20"/>
  <c r="FU42" i="20"/>
  <c r="FT42" i="20"/>
  <c r="FS42" i="20"/>
  <c r="FR42" i="20"/>
  <c r="FQ42" i="20"/>
  <c r="FP42" i="20"/>
  <c r="FO42" i="20"/>
  <c r="FN42" i="20"/>
  <c r="FM42" i="20"/>
  <c r="FL42" i="20"/>
  <c r="FK42" i="20"/>
  <c r="FJ42" i="20"/>
  <c r="FI42" i="20"/>
  <c r="FH42" i="20"/>
  <c r="FH43" i="20" s="1"/>
  <c r="FH44" i="20" s="1"/>
  <c r="FH45" i="20" s="1"/>
  <c r="FH46" i="20" s="1"/>
  <c r="FH47" i="20" s="1"/>
  <c r="FH48" i="20" s="1"/>
  <c r="FH49" i="20" s="1"/>
  <c r="FH50" i="20" s="1"/>
  <c r="FH51" i="20" s="1"/>
  <c r="FH52" i="20" s="1"/>
  <c r="FH53" i="20" s="1"/>
  <c r="FH54" i="20" s="1"/>
  <c r="FH55" i="20" s="1"/>
  <c r="FH56" i="20" s="1"/>
  <c r="FH57" i="20" s="1"/>
  <c r="FH58" i="20" s="1"/>
  <c r="FH59" i="20" s="1"/>
  <c r="FH60" i="20" s="1"/>
  <c r="FH61" i="20" s="1"/>
  <c r="FH62" i="20" s="1"/>
  <c r="FH63" i="20" s="1"/>
  <c r="FH64" i="20" s="1"/>
  <c r="FH65" i="20" s="1"/>
  <c r="FH66" i="20" s="1"/>
  <c r="FH67" i="20" s="1"/>
  <c r="FH68" i="20" s="1"/>
  <c r="FH69" i="20" s="1"/>
  <c r="FH70" i="20" s="1"/>
  <c r="FH71" i="20" s="1"/>
  <c r="FH72" i="20" s="1"/>
  <c r="FH73" i="20" s="1"/>
  <c r="FH74" i="20" s="1"/>
  <c r="FH75" i="20" s="1"/>
  <c r="FH76" i="20" s="1"/>
  <c r="FH77" i="20" s="1"/>
  <c r="FH78" i="20" s="1"/>
  <c r="FH79" i="20" s="1"/>
  <c r="FH80" i="20" s="1"/>
  <c r="FH81" i="20" s="1"/>
  <c r="FH82" i="20" s="1"/>
  <c r="FH83" i="20" s="1"/>
  <c r="FH84" i="20" s="1"/>
  <c r="FH85" i="20" s="1"/>
  <c r="FH86" i="20" s="1"/>
  <c r="FH87" i="20" s="1"/>
  <c r="FH88" i="20" s="1"/>
  <c r="FH89" i="20" s="1"/>
  <c r="FH90" i="20" s="1"/>
  <c r="FH91" i="20" s="1"/>
  <c r="FH92" i="20" s="1"/>
  <c r="FH93" i="20" s="1"/>
  <c r="FH94" i="20" s="1"/>
  <c r="FH95" i="20" s="1"/>
  <c r="FH96" i="20" s="1"/>
  <c r="FH97" i="20" s="1"/>
  <c r="FH98" i="20" s="1"/>
  <c r="FH99" i="20" s="1"/>
  <c r="FH100" i="20" s="1"/>
  <c r="FH101" i="20" s="1"/>
  <c r="FH102" i="20" s="1"/>
  <c r="FH103" i="20" s="1"/>
  <c r="HQ41" i="20"/>
  <c r="HP41" i="20"/>
  <c r="HO41" i="20"/>
  <c r="HN41" i="20"/>
  <c r="HM41" i="20"/>
  <c r="HL41" i="20"/>
  <c r="HK41" i="20"/>
  <c r="HJ41" i="20"/>
  <c r="HI41" i="20"/>
  <c r="HH41" i="20"/>
  <c r="HG41" i="20"/>
  <c r="HF41" i="20"/>
  <c r="HE41" i="20"/>
  <c r="HD41" i="20"/>
  <c r="HC41" i="20"/>
  <c r="HB41" i="20"/>
  <c r="HA41" i="20"/>
  <c r="GZ41" i="20"/>
  <c r="GY41" i="20"/>
  <c r="GX41" i="20"/>
  <c r="GW41" i="20"/>
  <c r="GV41" i="20"/>
  <c r="GU41" i="20"/>
  <c r="GT41" i="20"/>
  <c r="GS41" i="20"/>
  <c r="GR41" i="20"/>
  <c r="GQ41" i="20"/>
  <c r="GP41" i="20"/>
  <c r="GO41" i="20"/>
  <c r="GN41" i="20"/>
  <c r="GM41" i="20"/>
  <c r="GL41" i="20"/>
  <c r="GK41" i="20"/>
  <c r="GJ41" i="20"/>
  <c r="GI41" i="20"/>
  <c r="GH41" i="20"/>
  <c r="GG41" i="20"/>
  <c r="GF41" i="20"/>
  <c r="GE41" i="20"/>
  <c r="GD41" i="20"/>
  <c r="GC41" i="20"/>
  <c r="GB41" i="20"/>
  <c r="GA41" i="20"/>
  <c r="FZ41" i="20"/>
  <c r="FY41" i="20"/>
  <c r="FX41" i="20"/>
  <c r="FW41" i="20"/>
  <c r="FV41" i="20"/>
  <c r="FU41" i="20"/>
  <c r="FT41" i="20"/>
  <c r="FS41" i="20"/>
  <c r="FR41" i="20"/>
  <c r="FQ41" i="20"/>
  <c r="FP41" i="20"/>
  <c r="FO41" i="20"/>
  <c r="FN41" i="20"/>
  <c r="FM41" i="20"/>
  <c r="FL41" i="20"/>
  <c r="FK41" i="20"/>
  <c r="FJ41" i="20"/>
  <c r="FI41" i="20"/>
  <c r="FH41" i="20"/>
  <c r="FG41" i="20"/>
  <c r="FG42" i="20" s="1"/>
  <c r="FG43" i="20" s="1"/>
  <c r="FG44" i="20" s="1"/>
  <c r="FG45" i="20" s="1"/>
  <c r="FG46" i="20" s="1"/>
  <c r="FG47" i="20" s="1"/>
  <c r="FG48" i="20" s="1"/>
  <c r="FG49" i="20" s="1"/>
  <c r="FG50" i="20" s="1"/>
  <c r="FG51" i="20" s="1"/>
  <c r="FG52" i="20" s="1"/>
  <c r="FG53" i="20" s="1"/>
  <c r="FG54" i="20" s="1"/>
  <c r="FG55" i="20" s="1"/>
  <c r="FG56" i="20" s="1"/>
  <c r="FG57" i="20" s="1"/>
  <c r="FG58" i="20" s="1"/>
  <c r="FG59" i="20" s="1"/>
  <c r="FG60" i="20" s="1"/>
  <c r="FG61" i="20" s="1"/>
  <c r="FG62" i="20" s="1"/>
  <c r="FG63" i="20" s="1"/>
  <c r="FG64" i="20" s="1"/>
  <c r="FG65" i="20" s="1"/>
  <c r="FG66" i="20" s="1"/>
  <c r="FG67" i="20" s="1"/>
  <c r="FG68" i="20" s="1"/>
  <c r="FG69" i="20" s="1"/>
  <c r="FG70" i="20" s="1"/>
  <c r="FG71" i="20" s="1"/>
  <c r="FG72" i="20" s="1"/>
  <c r="FG73" i="20" s="1"/>
  <c r="FG74" i="20" s="1"/>
  <c r="FG75" i="20" s="1"/>
  <c r="FG76" i="20" s="1"/>
  <c r="FG77" i="20" s="1"/>
  <c r="FG78" i="20" s="1"/>
  <c r="FG79" i="20" s="1"/>
  <c r="FG80" i="20" s="1"/>
  <c r="FG81" i="20" s="1"/>
  <c r="FG82" i="20" s="1"/>
  <c r="FG83" i="20" s="1"/>
  <c r="FG84" i="20" s="1"/>
  <c r="FG85" i="20" s="1"/>
  <c r="FG86" i="20" s="1"/>
  <c r="FG87" i="20" s="1"/>
  <c r="FG88" i="20" s="1"/>
  <c r="FG89" i="20" s="1"/>
  <c r="FG90" i="20" s="1"/>
  <c r="FG91" i="20" s="1"/>
  <c r="FG92" i="20" s="1"/>
  <c r="FG93" i="20" s="1"/>
  <c r="FG94" i="20" s="1"/>
  <c r="FG95" i="20" s="1"/>
  <c r="FG96" i="20" s="1"/>
  <c r="FG97" i="20" s="1"/>
  <c r="FG98" i="20" s="1"/>
  <c r="FG99" i="20" s="1"/>
  <c r="FG100" i="20" s="1"/>
  <c r="FG101" i="20" s="1"/>
  <c r="FG102" i="20" s="1"/>
  <c r="FG103" i="20" s="1"/>
  <c r="HQ40" i="20"/>
  <c r="HP40" i="20"/>
  <c r="HO40" i="20"/>
  <c r="HN40" i="20"/>
  <c r="HM40" i="20"/>
  <c r="HL40" i="20"/>
  <c r="HK40" i="20"/>
  <c r="HJ40" i="20"/>
  <c r="HI40" i="20"/>
  <c r="HH40" i="20"/>
  <c r="HG40" i="20"/>
  <c r="HF40" i="20"/>
  <c r="HE40" i="20"/>
  <c r="HD40" i="20"/>
  <c r="HC40" i="20"/>
  <c r="HB40" i="20"/>
  <c r="HA40" i="20"/>
  <c r="GZ40" i="20"/>
  <c r="GY40" i="20"/>
  <c r="GX40" i="20"/>
  <c r="GW40" i="20"/>
  <c r="GV40" i="20"/>
  <c r="GU40" i="20"/>
  <c r="GT40" i="20"/>
  <c r="GS40" i="20"/>
  <c r="GR40" i="20"/>
  <c r="GQ40" i="20"/>
  <c r="GP40" i="20"/>
  <c r="GO40" i="20"/>
  <c r="GN40" i="20"/>
  <c r="GM40" i="20"/>
  <c r="GL40" i="20"/>
  <c r="GK40" i="20"/>
  <c r="GJ40" i="20"/>
  <c r="GI40" i="20"/>
  <c r="GH40" i="20"/>
  <c r="GG40" i="20"/>
  <c r="GF40" i="20"/>
  <c r="GE40" i="20"/>
  <c r="GD40" i="20"/>
  <c r="GC40" i="20"/>
  <c r="GB40" i="20"/>
  <c r="GA40" i="20"/>
  <c r="FZ40" i="20"/>
  <c r="FY40" i="20"/>
  <c r="FX40" i="20"/>
  <c r="FW40" i="20"/>
  <c r="FV40" i="20"/>
  <c r="FU40" i="20"/>
  <c r="FT40" i="20"/>
  <c r="FS40" i="20"/>
  <c r="FR40" i="20"/>
  <c r="FQ40" i="20"/>
  <c r="FP40" i="20"/>
  <c r="FO40" i="20"/>
  <c r="FN40" i="20"/>
  <c r="FM40" i="20"/>
  <c r="FL40" i="20"/>
  <c r="FK40" i="20"/>
  <c r="FJ40" i="20"/>
  <c r="FI40" i="20"/>
  <c r="FH40" i="20"/>
  <c r="FG40" i="20"/>
  <c r="FF40" i="20"/>
  <c r="FF41" i="20" s="1"/>
  <c r="FF42" i="20" s="1"/>
  <c r="FF43" i="20" s="1"/>
  <c r="FF44" i="20" s="1"/>
  <c r="FF45" i="20" s="1"/>
  <c r="FF46" i="20" s="1"/>
  <c r="FF47" i="20" s="1"/>
  <c r="FF48" i="20" s="1"/>
  <c r="FF49" i="20" s="1"/>
  <c r="FF50" i="20" s="1"/>
  <c r="FF51" i="20" s="1"/>
  <c r="FF52" i="20" s="1"/>
  <c r="FF53" i="20" s="1"/>
  <c r="FF54" i="20" s="1"/>
  <c r="FF55" i="20" s="1"/>
  <c r="FF56" i="20" s="1"/>
  <c r="FF57" i="20" s="1"/>
  <c r="FF58" i="20" s="1"/>
  <c r="FF59" i="20" s="1"/>
  <c r="FF60" i="20" s="1"/>
  <c r="FF61" i="20" s="1"/>
  <c r="FF62" i="20" s="1"/>
  <c r="FF63" i="20" s="1"/>
  <c r="FF64" i="20" s="1"/>
  <c r="FF65" i="20" s="1"/>
  <c r="FF66" i="20" s="1"/>
  <c r="FF67" i="20" s="1"/>
  <c r="FF68" i="20" s="1"/>
  <c r="FF69" i="20" s="1"/>
  <c r="FF70" i="20" s="1"/>
  <c r="FF71" i="20" s="1"/>
  <c r="FF72" i="20" s="1"/>
  <c r="FF73" i="20" s="1"/>
  <c r="FF74" i="20" s="1"/>
  <c r="FF75" i="20" s="1"/>
  <c r="FF76" i="20" s="1"/>
  <c r="FF77" i="20" s="1"/>
  <c r="FF78" i="20" s="1"/>
  <c r="FF79" i="20" s="1"/>
  <c r="FF80" i="20" s="1"/>
  <c r="FF81" i="20" s="1"/>
  <c r="FF82" i="20" s="1"/>
  <c r="FF83" i="20" s="1"/>
  <c r="FF84" i="20" s="1"/>
  <c r="FF85" i="20" s="1"/>
  <c r="FF86" i="20" s="1"/>
  <c r="FF87" i="20" s="1"/>
  <c r="FF88" i="20" s="1"/>
  <c r="FF89" i="20" s="1"/>
  <c r="FF90" i="20" s="1"/>
  <c r="FF91" i="20" s="1"/>
  <c r="FF92" i="20" s="1"/>
  <c r="FF93" i="20" s="1"/>
  <c r="FF94" i="20" s="1"/>
  <c r="FF95" i="20" s="1"/>
  <c r="FF96" i="20" s="1"/>
  <c r="FF97" i="20" s="1"/>
  <c r="FF98" i="20" s="1"/>
  <c r="FF99" i="20" s="1"/>
  <c r="FF100" i="20" s="1"/>
  <c r="FF101" i="20" s="1"/>
  <c r="FF102" i="20" s="1"/>
  <c r="FF103" i="20" s="1"/>
  <c r="HQ39" i="20"/>
  <c r="HP39" i="20"/>
  <c r="HO39" i="20"/>
  <c r="HN39" i="20"/>
  <c r="HM39" i="20"/>
  <c r="HL39" i="20"/>
  <c r="HK39" i="20"/>
  <c r="HJ39" i="20"/>
  <c r="HI39" i="20"/>
  <c r="HH39" i="20"/>
  <c r="HG39" i="20"/>
  <c r="HF39" i="20"/>
  <c r="HE39" i="20"/>
  <c r="HD39" i="20"/>
  <c r="HC39" i="20"/>
  <c r="HB39" i="20"/>
  <c r="HA39" i="20"/>
  <c r="GZ39" i="20"/>
  <c r="GY39" i="20"/>
  <c r="GX39" i="20"/>
  <c r="GW39" i="20"/>
  <c r="GV39" i="20"/>
  <c r="GU39" i="20"/>
  <c r="GT39" i="20"/>
  <c r="GS39" i="20"/>
  <c r="GR39" i="20"/>
  <c r="GQ39" i="20"/>
  <c r="GP39" i="20"/>
  <c r="GO39" i="20"/>
  <c r="GN39" i="20"/>
  <c r="GM39" i="20"/>
  <c r="GL39" i="20"/>
  <c r="GK39" i="20"/>
  <c r="GJ39" i="20"/>
  <c r="GI39" i="20"/>
  <c r="GH39" i="20"/>
  <c r="GG39" i="20"/>
  <c r="GF39" i="20"/>
  <c r="GE39" i="20"/>
  <c r="GD39" i="20"/>
  <c r="GC39" i="20"/>
  <c r="GB39" i="20"/>
  <c r="GA39" i="20"/>
  <c r="FZ39" i="20"/>
  <c r="FY39" i="20"/>
  <c r="FX39" i="20"/>
  <c r="FW39" i="20"/>
  <c r="FV39" i="20"/>
  <c r="FU39" i="20"/>
  <c r="FT39" i="20"/>
  <c r="FS39" i="20"/>
  <c r="FR39" i="20"/>
  <c r="FQ39" i="20"/>
  <c r="FP39" i="20"/>
  <c r="FO39" i="20"/>
  <c r="FN39" i="20"/>
  <c r="FM39" i="20"/>
  <c r="FL39" i="20"/>
  <c r="FK39" i="20"/>
  <c r="FJ39" i="20"/>
  <c r="FI39" i="20"/>
  <c r="FH39" i="20"/>
  <c r="FG39" i="20"/>
  <c r="FF39" i="20"/>
  <c r="FE39" i="20"/>
  <c r="FE40" i="20" s="1"/>
  <c r="FE41" i="20" s="1"/>
  <c r="FE42" i="20" s="1"/>
  <c r="FE43" i="20" s="1"/>
  <c r="FE44" i="20" s="1"/>
  <c r="FE45" i="20" s="1"/>
  <c r="FE46" i="20" s="1"/>
  <c r="FE47" i="20" s="1"/>
  <c r="FE48" i="20" s="1"/>
  <c r="FE49" i="20" s="1"/>
  <c r="FE50" i="20" s="1"/>
  <c r="FE51" i="20" s="1"/>
  <c r="FE52" i="20" s="1"/>
  <c r="FE53" i="20" s="1"/>
  <c r="FE54" i="20" s="1"/>
  <c r="FE55" i="20" s="1"/>
  <c r="FE56" i="20" s="1"/>
  <c r="FE57" i="20" s="1"/>
  <c r="FE58" i="20" s="1"/>
  <c r="FE59" i="20" s="1"/>
  <c r="FE60" i="20" s="1"/>
  <c r="FE61" i="20" s="1"/>
  <c r="FE62" i="20" s="1"/>
  <c r="FE63" i="20" s="1"/>
  <c r="FE64" i="20" s="1"/>
  <c r="FE65" i="20" s="1"/>
  <c r="FE66" i="20" s="1"/>
  <c r="FE67" i="20" s="1"/>
  <c r="FE68" i="20" s="1"/>
  <c r="FE69" i="20" s="1"/>
  <c r="FE70" i="20" s="1"/>
  <c r="FE71" i="20" s="1"/>
  <c r="FE72" i="20" s="1"/>
  <c r="FE73" i="20" s="1"/>
  <c r="FE74" i="20" s="1"/>
  <c r="FE75" i="20" s="1"/>
  <c r="FE76" i="20" s="1"/>
  <c r="FE77" i="20" s="1"/>
  <c r="FE78" i="20" s="1"/>
  <c r="FE79" i="20" s="1"/>
  <c r="FE80" i="20" s="1"/>
  <c r="FE81" i="20" s="1"/>
  <c r="FE82" i="20" s="1"/>
  <c r="FE83" i="20" s="1"/>
  <c r="FE84" i="20" s="1"/>
  <c r="FE85" i="20" s="1"/>
  <c r="FE86" i="20" s="1"/>
  <c r="FE87" i="20" s="1"/>
  <c r="FE88" i="20" s="1"/>
  <c r="FE89" i="20" s="1"/>
  <c r="FE90" i="20" s="1"/>
  <c r="FE91" i="20" s="1"/>
  <c r="FE92" i="20" s="1"/>
  <c r="FE93" i="20" s="1"/>
  <c r="FE94" i="20" s="1"/>
  <c r="FE95" i="20" s="1"/>
  <c r="FE96" i="20" s="1"/>
  <c r="FE97" i="20" s="1"/>
  <c r="FE98" i="20" s="1"/>
  <c r="FE99" i="20" s="1"/>
  <c r="FE100" i="20" s="1"/>
  <c r="FE101" i="20" s="1"/>
  <c r="FE102" i="20" s="1"/>
  <c r="FE103" i="20" s="1"/>
  <c r="HQ38" i="20"/>
  <c r="HP38" i="20"/>
  <c r="HO38" i="20"/>
  <c r="HN38" i="20"/>
  <c r="HM38" i="20"/>
  <c r="HL38" i="20"/>
  <c r="HK38" i="20"/>
  <c r="HJ38" i="20"/>
  <c r="HI38" i="20"/>
  <c r="HH38" i="20"/>
  <c r="HG38" i="20"/>
  <c r="HF38" i="20"/>
  <c r="HE38" i="20"/>
  <c r="HD38" i="20"/>
  <c r="HC38" i="20"/>
  <c r="HB38" i="20"/>
  <c r="HA38" i="20"/>
  <c r="GZ38" i="20"/>
  <c r="GY38" i="20"/>
  <c r="GX38" i="20"/>
  <c r="GW38" i="20"/>
  <c r="GV38" i="20"/>
  <c r="GU38" i="20"/>
  <c r="GT38" i="20"/>
  <c r="GS38" i="20"/>
  <c r="GR38" i="20"/>
  <c r="GQ38" i="20"/>
  <c r="GP38" i="20"/>
  <c r="GO38" i="20"/>
  <c r="GN38" i="20"/>
  <c r="GM38" i="20"/>
  <c r="GL38" i="20"/>
  <c r="GK38" i="20"/>
  <c r="GJ38" i="20"/>
  <c r="GI38" i="20"/>
  <c r="GH38" i="20"/>
  <c r="GG38" i="20"/>
  <c r="GF38" i="20"/>
  <c r="GE38" i="20"/>
  <c r="GD38" i="20"/>
  <c r="GC38" i="20"/>
  <c r="GB38" i="20"/>
  <c r="GA38" i="20"/>
  <c r="FZ38" i="20"/>
  <c r="FY38" i="20"/>
  <c r="FX38" i="20"/>
  <c r="FW38" i="20"/>
  <c r="FV38" i="20"/>
  <c r="FU38" i="20"/>
  <c r="FT38" i="20"/>
  <c r="FS38" i="20"/>
  <c r="FR38" i="20"/>
  <c r="FQ38" i="20"/>
  <c r="FP38" i="20"/>
  <c r="FO38" i="20"/>
  <c r="FN38" i="20"/>
  <c r="FM38" i="20"/>
  <c r="FL38" i="20"/>
  <c r="FK38" i="20"/>
  <c r="FJ38" i="20"/>
  <c r="FI38" i="20"/>
  <c r="FH38" i="20"/>
  <c r="FG38" i="20"/>
  <c r="FF38" i="20"/>
  <c r="FE38" i="20"/>
  <c r="FD38" i="20"/>
  <c r="FD39" i="20" s="1"/>
  <c r="FD40" i="20" s="1"/>
  <c r="FD41" i="20" s="1"/>
  <c r="FD42" i="20" s="1"/>
  <c r="FD43" i="20" s="1"/>
  <c r="FD44" i="20" s="1"/>
  <c r="FD45" i="20" s="1"/>
  <c r="FD46" i="20" s="1"/>
  <c r="FD47" i="20" s="1"/>
  <c r="FD48" i="20" s="1"/>
  <c r="FD49" i="20" s="1"/>
  <c r="FD50" i="20" s="1"/>
  <c r="FD51" i="20" s="1"/>
  <c r="FD52" i="20" s="1"/>
  <c r="FD53" i="20" s="1"/>
  <c r="FD54" i="20" s="1"/>
  <c r="FD55" i="20" s="1"/>
  <c r="FD56" i="20" s="1"/>
  <c r="FD57" i="20" s="1"/>
  <c r="FD58" i="20" s="1"/>
  <c r="FD59" i="20" s="1"/>
  <c r="FD60" i="20" s="1"/>
  <c r="FD61" i="20" s="1"/>
  <c r="FD62" i="20" s="1"/>
  <c r="FD63" i="20" s="1"/>
  <c r="FD64" i="20" s="1"/>
  <c r="FD65" i="20" s="1"/>
  <c r="FD66" i="20" s="1"/>
  <c r="FD67" i="20" s="1"/>
  <c r="FD68" i="20" s="1"/>
  <c r="FD69" i="20" s="1"/>
  <c r="FD70" i="20" s="1"/>
  <c r="FD71" i="20" s="1"/>
  <c r="FD72" i="20" s="1"/>
  <c r="FD73" i="20" s="1"/>
  <c r="FD74" i="20" s="1"/>
  <c r="FD75" i="20" s="1"/>
  <c r="FD76" i="20" s="1"/>
  <c r="FD77" i="20" s="1"/>
  <c r="FD78" i="20" s="1"/>
  <c r="FD79" i="20" s="1"/>
  <c r="FD80" i="20" s="1"/>
  <c r="FD81" i="20" s="1"/>
  <c r="FD82" i="20" s="1"/>
  <c r="FD83" i="20" s="1"/>
  <c r="FD84" i="20" s="1"/>
  <c r="FD85" i="20" s="1"/>
  <c r="FD86" i="20" s="1"/>
  <c r="FD87" i="20" s="1"/>
  <c r="FD88" i="20" s="1"/>
  <c r="FD89" i="20" s="1"/>
  <c r="FD90" i="20" s="1"/>
  <c r="FD91" i="20" s="1"/>
  <c r="FD92" i="20" s="1"/>
  <c r="FD93" i="20" s="1"/>
  <c r="FD94" i="20" s="1"/>
  <c r="FD95" i="20" s="1"/>
  <c r="FD96" i="20" s="1"/>
  <c r="FD97" i="20" s="1"/>
  <c r="FD98" i="20" s="1"/>
  <c r="FD99" i="20" s="1"/>
  <c r="FD100" i="20" s="1"/>
  <c r="FD101" i="20" s="1"/>
  <c r="FD102" i="20" s="1"/>
  <c r="FD103" i="20" s="1"/>
  <c r="HQ37" i="20"/>
  <c r="HP37" i="20"/>
  <c r="HO37" i="20"/>
  <c r="HN37" i="20"/>
  <c r="HM37" i="20"/>
  <c r="HL37" i="20"/>
  <c r="HK37" i="20"/>
  <c r="HJ37" i="20"/>
  <c r="HI37" i="20"/>
  <c r="HH37" i="20"/>
  <c r="HG37" i="20"/>
  <c r="HF37" i="20"/>
  <c r="HE37" i="20"/>
  <c r="HD37" i="20"/>
  <c r="HC37" i="20"/>
  <c r="HB37" i="20"/>
  <c r="HA37" i="20"/>
  <c r="GZ37" i="20"/>
  <c r="GY37" i="20"/>
  <c r="GX37" i="20"/>
  <c r="GW37" i="20"/>
  <c r="GV37" i="20"/>
  <c r="GU37" i="20"/>
  <c r="GT37" i="20"/>
  <c r="GS37" i="20"/>
  <c r="GR37" i="20"/>
  <c r="GQ37" i="20"/>
  <c r="GP37" i="20"/>
  <c r="GO37" i="20"/>
  <c r="GN37" i="20"/>
  <c r="GM37" i="20"/>
  <c r="GL37" i="20"/>
  <c r="GK37" i="20"/>
  <c r="GJ37" i="20"/>
  <c r="GI37" i="20"/>
  <c r="GH37" i="20"/>
  <c r="GG37" i="20"/>
  <c r="GF37" i="20"/>
  <c r="GE37" i="20"/>
  <c r="GD37" i="20"/>
  <c r="GC37" i="20"/>
  <c r="GB37" i="20"/>
  <c r="GA37" i="20"/>
  <c r="FZ37" i="20"/>
  <c r="FY37" i="20"/>
  <c r="FX37" i="20"/>
  <c r="FW37" i="20"/>
  <c r="FV37" i="20"/>
  <c r="FU37" i="20"/>
  <c r="FT37" i="20"/>
  <c r="FS37" i="20"/>
  <c r="FR37" i="20"/>
  <c r="FQ37" i="20"/>
  <c r="FP37" i="20"/>
  <c r="FO37" i="20"/>
  <c r="FN37" i="20"/>
  <c r="FM37" i="20"/>
  <c r="FL37" i="20"/>
  <c r="FK37" i="20"/>
  <c r="FJ37" i="20"/>
  <c r="FI37" i="20"/>
  <c r="FH37" i="20"/>
  <c r="FG37" i="20"/>
  <c r="FF37" i="20"/>
  <c r="FE37" i="20"/>
  <c r="FD37" i="20"/>
  <c r="FC37" i="20"/>
  <c r="FC38" i="20" s="1"/>
  <c r="FC39" i="20" s="1"/>
  <c r="FC40" i="20" s="1"/>
  <c r="FC41" i="20" s="1"/>
  <c r="FC42" i="20" s="1"/>
  <c r="FC43" i="20" s="1"/>
  <c r="FC44" i="20" s="1"/>
  <c r="FC45" i="20" s="1"/>
  <c r="FC46" i="20" s="1"/>
  <c r="FC47" i="20" s="1"/>
  <c r="FC48" i="20" s="1"/>
  <c r="FC49" i="20" s="1"/>
  <c r="FC50" i="20" s="1"/>
  <c r="FC51" i="20" s="1"/>
  <c r="FC52" i="20" s="1"/>
  <c r="FC53" i="20" s="1"/>
  <c r="FC54" i="20" s="1"/>
  <c r="FC55" i="20" s="1"/>
  <c r="FC56" i="20" s="1"/>
  <c r="FC57" i="20" s="1"/>
  <c r="FC58" i="20" s="1"/>
  <c r="FC59" i="20" s="1"/>
  <c r="FC60" i="20" s="1"/>
  <c r="FC61" i="20" s="1"/>
  <c r="FC62" i="20" s="1"/>
  <c r="FC63" i="20" s="1"/>
  <c r="FC64" i="20" s="1"/>
  <c r="FC65" i="20" s="1"/>
  <c r="FC66" i="20" s="1"/>
  <c r="FC67" i="20" s="1"/>
  <c r="FC68" i="20" s="1"/>
  <c r="FC69" i="20" s="1"/>
  <c r="FC70" i="20" s="1"/>
  <c r="FC71" i="20" s="1"/>
  <c r="FC72" i="20" s="1"/>
  <c r="FC73" i="20" s="1"/>
  <c r="FC74" i="20" s="1"/>
  <c r="FC75" i="20" s="1"/>
  <c r="FC76" i="20" s="1"/>
  <c r="FC77" i="20" s="1"/>
  <c r="FC78" i="20" s="1"/>
  <c r="FC79" i="20" s="1"/>
  <c r="FC80" i="20" s="1"/>
  <c r="FC81" i="20" s="1"/>
  <c r="FC82" i="20" s="1"/>
  <c r="FC83" i="20" s="1"/>
  <c r="FC84" i="20" s="1"/>
  <c r="FC85" i="20" s="1"/>
  <c r="FC86" i="20" s="1"/>
  <c r="FC87" i="20" s="1"/>
  <c r="FC88" i="20" s="1"/>
  <c r="FC89" i="20" s="1"/>
  <c r="FC90" i="20" s="1"/>
  <c r="FC91" i="20" s="1"/>
  <c r="FC92" i="20" s="1"/>
  <c r="FC93" i="20" s="1"/>
  <c r="FC94" i="20" s="1"/>
  <c r="FC95" i="20" s="1"/>
  <c r="FC96" i="20" s="1"/>
  <c r="FC97" i="20" s="1"/>
  <c r="FC98" i="20" s="1"/>
  <c r="FC99" i="20" s="1"/>
  <c r="FC100" i="20" s="1"/>
  <c r="FC101" i="20" s="1"/>
  <c r="FC102" i="20" s="1"/>
  <c r="FC103" i="20" s="1"/>
  <c r="HQ36" i="20"/>
  <c r="HP36" i="20"/>
  <c r="HO36" i="20"/>
  <c r="HN36" i="20"/>
  <c r="HM36" i="20"/>
  <c r="HL36" i="20"/>
  <c r="HK36" i="20"/>
  <c r="HJ36" i="20"/>
  <c r="HI36" i="20"/>
  <c r="HH36" i="20"/>
  <c r="HG36" i="20"/>
  <c r="HF36" i="20"/>
  <c r="HE36" i="20"/>
  <c r="HD36" i="20"/>
  <c r="HC36" i="20"/>
  <c r="HB36" i="20"/>
  <c r="HA36" i="20"/>
  <c r="GZ36" i="20"/>
  <c r="GY36" i="20"/>
  <c r="GX36" i="20"/>
  <c r="GW36" i="20"/>
  <c r="GV36" i="20"/>
  <c r="GU36" i="20"/>
  <c r="GT36" i="20"/>
  <c r="GS36" i="20"/>
  <c r="GR36" i="20"/>
  <c r="GQ36" i="20"/>
  <c r="GP36" i="20"/>
  <c r="GO36" i="20"/>
  <c r="GN36" i="20"/>
  <c r="GM36" i="20"/>
  <c r="GL36" i="20"/>
  <c r="GK36" i="20"/>
  <c r="GJ36" i="20"/>
  <c r="GI36" i="20"/>
  <c r="GH36" i="20"/>
  <c r="GG36" i="20"/>
  <c r="GF36" i="20"/>
  <c r="GE36" i="20"/>
  <c r="GD36" i="20"/>
  <c r="GC36" i="20"/>
  <c r="GB36" i="20"/>
  <c r="GA36" i="20"/>
  <c r="FZ36" i="20"/>
  <c r="FY36" i="20"/>
  <c r="FX36" i="20"/>
  <c r="FW36" i="20"/>
  <c r="FV36" i="20"/>
  <c r="FU36" i="20"/>
  <c r="FT36" i="20"/>
  <c r="FS36" i="20"/>
  <c r="FR36" i="20"/>
  <c r="FQ36" i="20"/>
  <c r="FP36" i="20"/>
  <c r="FO36" i="20"/>
  <c r="FN36" i="20"/>
  <c r="FM36" i="20"/>
  <c r="FL36" i="20"/>
  <c r="FK36" i="20"/>
  <c r="FJ36" i="20"/>
  <c r="FI36" i="20"/>
  <c r="FH36" i="20"/>
  <c r="FG36" i="20"/>
  <c r="FF36" i="20"/>
  <c r="FE36" i="20"/>
  <c r="FD36" i="20"/>
  <c r="FC36" i="20"/>
  <c r="FB36" i="20"/>
  <c r="FB37" i="20" s="1"/>
  <c r="FB38" i="20" s="1"/>
  <c r="FB39" i="20" s="1"/>
  <c r="FB40" i="20" s="1"/>
  <c r="FB41" i="20" s="1"/>
  <c r="FB42" i="20" s="1"/>
  <c r="FB43" i="20" s="1"/>
  <c r="FB44" i="20" s="1"/>
  <c r="FB45" i="20" s="1"/>
  <c r="FB46" i="20" s="1"/>
  <c r="FB47" i="20" s="1"/>
  <c r="FB48" i="20" s="1"/>
  <c r="FB49" i="20" s="1"/>
  <c r="FB50" i="20" s="1"/>
  <c r="FB51" i="20" s="1"/>
  <c r="FB52" i="20" s="1"/>
  <c r="FB53" i="20" s="1"/>
  <c r="FB54" i="20" s="1"/>
  <c r="FB55" i="20" s="1"/>
  <c r="FB56" i="20" s="1"/>
  <c r="FB57" i="20" s="1"/>
  <c r="FB58" i="20" s="1"/>
  <c r="FB59" i="20" s="1"/>
  <c r="FB60" i="20" s="1"/>
  <c r="FB61" i="20" s="1"/>
  <c r="FB62" i="20" s="1"/>
  <c r="FB63" i="20" s="1"/>
  <c r="FB64" i="20" s="1"/>
  <c r="FB65" i="20" s="1"/>
  <c r="FB66" i="20" s="1"/>
  <c r="FB67" i="20" s="1"/>
  <c r="FB68" i="20" s="1"/>
  <c r="FB69" i="20" s="1"/>
  <c r="FB70" i="20" s="1"/>
  <c r="FB71" i="20" s="1"/>
  <c r="FB72" i="20" s="1"/>
  <c r="FB73" i="20" s="1"/>
  <c r="FB74" i="20" s="1"/>
  <c r="FB75" i="20" s="1"/>
  <c r="FB76" i="20" s="1"/>
  <c r="FB77" i="20" s="1"/>
  <c r="FB78" i="20" s="1"/>
  <c r="FB79" i="20" s="1"/>
  <c r="FB80" i="20" s="1"/>
  <c r="FB81" i="20" s="1"/>
  <c r="FB82" i="20" s="1"/>
  <c r="FB83" i="20" s="1"/>
  <c r="FB84" i="20" s="1"/>
  <c r="FB85" i="20" s="1"/>
  <c r="FB86" i="20" s="1"/>
  <c r="FB87" i="20" s="1"/>
  <c r="FB88" i="20" s="1"/>
  <c r="FB89" i="20" s="1"/>
  <c r="FB90" i="20" s="1"/>
  <c r="FB91" i="20" s="1"/>
  <c r="FB92" i="20" s="1"/>
  <c r="FB93" i="20" s="1"/>
  <c r="FB94" i="20" s="1"/>
  <c r="FB95" i="20" s="1"/>
  <c r="FB96" i="20" s="1"/>
  <c r="FB97" i="20" s="1"/>
  <c r="FB98" i="20" s="1"/>
  <c r="FB99" i="20" s="1"/>
  <c r="FB100" i="20" s="1"/>
  <c r="FB101" i="20" s="1"/>
  <c r="FB102" i="20" s="1"/>
  <c r="FB103" i="20" s="1"/>
  <c r="HQ35" i="20"/>
  <c r="HP35" i="20"/>
  <c r="HO35" i="20"/>
  <c r="HN35" i="20"/>
  <c r="HM35" i="20"/>
  <c r="HL35" i="20"/>
  <c r="HK35" i="20"/>
  <c r="HJ35" i="20"/>
  <c r="HI35" i="20"/>
  <c r="HH35" i="20"/>
  <c r="HG35" i="20"/>
  <c r="HF35" i="20"/>
  <c r="HE35" i="20"/>
  <c r="HD35" i="20"/>
  <c r="HC35" i="20"/>
  <c r="HB35" i="20"/>
  <c r="HA35" i="20"/>
  <c r="GZ35" i="20"/>
  <c r="GY35" i="20"/>
  <c r="GX35" i="20"/>
  <c r="GW35" i="20"/>
  <c r="GV35" i="20"/>
  <c r="GU35" i="20"/>
  <c r="GT35" i="20"/>
  <c r="GS35" i="20"/>
  <c r="GR35" i="20"/>
  <c r="GQ35" i="20"/>
  <c r="GP35" i="20"/>
  <c r="GO35" i="20"/>
  <c r="GN35" i="20"/>
  <c r="GM35" i="20"/>
  <c r="GL35" i="20"/>
  <c r="GK35" i="20"/>
  <c r="GJ35" i="20"/>
  <c r="GI35" i="20"/>
  <c r="GH35" i="20"/>
  <c r="GG35" i="20"/>
  <c r="GF35" i="20"/>
  <c r="GE35" i="20"/>
  <c r="GD35" i="20"/>
  <c r="GC35" i="20"/>
  <c r="GB35" i="20"/>
  <c r="GA35" i="20"/>
  <c r="FZ35" i="20"/>
  <c r="FY35" i="20"/>
  <c r="FX35" i="20"/>
  <c r="FW35" i="20"/>
  <c r="FV35" i="20"/>
  <c r="FU35" i="20"/>
  <c r="FT35" i="20"/>
  <c r="FS35" i="20"/>
  <c r="FR35" i="20"/>
  <c r="FQ35" i="20"/>
  <c r="FP35" i="20"/>
  <c r="FO35" i="20"/>
  <c r="FN35" i="20"/>
  <c r="FM35" i="20"/>
  <c r="FL35" i="20"/>
  <c r="FK35" i="20"/>
  <c r="FJ35" i="20"/>
  <c r="FI35" i="20"/>
  <c r="FH35" i="20"/>
  <c r="FG35" i="20"/>
  <c r="FF35" i="20"/>
  <c r="FE35" i="20"/>
  <c r="FD35" i="20"/>
  <c r="FC35" i="20"/>
  <c r="FB35" i="20"/>
  <c r="FA35" i="20"/>
  <c r="FA36" i="20" s="1"/>
  <c r="FA37" i="20" s="1"/>
  <c r="FA38" i="20" s="1"/>
  <c r="FA39" i="20" s="1"/>
  <c r="FA40" i="20" s="1"/>
  <c r="FA41" i="20" s="1"/>
  <c r="FA42" i="20" s="1"/>
  <c r="FA43" i="20" s="1"/>
  <c r="FA44" i="20" s="1"/>
  <c r="FA45" i="20" s="1"/>
  <c r="FA46" i="20" s="1"/>
  <c r="FA47" i="20" s="1"/>
  <c r="FA48" i="20" s="1"/>
  <c r="FA49" i="20" s="1"/>
  <c r="FA50" i="20" s="1"/>
  <c r="FA51" i="20" s="1"/>
  <c r="FA52" i="20" s="1"/>
  <c r="FA53" i="20" s="1"/>
  <c r="FA54" i="20" s="1"/>
  <c r="FA55" i="20" s="1"/>
  <c r="FA56" i="20" s="1"/>
  <c r="FA57" i="20" s="1"/>
  <c r="FA58" i="20" s="1"/>
  <c r="FA59" i="20" s="1"/>
  <c r="FA60" i="20" s="1"/>
  <c r="FA61" i="20" s="1"/>
  <c r="FA62" i="20" s="1"/>
  <c r="FA63" i="20" s="1"/>
  <c r="FA64" i="20" s="1"/>
  <c r="FA65" i="20" s="1"/>
  <c r="FA66" i="20" s="1"/>
  <c r="FA67" i="20" s="1"/>
  <c r="FA68" i="20" s="1"/>
  <c r="FA69" i="20" s="1"/>
  <c r="FA70" i="20" s="1"/>
  <c r="FA71" i="20" s="1"/>
  <c r="FA72" i="20" s="1"/>
  <c r="FA73" i="20" s="1"/>
  <c r="FA74" i="20" s="1"/>
  <c r="FA75" i="20" s="1"/>
  <c r="FA76" i="20" s="1"/>
  <c r="FA77" i="20" s="1"/>
  <c r="FA78" i="20" s="1"/>
  <c r="FA79" i="20" s="1"/>
  <c r="FA80" i="20" s="1"/>
  <c r="FA81" i="20" s="1"/>
  <c r="FA82" i="20" s="1"/>
  <c r="FA83" i="20" s="1"/>
  <c r="FA84" i="20" s="1"/>
  <c r="FA85" i="20" s="1"/>
  <c r="FA86" i="20" s="1"/>
  <c r="FA87" i="20" s="1"/>
  <c r="FA88" i="20" s="1"/>
  <c r="FA89" i="20" s="1"/>
  <c r="FA90" i="20" s="1"/>
  <c r="FA91" i="20" s="1"/>
  <c r="FA92" i="20" s="1"/>
  <c r="FA93" i="20" s="1"/>
  <c r="FA94" i="20" s="1"/>
  <c r="FA95" i="20" s="1"/>
  <c r="FA96" i="20" s="1"/>
  <c r="FA97" i="20" s="1"/>
  <c r="FA98" i="20" s="1"/>
  <c r="FA99" i="20" s="1"/>
  <c r="FA100" i="20" s="1"/>
  <c r="FA101" i="20" s="1"/>
  <c r="FA102" i="20" s="1"/>
  <c r="FA103" i="20" s="1"/>
  <c r="HQ34" i="20"/>
  <c r="HP34" i="20"/>
  <c r="HO34" i="20"/>
  <c r="HN34" i="20"/>
  <c r="HM34" i="20"/>
  <c r="HL34" i="20"/>
  <c r="HK34" i="20"/>
  <c r="HJ34" i="20"/>
  <c r="HI34" i="20"/>
  <c r="HH34" i="20"/>
  <c r="HG34" i="20"/>
  <c r="HF34" i="20"/>
  <c r="HE34" i="20"/>
  <c r="HD34" i="20"/>
  <c r="HC34" i="20"/>
  <c r="HB34" i="20"/>
  <c r="HA34" i="20"/>
  <c r="GZ34" i="20"/>
  <c r="GY34" i="20"/>
  <c r="GX34" i="20"/>
  <c r="GW34" i="20"/>
  <c r="GV34" i="20"/>
  <c r="GU34" i="20"/>
  <c r="GT34" i="20"/>
  <c r="GS34" i="20"/>
  <c r="GR34" i="20"/>
  <c r="GQ34" i="20"/>
  <c r="GP34" i="20"/>
  <c r="GO34" i="20"/>
  <c r="GN34" i="20"/>
  <c r="GM34" i="20"/>
  <c r="GL34" i="20"/>
  <c r="GK34" i="20"/>
  <c r="GJ34" i="20"/>
  <c r="GI34" i="20"/>
  <c r="GH34" i="20"/>
  <c r="GG34" i="20"/>
  <c r="GF34" i="20"/>
  <c r="GE34" i="20"/>
  <c r="GD34" i="20"/>
  <c r="GC34" i="20"/>
  <c r="GB34" i="20"/>
  <c r="GA34" i="20"/>
  <c r="FZ34" i="20"/>
  <c r="FY34" i="20"/>
  <c r="FX34" i="20"/>
  <c r="FW34" i="20"/>
  <c r="FV34" i="20"/>
  <c r="FU34" i="20"/>
  <c r="FT34" i="20"/>
  <c r="FS34" i="20"/>
  <c r="FR34" i="20"/>
  <c r="FQ34" i="20"/>
  <c r="FP34" i="20"/>
  <c r="FO34" i="20"/>
  <c r="FN34" i="20"/>
  <c r="FM34" i="20"/>
  <c r="FL34" i="20"/>
  <c r="FK34" i="20"/>
  <c r="FJ34" i="20"/>
  <c r="FI34" i="20"/>
  <c r="FH34" i="20"/>
  <c r="FG34" i="20"/>
  <c r="FF34" i="20"/>
  <c r="FE34" i="20"/>
  <c r="FD34" i="20"/>
  <c r="FC34" i="20"/>
  <c r="FB34" i="20"/>
  <c r="FA34" i="20"/>
  <c r="EZ34" i="20"/>
  <c r="EZ35" i="20" s="1"/>
  <c r="EZ36" i="20" s="1"/>
  <c r="EZ37" i="20" s="1"/>
  <c r="EZ38" i="20" s="1"/>
  <c r="EZ39" i="20" s="1"/>
  <c r="EZ40" i="20" s="1"/>
  <c r="EZ41" i="20" s="1"/>
  <c r="EZ42" i="20" s="1"/>
  <c r="EZ43" i="20" s="1"/>
  <c r="EZ44" i="20" s="1"/>
  <c r="EZ45" i="20" s="1"/>
  <c r="EZ46" i="20" s="1"/>
  <c r="EZ47" i="20" s="1"/>
  <c r="EZ48" i="20" s="1"/>
  <c r="EZ49" i="20" s="1"/>
  <c r="EZ50" i="20" s="1"/>
  <c r="EZ51" i="20" s="1"/>
  <c r="EZ52" i="20" s="1"/>
  <c r="EZ53" i="20" s="1"/>
  <c r="EZ54" i="20" s="1"/>
  <c r="EZ55" i="20" s="1"/>
  <c r="EZ56" i="20" s="1"/>
  <c r="EZ57" i="20" s="1"/>
  <c r="EZ58" i="20" s="1"/>
  <c r="EZ59" i="20" s="1"/>
  <c r="EZ60" i="20" s="1"/>
  <c r="EZ61" i="20" s="1"/>
  <c r="EZ62" i="20" s="1"/>
  <c r="EZ63" i="20" s="1"/>
  <c r="EZ64" i="20" s="1"/>
  <c r="EZ65" i="20" s="1"/>
  <c r="EZ66" i="20" s="1"/>
  <c r="EZ67" i="20" s="1"/>
  <c r="EZ68" i="20" s="1"/>
  <c r="EZ69" i="20" s="1"/>
  <c r="EZ70" i="20" s="1"/>
  <c r="EZ71" i="20" s="1"/>
  <c r="EZ72" i="20" s="1"/>
  <c r="EZ73" i="20" s="1"/>
  <c r="EZ74" i="20" s="1"/>
  <c r="EZ75" i="20" s="1"/>
  <c r="EZ76" i="20" s="1"/>
  <c r="EZ77" i="20" s="1"/>
  <c r="EZ78" i="20" s="1"/>
  <c r="EZ79" i="20" s="1"/>
  <c r="EZ80" i="20" s="1"/>
  <c r="EZ81" i="20" s="1"/>
  <c r="EZ82" i="20" s="1"/>
  <c r="EZ83" i="20" s="1"/>
  <c r="EZ84" i="20" s="1"/>
  <c r="EZ85" i="20" s="1"/>
  <c r="EZ86" i="20" s="1"/>
  <c r="EZ87" i="20" s="1"/>
  <c r="EZ88" i="20" s="1"/>
  <c r="EZ89" i="20" s="1"/>
  <c r="EZ90" i="20" s="1"/>
  <c r="EZ91" i="20" s="1"/>
  <c r="EZ92" i="20" s="1"/>
  <c r="EZ93" i="20" s="1"/>
  <c r="EZ94" i="20" s="1"/>
  <c r="EZ95" i="20" s="1"/>
  <c r="EZ96" i="20" s="1"/>
  <c r="EZ97" i="20" s="1"/>
  <c r="EZ98" i="20" s="1"/>
  <c r="EZ99" i="20" s="1"/>
  <c r="EZ100" i="20" s="1"/>
  <c r="EZ101" i="20" s="1"/>
  <c r="EZ102" i="20" s="1"/>
  <c r="EZ103" i="20" s="1"/>
  <c r="HQ33" i="20"/>
  <c r="HP33" i="20"/>
  <c r="HO33" i="20"/>
  <c r="HN33" i="20"/>
  <c r="HM33" i="20"/>
  <c r="HL33" i="20"/>
  <c r="HK33" i="20"/>
  <c r="HJ33" i="20"/>
  <c r="HI33" i="20"/>
  <c r="HH33" i="20"/>
  <c r="HG33" i="20"/>
  <c r="HF33" i="20"/>
  <c r="HE33" i="20"/>
  <c r="HD33" i="20"/>
  <c r="HC33" i="20"/>
  <c r="HB33" i="20"/>
  <c r="HA33" i="20"/>
  <c r="GZ33" i="20"/>
  <c r="GY33" i="20"/>
  <c r="GX33" i="20"/>
  <c r="GW33" i="20"/>
  <c r="GV33" i="20"/>
  <c r="GU33" i="20"/>
  <c r="GT33" i="20"/>
  <c r="GS33" i="20"/>
  <c r="GR33" i="20"/>
  <c r="GQ33" i="20"/>
  <c r="GP33" i="20"/>
  <c r="GO33" i="20"/>
  <c r="GN33" i="20"/>
  <c r="GM33" i="20"/>
  <c r="GL33" i="20"/>
  <c r="GK33" i="20"/>
  <c r="GJ33" i="20"/>
  <c r="GI33" i="20"/>
  <c r="GH33" i="20"/>
  <c r="GG33" i="20"/>
  <c r="GF33" i="20"/>
  <c r="GE33" i="20"/>
  <c r="GD33" i="20"/>
  <c r="GC33" i="20"/>
  <c r="GB33" i="20"/>
  <c r="GA33" i="20"/>
  <c r="FZ33" i="20"/>
  <c r="FY33" i="20"/>
  <c r="FX33" i="20"/>
  <c r="FW33" i="20"/>
  <c r="FV33" i="20"/>
  <c r="FU33" i="20"/>
  <c r="FT33" i="20"/>
  <c r="FS33" i="20"/>
  <c r="FR33" i="20"/>
  <c r="FQ33" i="20"/>
  <c r="FP33" i="20"/>
  <c r="FO33" i="20"/>
  <c r="FN33" i="20"/>
  <c r="FM33" i="20"/>
  <c r="FL33" i="20"/>
  <c r="FK33" i="20"/>
  <c r="FJ33" i="20"/>
  <c r="FI33" i="20"/>
  <c r="FH33" i="20"/>
  <c r="FG33" i="20"/>
  <c r="FF33" i="20"/>
  <c r="FE33" i="20"/>
  <c r="FD33" i="20"/>
  <c r="FC33" i="20"/>
  <c r="FB33" i="20"/>
  <c r="FA33" i="20"/>
  <c r="EZ33" i="20"/>
  <c r="EY33" i="20"/>
  <c r="EY34" i="20" s="1"/>
  <c r="EY35" i="20" s="1"/>
  <c r="EY36" i="20" s="1"/>
  <c r="EY37" i="20" s="1"/>
  <c r="EY38" i="20" s="1"/>
  <c r="EY39" i="20" s="1"/>
  <c r="EY40" i="20" s="1"/>
  <c r="EY41" i="20" s="1"/>
  <c r="EY42" i="20" s="1"/>
  <c r="EY43" i="20" s="1"/>
  <c r="EY44" i="20" s="1"/>
  <c r="EY45" i="20" s="1"/>
  <c r="EY46" i="20" s="1"/>
  <c r="EY47" i="20" s="1"/>
  <c r="EY48" i="20" s="1"/>
  <c r="EY49" i="20" s="1"/>
  <c r="EY50" i="20" s="1"/>
  <c r="EY51" i="20" s="1"/>
  <c r="EY52" i="20" s="1"/>
  <c r="EY53" i="20" s="1"/>
  <c r="EY54" i="20" s="1"/>
  <c r="EY55" i="20" s="1"/>
  <c r="EY56" i="20" s="1"/>
  <c r="EY57" i="20" s="1"/>
  <c r="EY58" i="20" s="1"/>
  <c r="EY59" i="20" s="1"/>
  <c r="EY60" i="20" s="1"/>
  <c r="EY61" i="20" s="1"/>
  <c r="EY62" i="20" s="1"/>
  <c r="EY63" i="20" s="1"/>
  <c r="EY64" i="20" s="1"/>
  <c r="EY65" i="20" s="1"/>
  <c r="EY66" i="20" s="1"/>
  <c r="EY67" i="20" s="1"/>
  <c r="EY68" i="20" s="1"/>
  <c r="EY69" i="20" s="1"/>
  <c r="EY70" i="20" s="1"/>
  <c r="EY71" i="20" s="1"/>
  <c r="EY72" i="20" s="1"/>
  <c r="EY73" i="20" s="1"/>
  <c r="EY74" i="20" s="1"/>
  <c r="EY75" i="20" s="1"/>
  <c r="EY76" i="20" s="1"/>
  <c r="EY77" i="20" s="1"/>
  <c r="EY78" i="20" s="1"/>
  <c r="EY79" i="20" s="1"/>
  <c r="EY80" i="20" s="1"/>
  <c r="EY81" i="20" s="1"/>
  <c r="EY82" i="20" s="1"/>
  <c r="EY83" i="20" s="1"/>
  <c r="EY84" i="20" s="1"/>
  <c r="EY85" i="20" s="1"/>
  <c r="EY86" i="20" s="1"/>
  <c r="EY87" i="20" s="1"/>
  <c r="EY88" i="20" s="1"/>
  <c r="EY89" i="20" s="1"/>
  <c r="EY90" i="20" s="1"/>
  <c r="EY91" i="20" s="1"/>
  <c r="EY92" i="20" s="1"/>
  <c r="EY93" i="20" s="1"/>
  <c r="EY94" i="20" s="1"/>
  <c r="EY95" i="20" s="1"/>
  <c r="EY96" i="20" s="1"/>
  <c r="EY97" i="20" s="1"/>
  <c r="EY98" i="20" s="1"/>
  <c r="EY99" i="20" s="1"/>
  <c r="EY100" i="20" s="1"/>
  <c r="EY101" i="20" s="1"/>
  <c r="EY102" i="20" s="1"/>
  <c r="EY103" i="20" s="1"/>
  <c r="HQ32" i="20"/>
  <c r="HP32" i="20"/>
  <c r="HO32" i="20"/>
  <c r="HN32" i="20"/>
  <c r="HM32" i="20"/>
  <c r="HL32" i="20"/>
  <c r="HK32" i="20"/>
  <c r="HJ32" i="20"/>
  <c r="HI32" i="20"/>
  <c r="HH32" i="20"/>
  <c r="HG32" i="20"/>
  <c r="HF32" i="20"/>
  <c r="HE32" i="20"/>
  <c r="HD32" i="20"/>
  <c r="HC32" i="20"/>
  <c r="HB32" i="20"/>
  <c r="HA32" i="20"/>
  <c r="GZ32" i="20"/>
  <c r="GY32" i="20"/>
  <c r="GX32" i="20"/>
  <c r="GW32" i="20"/>
  <c r="GV32" i="20"/>
  <c r="GU32" i="20"/>
  <c r="GT32" i="20"/>
  <c r="GS32" i="20"/>
  <c r="GR32" i="20"/>
  <c r="GQ32" i="20"/>
  <c r="GP32" i="20"/>
  <c r="GO32" i="20"/>
  <c r="GN32" i="20"/>
  <c r="GM32" i="20"/>
  <c r="GL32" i="20"/>
  <c r="GK32" i="20"/>
  <c r="GJ32" i="20"/>
  <c r="GI32" i="20"/>
  <c r="GH32" i="20"/>
  <c r="GG32" i="20"/>
  <c r="GF32" i="20"/>
  <c r="GE32" i="20"/>
  <c r="GD32" i="20"/>
  <c r="GC32" i="20"/>
  <c r="GB32" i="20"/>
  <c r="GA32" i="20"/>
  <c r="FZ32" i="20"/>
  <c r="FY32" i="20"/>
  <c r="FX32" i="20"/>
  <c r="FW32" i="20"/>
  <c r="FV32" i="20"/>
  <c r="FU32" i="20"/>
  <c r="FT32" i="20"/>
  <c r="FS32" i="20"/>
  <c r="FR32" i="20"/>
  <c r="FQ32" i="20"/>
  <c r="FP32" i="20"/>
  <c r="FO32" i="20"/>
  <c r="FN32" i="20"/>
  <c r="FM32" i="20"/>
  <c r="FL32" i="20"/>
  <c r="FK32" i="20"/>
  <c r="FJ32" i="20"/>
  <c r="FI32" i="20"/>
  <c r="FH32" i="20"/>
  <c r="FG32" i="20"/>
  <c r="FF32" i="20"/>
  <c r="FE32" i="20"/>
  <c r="FD32" i="20"/>
  <c r="FC32" i="20"/>
  <c r="FB32" i="20"/>
  <c r="FA32" i="20"/>
  <c r="EZ32" i="20"/>
  <c r="EY32" i="20"/>
  <c r="EX32" i="20"/>
  <c r="EX33" i="20" s="1"/>
  <c r="EX34" i="20" s="1"/>
  <c r="EX35" i="20" s="1"/>
  <c r="EX36" i="20" s="1"/>
  <c r="EX37" i="20" s="1"/>
  <c r="EX38" i="20" s="1"/>
  <c r="EX39" i="20" s="1"/>
  <c r="EX40" i="20" s="1"/>
  <c r="EX41" i="20" s="1"/>
  <c r="EX42" i="20" s="1"/>
  <c r="EX43" i="20" s="1"/>
  <c r="EX44" i="20" s="1"/>
  <c r="EX45" i="20" s="1"/>
  <c r="EX46" i="20" s="1"/>
  <c r="EX47" i="20" s="1"/>
  <c r="EX48" i="20" s="1"/>
  <c r="EX49" i="20" s="1"/>
  <c r="EX50" i="20" s="1"/>
  <c r="EX51" i="20" s="1"/>
  <c r="EX52" i="20" s="1"/>
  <c r="EX53" i="20" s="1"/>
  <c r="EX54" i="20" s="1"/>
  <c r="EX55" i="20" s="1"/>
  <c r="EX56" i="20" s="1"/>
  <c r="EX57" i="20" s="1"/>
  <c r="EX58" i="20" s="1"/>
  <c r="EX59" i="20" s="1"/>
  <c r="EX60" i="20" s="1"/>
  <c r="EX61" i="20" s="1"/>
  <c r="EX62" i="20" s="1"/>
  <c r="EX63" i="20" s="1"/>
  <c r="EX64" i="20" s="1"/>
  <c r="EX65" i="20" s="1"/>
  <c r="EX66" i="20" s="1"/>
  <c r="EX67" i="20" s="1"/>
  <c r="EX68" i="20" s="1"/>
  <c r="EX69" i="20" s="1"/>
  <c r="EX70" i="20" s="1"/>
  <c r="EX71" i="20" s="1"/>
  <c r="EX72" i="20" s="1"/>
  <c r="EX73" i="20" s="1"/>
  <c r="EX74" i="20" s="1"/>
  <c r="EX75" i="20" s="1"/>
  <c r="EX76" i="20" s="1"/>
  <c r="EX77" i="20" s="1"/>
  <c r="EX78" i="20" s="1"/>
  <c r="EX79" i="20" s="1"/>
  <c r="EX80" i="20" s="1"/>
  <c r="EX81" i="20" s="1"/>
  <c r="EX82" i="20" s="1"/>
  <c r="EX83" i="20" s="1"/>
  <c r="EX84" i="20" s="1"/>
  <c r="EX85" i="20" s="1"/>
  <c r="EX86" i="20" s="1"/>
  <c r="EX87" i="20" s="1"/>
  <c r="EX88" i="20" s="1"/>
  <c r="EX89" i="20" s="1"/>
  <c r="EX90" i="20" s="1"/>
  <c r="EX91" i="20" s="1"/>
  <c r="EX92" i="20" s="1"/>
  <c r="EX93" i="20" s="1"/>
  <c r="EX94" i="20" s="1"/>
  <c r="EX95" i="20" s="1"/>
  <c r="EX96" i="20" s="1"/>
  <c r="EX97" i="20" s="1"/>
  <c r="EX98" i="20" s="1"/>
  <c r="EX99" i="20" s="1"/>
  <c r="EX100" i="20" s="1"/>
  <c r="EX101" i="20" s="1"/>
  <c r="EX102" i="20" s="1"/>
  <c r="EX103" i="20" s="1"/>
  <c r="HQ31" i="20"/>
  <c r="HP31" i="20"/>
  <c r="HO31" i="20"/>
  <c r="HN31" i="20"/>
  <c r="HM31" i="20"/>
  <c r="HL31" i="20"/>
  <c r="HK31" i="20"/>
  <c r="HJ31" i="20"/>
  <c r="HI31" i="20"/>
  <c r="HH31" i="20"/>
  <c r="HG31" i="20"/>
  <c r="HF31" i="20"/>
  <c r="HE31" i="20"/>
  <c r="HD31" i="20"/>
  <c r="HC31" i="20"/>
  <c r="HB31" i="20"/>
  <c r="HA31" i="20"/>
  <c r="GZ31" i="20"/>
  <c r="GY31" i="20"/>
  <c r="GX31" i="20"/>
  <c r="GW31" i="20"/>
  <c r="GV31" i="20"/>
  <c r="GU31" i="20"/>
  <c r="GT31" i="20"/>
  <c r="GS31" i="20"/>
  <c r="GR31" i="20"/>
  <c r="GQ31" i="20"/>
  <c r="GP31" i="20"/>
  <c r="GO31" i="20"/>
  <c r="GN31" i="20"/>
  <c r="GM31" i="20"/>
  <c r="GL31" i="20"/>
  <c r="GK31" i="20"/>
  <c r="GJ31" i="20"/>
  <c r="GI31" i="20"/>
  <c r="GH31" i="20"/>
  <c r="GG31" i="20"/>
  <c r="GF31" i="20"/>
  <c r="GE31" i="20"/>
  <c r="GD31" i="20"/>
  <c r="GC31" i="20"/>
  <c r="GB31" i="20"/>
  <c r="GA31" i="20"/>
  <c r="FZ31" i="20"/>
  <c r="FY31" i="20"/>
  <c r="FX31" i="20"/>
  <c r="FW31" i="20"/>
  <c r="FV31" i="20"/>
  <c r="FU31" i="20"/>
  <c r="FT31" i="20"/>
  <c r="FS31" i="20"/>
  <c r="FR31" i="20"/>
  <c r="FQ31" i="20"/>
  <c r="FP31" i="20"/>
  <c r="FO31" i="20"/>
  <c r="FN31" i="20"/>
  <c r="FM31" i="20"/>
  <c r="FL31" i="20"/>
  <c r="FK31" i="20"/>
  <c r="FJ31" i="20"/>
  <c r="FI31" i="20"/>
  <c r="FH31" i="20"/>
  <c r="FG31" i="20"/>
  <c r="FF31" i="20"/>
  <c r="FE31" i="20"/>
  <c r="FD31" i="20"/>
  <c r="FC31" i="20"/>
  <c r="FB31" i="20"/>
  <c r="FA31" i="20"/>
  <c r="EZ31" i="20"/>
  <c r="EY31" i="20"/>
  <c r="EX31" i="20"/>
  <c r="EW31" i="20"/>
  <c r="EW32" i="20" s="1"/>
  <c r="EW33" i="20" s="1"/>
  <c r="EW34" i="20" s="1"/>
  <c r="EW35" i="20" s="1"/>
  <c r="EW36" i="20" s="1"/>
  <c r="EW37" i="20" s="1"/>
  <c r="EW38" i="20" s="1"/>
  <c r="EW39" i="20" s="1"/>
  <c r="EW40" i="20" s="1"/>
  <c r="EW41" i="20" s="1"/>
  <c r="EW42" i="20" s="1"/>
  <c r="EW43" i="20" s="1"/>
  <c r="EW44" i="20" s="1"/>
  <c r="EW45" i="20" s="1"/>
  <c r="EW46" i="20" s="1"/>
  <c r="EW47" i="20" s="1"/>
  <c r="EW48" i="20" s="1"/>
  <c r="EW49" i="20" s="1"/>
  <c r="EW50" i="20" s="1"/>
  <c r="EW51" i="20" s="1"/>
  <c r="EW52" i="20" s="1"/>
  <c r="EW53" i="20" s="1"/>
  <c r="EW54" i="20" s="1"/>
  <c r="EW55" i="20" s="1"/>
  <c r="EW56" i="20" s="1"/>
  <c r="EW57" i="20" s="1"/>
  <c r="EW58" i="20" s="1"/>
  <c r="EW59" i="20" s="1"/>
  <c r="EW60" i="20" s="1"/>
  <c r="EW61" i="20" s="1"/>
  <c r="EW62" i="20" s="1"/>
  <c r="EW63" i="20" s="1"/>
  <c r="EW64" i="20" s="1"/>
  <c r="EW65" i="20" s="1"/>
  <c r="EW66" i="20" s="1"/>
  <c r="EW67" i="20" s="1"/>
  <c r="EW68" i="20" s="1"/>
  <c r="EW69" i="20" s="1"/>
  <c r="EW70" i="20" s="1"/>
  <c r="EW71" i="20" s="1"/>
  <c r="EW72" i="20" s="1"/>
  <c r="EW73" i="20" s="1"/>
  <c r="EW74" i="20" s="1"/>
  <c r="EW75" i="20" s="1"/>
  <c r="EW76" i="20" s="1"/>
  <c r="EW77" i="20" s="1"/>
  <c r="EW78" i="20" s="1"/>
  <c r="EW79" i="20" s="1"/>
  <c r="EW80" i="20" s="1"/>
  <c r="EW81" i="20" s="1"/>
  <c r="EW82" i="20" s="1"/>
  <c r="EW83" i="20" s="1"/>
  <c r="EW84" i="20" s="1"/>
  <c r="EW85" i="20" s="1"/>
  <c r="EW86" i="20" s="1"/>
  <c r="EW87" i="20" s="1"/>
  <c r="EW88" i="20" s="1"/>
  <c r="EW89" i="20" s="1"/>
  <c r="EW90" i="20" s="1"/>
  <c r="EW91" i="20" s="1"/>
  <c r="EW92" i="20" s="1"/>
  <c r="EW93" i="20" s="1"/>
  <c r="EW94" i="20" s="1"/>
  <c r="EW95" i="20" s="1"/>
  <c r="EW96" i="20" s="1"/>
  <c r="EW97" i="20" s="1"/>
  <c r="EW98" i="20" s="1"/>
  <c r="EW99" i="20" s="1"/>
  <c r="EW100" i="20" s="1"/>
  <c r="EW101" i="20" s="1"/>
  <c r="EW102" i="20" s="1"/>
  <c r="EW103" i="20" s="1"/>
  <c r="HQ30" i="20"/>
  <c r="HP30" i="20"/>
  <c r="HO30" i="20"/>
  <c r="HN30" i="20"/>
  <c r="HM30" i="20"/>
  <c r="HL30" i="20"/>
  <c r="HK30" i="20"/>
  <c r="HJ30" i="20"/>
  <c r="HI30" i="20"/>
  <c r="HH30" i="20"/>
  <c r="HG30" i="20"/>
  <c r="HF30" i="20"/>
  <c r="HE30" i="20"/>
  <c r="HD30" i="20"/>
  <c r="HC30" i="20"/>
  <c r="HB30" i="20"/>
  <c r="HA30" i="20"/>
  <c r="GZ30" i="20"/>
  <c r="GY30" i="20"/>
  <c r="GX30" i="20"/>
  <c r="GW30" i="20"/>
  <c r="GV30" i="20"/>
  <c r="GU30" i="20"/>
  <c r="GT30" i="20"/>
  <c r="GS30" i="20"/>
  <c r="GR30" i="20"/>
  <c r="GQ30" i="20"/>
  <c r="GP30" i="20"/>
  <c r="GO30" i="20"/>
  <c r="GN30" i="20"/>
  <c r="GM30" i="20"/>
  <c r="GL30" i="20"/>
  <c r="GK30" i="20"/>
  <c r="GJ30" i="20"/>
  <c r="GI30" i="20"/>
  <c r="GH30" i="20"/>
  <c r="GG30" i="20"/>
  <c r="GF30" i="20"/>
  <c r="GE30" i="20"/>
  <c r="GD30" i="20"/>
  <c r="GC30" i="20"/>
  <c r="GB30" i="20"/>
  <c r="GA30" i="20"/>
  <c r="FZ30" i="20"/>
  <c r="FY30" i="20"/>
  <c r="FX30" i="20"/>
  <c r="FW30" i="20"/>
  <c r="FV30" i="20"/>
  <c r="FU30" i="20"/>
  <c r="FT30" i="20"/>
  <c r="FS30" i="20"/>
  <c r="FR30" i="20"/>
  <c r="FQ30" i="20"/>
  <c r="FP30" i="20"/>
  <c r="FO30" i="20"/>
  <c r="FN30" i="20"/>
  <c r="FM30" i="20"/>
  <c r="FL30" i="20"/>
  <c r="FK30" i="20"/>
  <c r="FJ30" i="20"/>
  <c r="FI30" i="20"/>
  <c r="FH30" i="20"/>
  <c r="FG30" i="20"/>
  <c r="FF30" i="20"/>
  <c r="FE30" i="20"/>
  <c r="FD30" i="20"/>
  <c r="FC30" i="20"/>
  <c r="FB30" i="20"/>
  <c r="FA30" i="20"/>
  <c r="EZ30" i="20"/>
  <c r="EY30" i="20"/>
  <c r="EX30" i="20"/>
  <c r="EW30" i="20"/>
  <c r="EV30" i="20"/>
  <c r="EV31" i="20" s="1"/>
  <c r="EV32" i="20" s="1"/>
  <c r="EV33" i="20" s="1"/>
  <c r="EV34" i="20" s="1"/>
  <c r="EV35" i="20" s="1"/>
  <c r="EV36" i="20" s="1"/>
  <c r="EV37" i="20" s="1"/>
  <c r="EV38" i="20" s="1"/>
  <c r="EV39" i="20" s="1"/>
  <c r="EV40" i="20" s="1"/>
  <c r="EV41" i="20" s="1"/>
  <c r="EV42" i="20" s="1"/>
  <c r="EV43" i="20" s="1"/>
  <c r="EV44" i="20" s="1"/>
  <c r="EV45" i="20" s="1"/>
  <c r="EV46" i="20" s="1"/>
  <c r="EV47" i="20" s="1"/>
  <c r="EV48" i="20" s="1"/>
  <c r="EV49" i="20" s="1"/>
  <c r="EV50" i="20" s="1"/>
  <c r="EV51" i="20" s="1"/>
  <c r="EV52" i="20" s="1"/>
  <c r="EV53" i="20" s="1"/>
  <c r="EV54" i="20" s="1"/>
  <c r="EV55" i="20" s="1"/>
  <c r="EV56" i="20" s="1"/>
  <c r="EV57" i="20" s="1"/>
  <c r="EV58" i="20" s="1"/>
  <c r="EV59" i="20" s="1"/>
  <c r="EV60" i="20" s="1"/>
  <c r="EV61" i="20" s="1"/>
  <c r="EV62" i="20" s="1"/>
  <c r="EV63" i="20" s="1"/>
  <c r="EV64" i="20" s="1"/>
  <c r="EV65" i="20" s="1"/>
  <c r="EV66" i="20" s="1"/>
  <c r="EV67" i="20" s="1"/>
  <c r="EV68" i="20" s="1"/>
  <c r="EV69" i="20" s="1"/>
  <c r="EV70" i="20" s="1"/>
  <c r="EV71" i="20" s="1"/>
  <c r="EV72" i="20" s="1"/>
  <c r="EV73" i="20" s="1"/>
  <c r="EV74" i="20" s="1"/>
  <c r="EV75" i="20" s="1"/>
  <c r="EV76" i="20" s="1"/>
  <c r="EV77" i="20" s="1"/>
  <c r="EV78" i="20" s="1"/>
  <c r="EV79" i="20" s="1"/>
  <c r="EV80" i="20" s="1"/>
  <c r="EV81" i="20" s="1"/>
  <c r="EV82" i="20" s="1"/>
  <c r="EV83" i="20" s="1"/>
  <c r="EV84" i="20" s="1"/>
  <c r="EV85" i="20" s="1"/>
  <c r="EV86" i="20" s="1"/>
  <c r="EV87" i="20" s="1"/>
  <c r="EV88" i="20" s="1"/>
  <c r="EV89" i="20" s="1"/>
  <c r="EV90" i="20" s="1"/>
  <c r="EV91" i="20" s="1"/>
  <c r="EV92" i="20" s="1"/>
  <c r="EV93" i="20" s="1"/>
  <c r="EV94" i="20" s="1"/>
  <c r="EV95" i="20" s="1"/>
  <c r="EV96" i="20" s="1"/>
  <c r="EV97" i="20" s="1"/>
  <c r="EV98" i="20" s="1"/>
  <c r="EV99" i="20" s="1"/>
  <c r="EV100" i="20" s="1"/>
  <c r="EV101" i="20" s="1"/>
  <c r="EV102" i="20" s="1"/>
  <c r="EV103" i="20" s="1"/>
  <c r="HQ29" i="20"/>
  <c r="HP29" i="20"/>
  <c r="HO29" i="20"/>
  <c r="HN29" i="20"/>
  <c r="HM29" i="20"/>
  <c r="HL29" i="20"/>
  <c r="HK29" i="20"/>
  <c r="HJ29" i="20"/>
  <c r="HI29" i="20"/>
  <c r="HH29" i="20"/>
  <c r="HG29" i="20"/>
  <c r="HF29" i="20"/>
  <c r="HE29" i="20"/>
  <c r="HD29" i="20"/>
  <c r="HC29" i="20"/>
  <c r="HB29" i="20"/>
  <c r="HA29" i="20"/>
  <c r="GZ29" i="20"/>
  <c r="GY29" i="20"/>
  <c r="GX29" i="20"/>
  <c r="GW29" i="20"/>
  <c r="GV29" i="20"/>
  <c r="GU29" i="20"/>
  <c r="GT29" i="20"/>
  <c r="GS29" i="20"/>
  <c r="GR29" i="20"/>
  <c r="GQ29" i="20"/>
  <c r="GP29" i="20"/>
  <c r="GO29" i="20"/>
  <c r="GN29" i="20"/>
  <c r="GM29" i="20"/>
  <c r="GL29" i="20"/>
  <c r="GK29" i="20"/>
  <c r="GJ29" i="20"/>
  <c r="GI29" i="20"/>
  <c r="GH29" i="20"/>
  <c r="GG29" i="20"/>
  <c r="GF29" i="20"/>
  <c r="GE29" i="20"/>
  <c r="GD29" i="20"/>
  <c r="GC29" i="20"/>
  <c r="GB29" i="20"/>
  <c r="GA29" i="20"/>
  <c r="FZ29" i="20"/>
  <c r="FY29" i="20"/>
  <c r="FX29" i="20"/>
  <c r="FW29" i="20"/>
  <c r="FV29" i="20"/>
  <c r="FU29" i="20"/>
  <c r="FT29" i="20"/>
  <c r="FS29" i="20"/>
  <c r="FR29" i="20"/>
  <c r="FQ29" i="20"/>
  <c r="FP29" i="20"/>
  <c r="FO29" i="20"/>
  <c r="FN29" i="20"/>
  <c r="FM29" i="20"/>
  <c r="FL29" i="20"/>
  <c r="FK29" i="20"/>
  <c r="FJ29" i="20"/>
  <c r="FI29" i="20"/>
  <c r="FH29" i="20"/>
  <c r="FG29" i="20"/>
  <c r="FF29" i="20"/>
  <c r="FE29" i="20"/>
  <c r="FD29" i="20"/>
  <c r="FC29" i="20"/>
  <c r="FB29" i="20"/>
  <c r="FA29" i="20"/>
  <c r="EZ29" i="20"/>
  <c r="EY29" i="20"/>
  <c r="EX29" i="20"/>
  <c r="EW29" i="20"/>
  <c r="EV29" i="20"/>
  <c r="EU29" i="20"/>
  <c r="EU30" i="20" s="1"/>
  <c r="EU31" i="20" s="1"/>
  <c r="EU32" i="20" s="1"/>
  <c r="EU33" i="20" s="1"/>
  <c r="EU34" i="20" s="1"/>
  <c r="EU35" i="20" s="1"/>
  <c r="EU36" i="20" s="1"/>
  <c r="EU37" i="20" s="1"/>
  <c r="EU38" i="20" s="1"/>
  <c r="EU39" i="20" s="1"/>
  <c r="EU40" i="20" s="1"/>
  <c r="EU41" i="20" s="1"/>
  <c r="EU42" i="20" s="1"/>
  <c r="EU43" i="20" s="1"/>
  <c r="EU44" i="20" s="1"/>
  <c r="EU45" i="20" s="1"/>
  <c r="EU46" i="20" s="1"/>
  <c r="EU47" i="20" s="1"/>
  <c r="EU48" i="20" s="1"/>
  <c r="EU49" i="20" s="1"/>
  <c r="EU50" i="20" s="1"/>
  <c r="EU51" i="20" s="1"/>
  <c r="EU52" i="20" s="1"/>
  <c r="EU53" i="20" s="1"/>
  <c r="EU54" i="20" s="1"/>
  <c r="EU55" i="20" s="1"/>
  <c r="EU56" i="20" s="1"/>
  <c r="EU57" i="20" s="1"/>
  <c r="EU58" i="20" s="1"/>
  <c r="EU59" i="20" s="1"/>
  <c r="EU60" i="20" s="1"/>
  <c r="EU61" i="20" s="1"/>
  <c r="EU62" i="20" s="1"/>
  <c r="EU63" i="20" s="1"/>
  <c r="EU64" i="20" s="1"/>
  <c r="EU65" i="20" s="1"/>
  <c r="EU66" i="20" s="1"/>
  <c r="EU67" i="20" s="1"/>
  <c r="EU68" i="20" s="1"/>
  <c r="EU69" i="20" s="1"/>
  <c r="EU70" i="20" s="1"/>
  <c r="EU71" i="20" s="1"/>
  <c r="EU72" i="20" s="1"/>
  <c r="EU73" i="20" s="1"/>
  <c r="EU74" i="20" s="1"/>
  <c r="EU75" i="20" s="1"/>
  <c r="EU76" i="20" s="1"/>
  <c r="EU77" i="20" s="1"/>
  <c r="EU78" i="20" s="1"/>
  <c r="EU79" i="20" s="1"/>
  <c r="EU80" i="20" s="1"/>
  <c r="EU81" i="20" s="1"/>
  <c r="EU82" i="20" s="1"/>
  <c r="EU83" i="20" s="1"/>
  <c r="EU84" i="20" s="1"/>
  <c r="EU85" i="20" s="1"/>
  <c r="EU86" i="20" s="1"/>
  <c r="EU87" i="20" s="1"/>
  <c r="EU88" i="20" s="1"/>
  <c r="EU89" i="20" s="1"/>
  <c r="EU90" i="20" s="1"/>
  <c r="EU91" i="20" s="1"/>
  <c r="EU92" i="20" s="1"/>
  <c r="EU93" i="20" s="1"/>
  <c r="EU94" i="20" s="1"/>
  <c r="EU95" i="20" s="1"/>
  <c r="EU96" i="20" s="1"/>
  <c r="EU97" i="20" s="1"/>
  <c r="EU98" i="20" s="1"/>
  <c r="EU99" i="20" s="1"/>
  <c r="EU100" i="20" s="1"/>
  <c r="EU101" i="20" s="1"/>
  <c r="EU102" i="20" s="1"/>
  <c r="EU103" i="20" s="1"/>
  <c r="HQ28" i="20"/>
  <c r="HP28" i="20"/>
  <c r="HO28" i="20"/>
  <c r="HN28" i="20"/>
  <c r="HM28" i="20"/>
  <c r="HL28" i="20"/>
  <c r="HK28" i="20"/>
  <c r="HJ28" i="20"/>
  <c r="HI28" i="20"/>
  <c r="HH28" i="20"/>
  <c r="HG28" i="20"/>
  <c r="HF28" i="20"/>
  <c r="HE28" i="20"/>
  <c r="HD28" i="20"/>
  <c r="HC28" i="20"/>
  <c r="HB28" i="20"/>
  <c r="HA28" i="20"/>
  <c r="GZ28" i="20"/>
  <c r="GY28" i="20"/>
  <c r="GX28" i="20"/>
  <c r="GW28" i="20"/>
  <c r="GV28" i="20"/>
  <c r="GU28" i="20"/>
  <c r="GT28" i="20"/>
  <c r="GS28" i="20"/>
  <c r="GR28" i="20"/>
  <c r="GQ28" i="20"/>
  <c r="GP28" i="20"/>
  <c r="GO28" i="20"/>
  <c r="GN28" i="20"/>
  <c r="GM28" i="20"/>
  <c r="GL28" i="20"/>
  <c r="GK28" i="20"/>
  <c r="GJ28" i="20"/>
  <c r="GI28" i="20"/>
  <c r="GH28" i="20"/>
  <c r="GG28" i="20"/>
  <c r="GF28" i="20"/>
  <c r="GE28" i="20"/>
  <c r="GD28" i="20"/>
  <c r="GC28" i="20"/>
  <c r="GB28" i="20"/>
  <c r="GA28" i="20"/>
  <c r="FZ28" i="20"/>
  <c r="FY28" i="20"/>
  <c r="FX28" i="20"/>
  <c r="FW28" i="20"/>
  <c r="FV28" i="20"/>
  <c r="FU28" i="20"/>
  <c r="FT28" i="20"/>
  <c r="FS28" i="20"/>
  <c r="FR28" i="20"/>
  <c r="FQ28" i="20"/>
  <c r="FP28" i="20"/>
  <c r="FO28" i="20"/>
  <c r="FN28" i="20"/>
  <c r="FM28" i="20"/>
  <c r="FL28" i="20"/>
  <c r="FK28" i="20"/>
  <c r="FJ28" i="20"/>
  <c r="FI28" i="20"/>
  <c r="FH28" i="20"/>
  <c r="FG28" i="20"/>
  <c r="FF28" i="20"/>
  <c r="FE28" i="20"/>
  <c r="FD28" i="20"/>
  <c r="FC28" i="20"/>
  <c r="FB28" i="20"/>
  <c r="FA28" i="20"/>
  <c r="EZ28" i="20"/>
  <c r="EY28" i="20"/>
  <c r="EX28" i="20"/>
  <c r="EW28" i="20"/>
  <c r="EV28" i="20"/>
  <c r="EU28" i="20"/>
  <c r="ET28" i="20"/>
  <c r="ET29" i="20" s="1"/>
  <c r="ET30" i="20" s="1"/>
  <c r="ET31" i="20" s="1"/>
  <c r="ET32" i="20" s="1"/>
  <c r="ET33" i="20" s="1"/>
  <c r="ET34" i="20" s="1"/>
  <c r="ET35" i="20" s="1"/>
  <c r="ET36" i="20" s="1"/>
  <c r="ET37" i="20" s="1"/>
  <c r="ET38" i="20" s="1"/>
  <c r="ET39" i="20" s="1"/>
  <c r="ET40" i="20" s="1"/>
  <c r="ET41" i="20" s="1"/>
  <c r="ET42" i="20" s="1"/>
  <c r="ET43" i="20" s="1"/>
  <c r="ET44" i="20" s="1"/>
  <c r="ET45" i="20" s="1"/>
  <c r="ET46" i="20" s="1"/>
  <c r="ET47" i="20" s="1"/>
  <c r="ET48" i="20" s="1"/>
  <c r="ET49" i="20" s="1"/>
  <c r="ET50" i="20" s="1"/>
  <c r="ET51" i="20" s="1"/>
  <c r="ET52" i="20" s="1"/>
  <c r="ET53" i="20" s="1"/>
  <c r="ET54" i="20" s="1"/>
  <c r="ET55" i="20" s="1"/>
  <c r="ET56" i="20" s="1"/>
  <c r="ET57" i="20" s="1"/>
  <c r="ET58" i="20" s="1"/>
  <c r="ET59" i="20" s="1"/>
  <c r="ET60" i="20" s="1"/>
  <c r="ET61" i="20" s="1"/>
  <c r="ET62" i="20" s="1"/>
  <c r="ET63" i="20" s="1"/>
  <c r="ET64" i="20" s="1"/>
  <c r="ET65" i="20" s="1"/>
  <c r="ET66" i="20" s="1"/>
  <c r="ET67" i="20" s="1"/>
  <c r="ET68" i="20" s="1"/>
  <c r="ET69" i="20" s="1"/>
  <c r="ET70" i="20" s="1"/>
  <c r="ET71" i="20" s="1"/>
  <c r="ET72" i="20" s="1"/>
  <c r="ET73" i="20" s="1"/>
  <c r="ET74" i="20" s="1"/>
  <c r="ET75" i="20" s="1"/>
  <c r="ET76" i="20" s="1"/>
  <c r="ET77" i="20" s="1"/>
  <c r="ET78" i="20" s="1"/>
  <c r="ET79" i="20" s="1"/>
  <c r="ET80" i="20" s="1"/>
  <c r="ET81" i="20" s="1"/>
  <c r="ET82" i="20" s="1"/>
  <c r="ET83" i="20" s="1"/>
  <c r="ET84" i="20" s="1"/>
  <c r="ET85" i="20" s="1"/>
  <c r="ET86" i="20" s="1"/>
  <c r="ET87" i="20" s="1"/>
  <c r="ET88" i="20" s="1"/>
  <c r="ET89" i="20" s="1"/>
  <c r="ET90" i="20" s="1"/>
  <c r="ET91" i="20" s="1"/>
  <c r="ET92" i="20" s="1"/>
  <c r="ET93" i="20" s="1"/>
  <c r="ET94" i="20" s="1"/>
  <c r="ET95" i="20" s="1"/>
  <c r="ET96" i="20" s="1"/>
  <c r="ET97" i="20" s="1"/>
  <c r="ET98" i="20" s="1"/>
  <c r="ET99" i="20" s="1"/>
  <c r="ET100" i="20" s="1"/>
  <c r="ET101" i="20" s="1"/>
  <c r="ET102" i="20" s="1"/>
  <c r="ET103" i="20" s="1"/>
  <c r="HQ27" i="20"/>
  <c r="HP27" i="20"/>
  <c r="HO27" i="20"/>
  <c r="HN27" i="20"/>
  <c r="HM27" i="20"/>
  <c r="HL27" i="20"/>
  <c r="HK27" i="20"/>
  <c r="HJ27" i="20"/>
  <c r="HI27" i="20"/>
  <c r="HH27" i="20"/>
  <c r="HG27" i="20"/>
  <c r="HF27" i="20"/>
  <c r="HE27" i="20"/>
  <c r="HD27" i="20"/>
  <c r="HC27" i="20"/>
  <c r="HB27" i="20"/>
  <c r="HA27" i="20"/>
  <c r="GZ27" i="20"/>
  <c r="GY27" i="20"/>
  <c r="GX27" i="20"/>
  <c r="GW27" i="20"/>
  <c r="GV27" i="20"/>
  <c r="GU27" i="20"/>
  <c r="GT27" i="20"/>
  <c r="GS27" i="20"/>
  <c r="GR27" i="20"/>
  <c r="GQ27" i="20"/>
  <c r="GP27" i="20"/>
  <c r="GO27" i="20"/>
  <c r="GN27" i="20"/>
  <c r="GM27" i="20"/>
  <c r="GL27" i="20"/>
  <c r="GK27" i="20"/>
  <c r="GJ27" i="20"/>
  <c r="GI27" i="20"/>
  <c r="GH27" i="20"/>
  <c r="GG27" i="20"/>
  <c r="GF27" i="20"/>
  <c r="GE27" i="20"/>
  <c r="GD27" i="20"/>
  <c r="GC27" i="20"/>
  <c r="GB27" i="20"/>
  <c r="GA27" i="20"/>
  <c r="FZ27" i="20"/>
  <c r="FY27" i="20"/>
  <c r="FX27" i="20"/>
  <c r="FW27" i="20"/>
  <c r="FV27" i="20"/>
  <c r="FU27" i="20"/>
  <c r="FT27" i="20"/>
  <c r="FS27" i="20"/>
  <c r="FR27" i="20"/>
  <c r="FQ27" i="20"/>
  <c r="FP27" i="20"/>
  <c r="FO27" i="20"/>
  <c r="FN27" i="20"/>
  <c r="FM27" i="20"/>
  <c r="FL27" i="20"/>
  <c r="FK27" i="20"/>
  <c r="FJ27" i="20"/>
  <c r="FI27" i="20"/>
  <c r="FH27" i="20"/>
  <c r="FG27" i="20"/>
  <c r="FF27" i="20"/>
  <c r="FE27" i="20"/>
  <c r="FD27" i="20"/>
  <c r="FC27" i="20"/>
  <c r="FB27" i="20"/>
  <c r="FA27" i="20"/>
  <c r="EZ27" i="20"/>
  <c r="EY27" i="20"/>
  <c r="EX27" i="20"/>
  <c r="EW27" i="20"/>
  <c r="EV27" i="20"/>
  <c r="EU27" i="20"/>
  <c r="ET27" i="20"/>
  <c r="ES27" i="20"/>
  <c r="ES28" i="20" s="1"/>
  <c r="ES29" i="20" s="1"/>
  <c r="ES30" i="20" s="1"/>
  <c r="ES31" i="20" s="1"/>
  <c r="ES32" i="20" s="1"/>
  <c r="ES33" i="20" s="1"/>
  <c r="ES34" i="20" s="1"/>
  <c r="ES35" i="20" s="1"/>
  <c r="ES36" i="20" s="1"/>
  <c r="ES37" i="20" s="1"/>
  <c r="ES38" i="20" s="1"/>
  <c r="ES39" i="20" s="1"/>
  <c r="ES40" i="20" s="1"/>
  <c r="ES41" i="20" s="1"/>
  <c r="ES42" i="20" s="1"/>
  <c r="ES43" i="20" s="1"/>
  <c r="ES44" i="20" s="1"/>
  <c r="ES45" i="20" s="1"/>
  <c r="ES46" i="20" s="1"/>
  <c r="ES47" i="20" s="1"/>
  <c r="ES48" i="20" s="1"/>
  <c r="ES49" i="20" s="1"/>
  <c r="ES50" i="20" s="1"/>
  <c r="ES51" i="20" s="1"/>
  <c r="ES52" i="20" s="1"/>
  <c r="ES53" i="20" s="1"/>
  <c r="ES54" i="20" s="1"/>
  <c r="ES55" i="20" s="1"/>
  <c r="ES56" i="20" s="1"/>
  <c r="ES57" i="20" s="1"/>
  <c r="ES58" i="20" s="1"/>
  <c r="ES59" i="20" s="1"/>
  <c r="ES60" i="20" s="1"/>
  <c r="ES61" i="20" s="1"/>
  <c r="ES62" i="20" s="1"/>
  <c r="ES63" i="20" s="1"/>
  <c r="ES64" i="20" s="1"/>
  <c r="ES65" i="20" s="1"/>
  <c r="ES66" i="20" s="1"/>
  <c r="ES67" i="20" s="1"/>
  <c r="ES68" i="20" s="1"/>
  <c r="ES69" i="20" s="1"/>
  <c r="ES70" i="20" s="1"/>
  <c r="ES71" i="20" s="1"/>
  <c r="ES72" i="20" s="1"/>
  <c r="ES73" i="20" s="1"/>
  <c r="ES74" i="20" s="1"/>
  <c r="ES75" i="20" s="1"/>
  <c r="ES76" i="20" s="1"/>
  <c r="ES77" i="20" s="1"/>
  <c r="ES78" i="20" s="1"/>
  <c r="ES79" i="20" s="1"/>
  <c r="ES80" i="20" s="1"/>
  <c r="ES81" i="20" s="1"/>
  <c r="ES82" i="20" s="1"/>
  <c r="ES83" i="20" s="1"/>
  <c r="ES84" i="20" s="1"/>
  <c r="ES85" i="20" s="1"/>
  <c r="ES86" i="20" s="1"/>
  <c r="ES87" i="20" s="1"/>
  <c r="ES88" i="20" s="1"/>
  <c r="ES89" i="20" s="1"/>
  <c r="ES90" i="20" s="1"/>
  <c r="ES91" i="20" s="1"/>
  <c r="ES92" i="20" s="1"/>
  <c r="ES93" i="20" s="1"/>
  <c r="ES94" i="20" s="1"/>
  <c r="ES95" i="20" s="1"/>
  <c r="ES96" i="20" s="1"/>
  <c r="ES97" i="20" s="1"/>
  <c r="ES98" i="20" s="1"/>
  <c r="ES99" i="20" s="1"/>
  <c r="ES100" i="20" s="1"/>
  <c r="ES101" i="20" s="1"/>
  <c r="ES102" i="20" s="1"/>
  <c r="ES103" i="20" s="1"/>
  <c r="HQ26" i="20"/>
  <c r="HP26" i="20"/>
  <c r="HO26" i="20"/>
  <c r="HN26" i="20"/>
  <c r="HM26" i="20"/>
  <c r="HL26" i="20"/>
  <c r="HK26" i="20"/>
  <c r="HJ26" i="20"/>
  <c r="HI26" i="20"/>
  <c r="HH26" i="20"/>
  <c r="HG26" i="20"/>
  <c r="HF26" i="20"/>
  <c r="HE26" i="20"/>
  <c r="HD26" i="20"/>
  <c r="HC26" i="20"/>
  <c r="HB26" i="20"/>
  <c r="HA26" i="20"/>
  <c r="GZ26" i="20"/>
  <c r="GY26" i="20"/>
  <c r="GX26" i="20"/>
  <c r="GW26" i="20"/>
  <c r="GV26" i="20"/>
  <c r="GU26" i="20"/>
  <c r="GT26" i="20"/>
  <c r="GS26" i="20"/>
  <c r="GR26" i="20"/>
  <c r="GQ26" i="20"/>
  <c r="GP26" i="20"/>
  <c r="GO26" i="20"/>
  <c r="GN26" i="20"/>
  <c r="GM26" i="20"/>
  <c r="GL26" i="20"/>
  <c r="GK26" i="20"/>
  <c r="GJ26" i="20"/>
  <c r="GI26" i="20"/>
  <c r="GH26" i="20"/>
  <c r="GG26" i="20"/>
  <c r="GF26" i="20"/>
  <c r="GE26" i="20"/>
  <c r="GD26" i="20"/>
  <c r="GC26" i="20"/>
  <c r="GB26" i="20"/>
  <c r="GA26" i="20"/>
  <c r="FZ26" i="20"/>
  <c r="FY26" i="20"/>
  <c r="FX26" i="20"/>
  <c r="FW26" i="20"/>
  <c r="FV26" i="20"/>
  <c r="FU26" i="20"/>
  <c r="FT26" i="20"/>
  <c r="FS26" i="20"/>
  <c r="FR26" i="20"/>
  <c r="FQ26" i="20"/>
  <c r="FP26" i="20"/>
  <c r="FO26" i="20"/>
  <c r="FN26" i="20"/>
  <c r="FM26" i="20"/>
  <c r="FL26" i="20"/>
  <c r="FK26" i="20"/>
  <c r="FJ26" i="20"/>
  <c r="FI26" i="20"/>
  <c r="FH26" i="20"/>
  <c r="FG26" i="20"/>
  <c r="FF26" i="20"/>
  <c r="FE26" i="20"/>
  <c r="FD26" i="20"/>
  <c r="FC26" i="20"/>
  <c r="FB26" i="20"/>
  <c r="FA26" i="20"/>
  <c r="EZ26" i="20"/>
  <c r="EY26" i="20"/>
  <c r="EX26" i="20"/>
  <c r="EW26" i="20"/>
  <c r="EV26" i="20"/>
  <c r="EU26" i="20"/>
  <c r="ET26" i="20"/>
  <c r="ES26" i="20"/>
  <c r="ER26" i="20"/>
  <c r="ER27" i="20" s="1"/>
  <c r="ER28" i="20" s="1"/>
  <c r="ER29" i="20" s="1"/>
  <c r="ER30" i="20" s="1"/>
  <c r="ER31" i="20" s="1"/>
  <c r="ER32" i="20" s="1"/>
  <c r="ER33" i="20" s="1"/>
  <c r="ER34" i="20" s="1"/>
  <c r="ER35" i="20" s="1"/>
  <c r="ER36" i="20" s="1"/>
  <c r="ER37" i="20" s="1"/>
  <c r="ER38" i="20" s="1"/>
  <c r="ER39" i="20" s="1"/>
  <c r="ER40" i="20" s="1"/>
  <c r="ER41" i="20" s="1"/>
  <c r="ER42" i="20" s="1"/>
  <c r="ER43" i="20" s="1"/>
  <c r="ER44" i="20" s="1"/>
  <c r="ER45" i="20" s="1"/>
  <c r="ER46" i="20" s="1"/>
  <c r="ER47" i="20" s="1"/>
  <c r="ER48" i="20" s="1"/>
  <c r="ER49" i="20" s="1"/>
  <c r="ER50" i="20" s="1"/>
  <c r="ER51" i="20" s="1"/>
  <c r="ER52" i="20" s="1"/>
  <c r="ER53" i="20" s="1"/>
  <c r="ER54" i="20" s="1"/>
  <c r="ER55" i="20" s="1"/>
  <c r="ER56" i="20" s="1"/>
  <c r="ER57" i="20" s="1"/>
  <c r="ER58" i="20" s="1"/>
  <c r="ER59" i="20" s="1"/>
  <c r="ER60" i="20" s="1"/>
  <c r="ER61" i="20" s="1"/>
  <c r="ER62" i="20" s="1"/>
  <c r="ER63" i="20" s="1"/>
  <c r="ER64" i="20" s="1"/>
  <c r="ER65" i="20" s="1"/>
  <c r="ER66" i="20" s="1"/>
  <c r="ER67" i="20" s="1"/>
  <c r="ER68" i="20" s="1"/>
  <c r="ER69" i="20" s="1"/>
  <c r="ER70" i="20" s="1"/>
  <c r="ER71" i="20" s="1"/>
  <c r="ER72" i="20" s="1"/>
  <c r="ER73" i="20" s="1"/>
  <c r="ER74" i="20" s="1"/>
  <c r="ER75" i="20" s="1"/>
  <c r="ER76" i="20" s="1"/>
  <c r="ER77" i="20" s="1"/>
  <c r="ER78" i="20" s="1"/>
  <c r="ER79" i="20" s="1"/>
  <c r="ER80" i="20" s="1"/>
  <c r="ER81" i="20" s="1"/>
  <c r="ER82" i="20" s="1"/>
  <c r="ER83" i="20" s="1"/>
  <c r="ER84" i="20" s="1"/>
  <c r="ER85" i="20" s="1"/>
  <c r="ER86" i="20" s="1"/>
  <c r="ER87" i="20" s="1"/>
  <c r="ER88" i="20" s="1"/>
  <c r="ER89" i="20" s="1"/>
  <c r="ER90" i="20" s="1"/>
  <c r="ER91" i="20" s="1"/>
  <c r="ER92" i="20" s="1"/>
  <c r="ER93" i="20" s="1"/>
  <c r="ER94" i="20" s="1"/>
  <c r="ER95" i="20" s="1"/>
  <c r="ER96" i="20" s="1"/>
  <c r="ER97" i="20" s="1"/>
  <c r="ER98" i="20" s="1"/>
  <c r="ER99" i="20" s="1"/>
  <c r="ER100" i="20" s="1"/>
  <c r="ER101" i="20" s="1"/>
  <c r="ER102" i="20" s="1"/>
  <c r="ER103" i="20" s="1"/>
  <c r="HQ25" i="20"/>
  <c r="HP25" i="20"/>
  <c r="HO25" i="20"/>
  <c r="HN25" i="20"/>
  <c r="HM25" i="20"/>
  <c r="HL25" i="20"/>
  <c r="HK25" i="20"/>
  <c r="HJ25" i="20"/>
  <c r="HI25" i="20"/>
  <c r="HH25" i="20"/>
  <c r="HG25" i="20"/>
  <c r="HF25" i="20"/>
  <c r="HE25" i="20"/>
  <c r="HD25" i="20"/>
  <c r="HC25" i="20"/>
  <c r="HB25" i="20"/>
  <c r="HA25" i="20"/>
  <c r="GZ25" i="20"/>
  <c r="GY25" i="20"/>
  <c r="GX25" i="20"/>
  <c r="GW25" i="20"/>
  <c r="GV25" i="20"/>
  <c r="GU25" i="20"/>
  <c r="GT25" i="20"/>
  <c r="GS25" i="20"/>
  <c r="GR25" i="20"/>
  <c r="GQ25" i="20"/>
  <c r="GP25" i="20"/>
  <c r="GO25" i="20"/>
  <c r="GN25" i="20"/>
  <c r="GM25" i="20"/>
  <c r="GL25" i="20"/>
  <c r="GK25" i="20"/>
  <c r="GJ25" i="20"/>
  <c r="GI25" i="20"/>
  <c r="GH25" i="20"/>
  <c r="GG25" i="20"/>
  <c r="GF25" i="20"/>
  <c r="GE25" i="20"/>
  <c r="GD25" i="20"/>
  <c r="GC25" i="20"/>
  <c r="GB25" i="20"/>
  <c r="GA25" i="20"/>
  <c r="FZ25" i="20"/>
  <c r="FY25" i="20"/>
  <c r="FX25" i="20"/>
  <c r="FW25" i="20"/>
  <c r="FV25" i="20"/>
  <c r="FU25" i="20"/>
  <c r="FT25" i="20"/>
  <c r="FS25" i="20"/>
  <c r="FR25" i="20"/>
  <c r="FQ25" i="20"/>
  <c r="FP25" i="20"/>
  <c r="FO25" i="20"/>
  <c r="FN25" i="20"/>
  <c r="FM25" i="20"/>
  <c r="FL25" i="20"/>
  <c r="FK25" i="20"/>
  <c r="FJ25" i="20"/>
  <c r="FI25" i="20"/>
  <c r="FH25" i="20"/>
  <c r="FG25" i="20"/>
  <c r="FF25" i="20"/>
  <c r="FE25" i="20"/>
  <c r="FD25" i="20"/>
  <c r="FC25" i="20"/>
  <c r="FB25" i="20"/>
  <c r="FA25" i="20"/>
  <c r="EZ25" i="20"/>
  <c r="EY25" i="20"/>
  <c r="EX25" i="20"/>
  <c r="EW25" i="20"/>
  <c r="EV25" i="20"/>
  <c r="EU25" i="20"/>
  <c r="ET25" i="20"/>
  <c r="ES25" i="20"/>
  <c r="ER25" i="20"/>
  <c r="EQ25" i="20"/>
  <c r="EQ26" i="20" s="1"/>
  <c r="EQ27" i="20" s="1"/>
  <c r="EQ28" i="20" s="1"/>
  <c r="EQ29" i="20" s="1"/>
  <c r="EQ30" i="20" s="1"/>
  <c r="EQ31" i="20" s="1"/>
  <c r="EQ32" i="20" s="1"/>
  <c r="EQ33" i="20" s="1"/>
  <c r="EQ34" i="20" s="1"/>
  <c r="EQ35" i="20" s="1"/>
  <c r="EQ36" i="20" s="1"/>
  <c r="EQ37" i="20" s="1"/>
  <c r="EQ38" i="20" s="1"/>
  <c r="EQ39" i="20" s="1"/>
  <c r="EQ40" i="20" s="1"/>
  <c r="EQ41" i="20" s="1"/>
  <c r="EQ42" i="20" s="1"/>
  <c r="EQ43" i="20" s="1"/>
  <c r="EQ44" i="20" s="1"/>
  <c r="EQ45" i="20" s="1"/>
  <c r="EQ46" i="20" s="1"/>
  <c r="EQ47" i="20" s="1"/>
  <c r="EQ48" i="20" s="1"/>
  <c r="EQ49" i="20" s="1"/>
  <c r="EQ50" i="20" s="1"/>
  <c r="EQ51" i="20" s="1"/>
  <c r="EQ52" i="20" s="1"/>
  <c r="EQ53" i="20" s="1"/>
  <c r="EQ54" i="20" s="1"/>
  <c r="EQ55" i="20" s="1"/>
  <c r="EQ56" i="20" s="1"/>
  <c r="EQ57" i="20" s="1"/>
  <c r="EQ58" i="20" s="1"/>
  <c r="EQ59" i="20" s="1"/>
  <c r="EQ60" i="20" s="1"/>
  <c r="EQ61" i="20" s="1"/>
  <c r="EQ62" i="20" s="1"/>
  <c r="EQ63" i="20" s="1"/>
  <c r="EQ64" i="20" s="1"/>
  <c r="EQ65" i="20" s="1"/>
  <c r="EQ66" i="20" s="1"/>
  <c r="EQ67" i="20" s="1"/>
  <c r="EQ68" i="20" s="1"/>
  <c r="EQ69" i="20" s="1"/>
  <c r="EQ70" i="20" s="1"/>
  <c r="EQ71" i="20" s="1"/>
  <c r="EQ72" i="20" s="1"/>
  <c r="EQ73" i="20" s="1"/>
  <c r="EQ74" i="20" s="1"/>
  <c r="EQ75" i="20" s="1"/>
  <c r="EQ76" i="20" s="1"/>
  <c r="EQ77" i="20" s="1"/>
  <c r="EQ78" i="20" s="1"/>
  <c r="EQ79" i="20" s="1"/>
  <c r="EQ80" i="20" s="1"/>
  <c r="EQ81" i="20" s="1"/>
  <c r="EQ82" i="20" s="1"/>
  <c r="EQ83" i="20" s="1"/>
  <c r="EQ84" i="20" s="1"/>
  <c r="EQ85" i="20" s="1"/>
  <c r="EQ86" i="20" s="1"/>
  <c r="EQ87" i="20" s="1"/>
  <c r="EQ88" i="20" s="1"/>
  <c r="EQ89" i="20" s="1"/>
  <c r="EQ90" i="20" s="1"/>
  <c r="EQ91" i="20" s="1"/>
  <c r="EQ92" i="20" s="1"/>
  <c r="EQ93" i="20" s="1"/>
  <c r="EQ94" i="20" s="1"/>
  <c r="EQ95" i="20" s="1"/>
  <c r="EQ96" i="20" s="1"/>
  <c r="EQ97" i="20" s="1"/>
  <c r="EQ98" i="20" s="1"/>
  <c r="EQ99" i="20" s="1"/>
  <c r="EQ100" i="20" s="1"/>
  <c r="EQ101" i="20" s="1"/>
  <c r="EQ102" i="20" s="1"/>
  <c r="EQ103" i="20" s="1"/>
  <c r="HQ24" i="20"/>
  <c r="HP24" i="20"/>
  <c r="HO24" i="20"/>
  <c r="HN24" i="20"/>
  <c r="HM24" i="20"/>
  <c r="HL24" i="20"/>
  <c r="HK24" i="20"/>
  <c r="HJ24" i="20"/>
  <c r="HI24" i="20"/>
  <c r="HH24" i="20"/>
  <c r="HG24" i="20"/>
  <c r="HF24" i="20"/>
  <c r="HE24" i="20"/>
  <c r="HD24" i="20"/>
  <c r="HC24" i="20"/>
  <c r="HB24" i="20"/>
  <c r="HA24" i="20"/>
  <c r="GZ24" i="20"/>
  <c r="GY24" i="20"/>
  <c r="GX24" i="20"/>
  <c r="GW24" i="20"/>
  <c r="GV24" i="20"/>
  <c r="GU24" i="20"/>
  <c r="GT24" i="20"/>
  <c r="GS24" i="20"/>
  <c r="GR24" i="20"/>
  <c r="GQ24" i="20"/>
  <c r="GP24" i="20"/>
  <c r="GO24" i="20"/>
  <c r="GN24" i="20"/>
  <c r="GM24" i="20"/>
  <c r="GL24" i="20"/>
  <c r="GK24" i="20"/>
  <c r="GJ24" i="20"/>
  <c r="GI24" i="20"/>
  <c r="GH24" i="20"/>
  <c r="GG24" i="20"/>
  <c r="GF24" i="20"/>
  <c r="GE24" i="20"/>
  <c r="GD24" i="20"/>
  <c r="GC24" i="20"/>
  <c r="GB24" i="20"/>
  <c r="GA24" i="20"/>
  <c r="FZ24" i="20"/>
  <c r="FY24" i="20"/>
  <c r="FX24" i="20"/>
  <c r="FW24" i="20"/>
  <c r="FV24" i="20"/>
  <c r="FU24" i="20"/>
  <c r="FT24" i="20"/>
  <c r="FS24" i="20"/>
  <c r="FR24" i="20"/>
  <c r="FQ24" i="20"/>
  <c r="FP24" i="20"/>
  <c r="FO24" i="20"/>
  <c r="FN24" i="20"/>
  <c r="FM24" i="20"/>
  <c r="FL24" i="20"/>
  <c r="FK24" i="20"/>
  <c r="FJ24" i="20"/>
  <c r="FI24" i="20"/>
  <c r="FH24" i="20"/>
  <c r="FG24" i="20"/>
  <c r="FF24" i="20"/>
  <c r="FE24" i="20"/>
  <c r="FD24" i="20"/>
  <c r="FC24" i="20"/>
  <c r="FB24" i="20"/>
  <c r="FA24" i="20"/>
  <c r="EZ24" i="20"/>
  <c r="EY24" i="20"/>
  <c r="EX24" i="20"/>
  <c r="EW24" i="20"/>
  <c r="EV24" i="20"/>
  <c r="EU24" i="20"/>
  <c r="ET24" i="20"/>
  <c r="ES24" i="20"/>
  <c r="ER24" i="20"/>
  <c r="EQ24" i="20"/>
  <c r="EP24" i="20"/>
  <c r="EP25" i="20" s="1"/>
  <c r="EP26" i="20" s="1"/>
  <c r="EP27" i="20" s="1"/>
  <c r="EP28" i="20" s="1"/>
  <c r="EP29" i="20" s="1"/>
  <c r="EP30" i="20" s="1"/>
  <c r="EP31" i="20" s="1"/>
  <c r="EP32" i="20" s="1"/>
  <c r="EP33" i="20" s="1"/>
  <c r="EP34" i="20" s="1"/>
  <c r="EP35" i="20" s="1"/>
  <c r="EP36" i="20" s="1"/>
  <c r="EP37" i="20" s="1"/>
  <c r="EP38" i="20" s="1"/>
  <c r="EP39" i="20" s="1"/>
  <c r="EP40" i="20" s="1"/>
  <c r="EP41" i="20" s="1"/>
  <c r="EP42" i="20" s="1"/>
  <c r="EP43" i="20" s="1"/>
  <c r="EP44" i="20" s="1"/>
  <c r="EP45" i="20" s="1"/>
  <c r="EP46" i="20" s="1"/>
  <c r="EP47" i="20" s="1"/>
  <c r="EP48" i="20" s="1"/>
  <c r="EP49" i="20" s="1"/>
  <c r="EP50" i="20" s="1"/>
  <c r="EP51" i="20" s="1"/>
  <c r="EP52" i="20" s="1"/>
  <c r="EP53" i="20" s="1"/>
  <c r="EP54" i="20" s="1"/>
  <c r="EP55" i="20" s="1"/>
  <c r="EP56" i="20" s="1"/>
  <c r="EP57" i="20" s="1"/>
  <c r="EP58" i="20" s="1"/>
  <c r="EP59" i="20" s="1"/>
  <c r="EP60" i="20" s="1"/>
  <c r="EP61" i="20" s="1"/>
  <c r="EP62" i="20" s="1"/>
  <c r="EP63" i="20" s="1"/>
  <c r="EP64" i="20" s="1"/>
  <c r="EP65" i="20" s="1"/>
  <c r="EP66" i="20" s="1"/>
  <c r="EP67" i="20" s="1"/>
  <c r="EP68" i="20" s="1"/>
  <c r="EP69" i="20" s="1"/>
  <c r="EP70" i="20" s="1"/>
  <c r="EP71" i="20" s="1"/>
  <c r="EP72" i="20" s="1"/>
  <c r="EP73" i="20" s="1"/>
  <c r="EP74" i="20" s="1"/>
  <c r="EP75" i="20" s="1"/>
  <c r="EP76" i="20" s="1"/>
  <c r="EP77" i="20" s="1"/>
  <c r="EP78" i="20" s="1"/>
  <c r="EP79" i="20" s="1"/>
  <c r="EP80" i="20" s="1"/>
  <c r="EP81" i="20" s="1"/>
  <c r="EP82" i="20" s="1"/>
  <c r="EP83" i="20" s="1"/>
  <c r="EP84" i="20" s="1"/>
  <c r="EP85" i="20" s="1"/>
  <c r="EP86" i="20" s="1"/>
  <c r="EP87" i="20" s="1"/>
  <c r="EP88" i="20" s="1"/>
  <c r="EP89" i="20" s="1"/>
  <c r="EP90" i="20" s="1"/>
  <c r="EP91" i="20" s="1"/>
  <c r="EP92" i="20" s="1"/>
  <c r="EP93" i="20" s="1"/>
  <c r="EP94" i="20" s="1"/>
  <c r="EP95" i="20" s="1"/>
  <c r="EP96" i="20" s="1"/>
  <c r="EP97" i="20" s="1"/>
  <c r="EP98" i="20" s="1"/>
  <c r="EP99" i="20" s="1"/>
  <c r="EP100" i="20" s="1"/>
  <c r="EP101" i="20" s="1"/>
  <c r="EP102" i="20" s="1"/>
  <c r="EP103" i="20" s="1"/>
  <c r="HQ23" i="20"/>
  <c r="HP23" i="20"/>
  <c r="HO23" i="20"/>
  <c r="HN23" i="20"/>
  <c r="HM23" i="20"/>
  <c r="HL23" i="20"/>
  <c r="HK23" i="20"/>
  <c r="HJ23" i="20"/>
  <c r="HI23" i="20"/>
  <c r="HH23" i="20"/>
  <c r="HG23" i="20"/>
  <c r="HF23" i="20"/>
  <c r="HE23" i="20"/>
  <c r="HD23" i="20"/>
  <c r="HC23" i="20"/>
  <c r="HB23" i="20"/>
  <c r="HA23" i="20"/>
  <c r="GZ23" i="20"/>
  <c r="GY23" i="20"/>
  <c r="GX23" i="20"/>
  <c r="GW23" i="20"/>
  <c r="GV23" i="20"/>
  <c r="GU23" i="20"/>
  <c r="GT23" i="20"/>
  <c r="GS23" i="20"/>
  <c r="GR23" i="20"/>
  <c r="GQ23" i="20"/>
  <c r="GP23" i="20"/>
  <c r="GO23" i="20"/>
  <c r="GN23" i="20"/>
  <c r="GM23" i="20"/>
  <c r="GL23" i="20"/>
  <c r="GK23" i="20"/>
  <c r="GJ23" i="20"/>
  <c r="GI23" i="20"/>
  <c r="GH23" i="20"/>
  <c r="GG23" i="20"/>
  <c r="GF23" i="20"/>
  <c r="GE23" i="20"/>
  <c r="GD23" i="20"/>
  <c r="GC23" i="20"/>
  <c r="GB23" i="20"/>
  <c r="GA23" i="20"/>
  <c r="FZ23" i="20"/>
  <c r="FY23" i="20"/>
  <c r="FX23" i="20"/>
  <c r="FW23" i="20"/>
  <c r="FV23" i="20"/>
  <c r="FU23" i="20"/>
  <c r="FT23" i="20"/>
  <c r="FS23" i="20"/>
  <c r="FR23" i="20"/>
  <c r="FQ23" i="20"/>
  <c r="FP23" i="20"/>
  <c r="FO23" i="20"/>
  <c r="FN23" i="20"/>
  <c r="FM23" i="20"/>
  <c r="FL23" i="20"/>
  <c r="FK23" i="20"/>
  <c r="FJ23" i="20"/>
  <c r="FI23" i="20"/>
  <c r="FH23" i="20"/>
  <c r="FG23" i="20"/>
  <c r="FF23" i="20"/>
  <c r="FE23" i="20"/>
  <c r="FD23" i="20"/>
  <c r="FC23" i="20"/>
  <c r="FB23" i="20"/>
  <c r="FA23" i="20"/>
  <c r="EZ23" i="20"/>
  <c r="EY23" i="20"/>
  <c r="EX23" i="20"/>
  <c r="EW23" i="20"/>
  <c r="EV23" i="20"/>
  <c r="EU23" i="20"/>
  <c r="ET23" i="20"/>
  <c r="ES23" i="20"/>
  <c r="ER23" i="20"/>
  <c r="EQ23" i="20"/>
  <c r="EP23" i="20"/>
  <c r="EO23" i="20"/>
  <c r="EO24" i="20" s="1"/>
  <c r="EO25" i="20" s="1"/>
  <c r="EO26" i="20" s="1"/>
  <c r="EO27" i="20" s="1"/>
  <c r="EO28" i="20" s="1"/>
  <c r="EO29" i="20" s="1"/>
  <c r="EO30" i="20" s="1"/>
  <c r="EO31" i="20" s="1"/>
  <c r="EO32" i="20" s="1"/>
  <c r="EO33" i="20" s="1"/>
  <c r="EO34" i="20" s="1"/>
  <c r="EO35" i="20" s="1"/>
  <c r="EO36" i="20" s="1"/>
  <c r="EO37" i="20" s="1"/>
  <c r="EO38" i="20" s="1"/>
  <c r="EO39" i="20" s="1"/>
  <c r="EO40" i="20" s="1"/>
  <c r="EO41" i="20" s="1"/>
  <c r="EO42" i="20" s="1"/>
  <c r="EO43" i="20" s="1"/>
  <c r="EO44" i="20" s="1"/>
  <c r="EO45" i="20" s="1"/>
  <c r="EO46" i="20" s="1"/>
  <c r="EO47" i="20" s="1"/>
  <c r="EO48" i="20" s="1"/>
  <c r="EO49" i="20" s="1"/>
  <c r="EO50" i="20" s="1"/>
  <c r="EO51" i="20" s="1"/>
  <c r="EO52" i="20" s="1"/>
  <c r="EO53" i="20" s="1"/>
  <c r="EO54" i="20" s="1"/>
  <c r="EO55" i="20" s="1"/>
  <c r="EO56" i="20" s="1"/>
  <c r="EO57" i="20" s="1"/>
  <c r="EO58" i="20" s="1"/>
  <c r="EO59" i="20" s="1"/>
  <c r="EO60" i="20" s="1"/>
  <c r="EO61" i="20" s="1"/>
  <c r="EO62" i="20" s="1"/>
  <c r="EO63" i="20" s="1"/>
  <c r="EO64" i="20" s="1"/>
  <c r="EO65" i="20" s="1"/>
  <c r="EO66" i="20" s="1"/>
  <c r="EO67" i="20" s="1"/>
  <c r="EO68" i="20" s="1"/>
  <c r="EO69" i="20" s="1"/>
  <c r="EO70" i="20" s="1"/>
  <c r="EO71" i="20" s="1"/>
  <c r="EO72" i="20" s="1"/>
  <c r="EO73" i="20" s="1"/>
  <c r="EO74" i="20" s="1"/>
  <c r="EO75" i="20" s="1"/>
  <c r="EO76" i="20" s="1"/>
  <c r="EO77" i="20" s="1"/>
  <c r="EO78" i="20" s="1"/>
  <c r="EO79" i="20" s="1"/>
  <c r="EO80" i="20" s="1"/>
  <c r="EO81" i="20" s="1"/>
  <c r="EO82" i="20" s="1"/>
  <c r="EO83" i="20" s="1"/>
  <c r="EO84" i="20" s="1"/>
  <c r="EO85" i="20" s="1"/>
  <c r="EO86" i="20" s="1"/>
  <c r="EO87" i="20" s="1"/>
  <c r="EO88" i="20" s="1"/>
  <c r="EO89" i="20" s="1"/>
  <c r="EO90" i="20" s="1"/>
  <c r="EO91" i="20" s="1"/>
  <c r="EO92" i="20" s="1"/>
  <c r="EO93" i="20" s="1"/>
  <c r="EO94" i="20" s="1"/>
  <c r="EO95" i="20" s="1"/>
  <c r="EO96" i="20" s="1"/>
  <c r="EO97" i="20" s="1"/>
  <c r="EO98" i="20" s="1"/>
  <c r="EO99" i="20" s="1"/>
  <c r="EO100" i="20" s="1"/>
  <c r="EO101" i="20" s="1"/>
  <c r="EO102" i="20" s="1"/>
  <c r="EO103" i="20" s="1"/>
  <c r="HQ22" i="20"/>
  <c r="HP22" i="20"/>
  <c r="HO22" i="20"/>
  <c r="HN22" i="20"/>
  <c r="HM22" i="20"/>
  <c r="HL22" i="20"/>
  <c r="HK22" i="20"/>
  <c r="HJ22" i="20"/>
  <c r="HI22" i="20"/>
  <c r="HH22" i="20"/>
  <c r="HG22" i="20"/>
  <c r="HF22" i="20"/>
  <c r="HE22" i="20"/>
  <c r="HD22" i="20"/>
  <c r="HC22" i="20"/>
  <c r="HB22" i="20"/>
  <c r="HA22" i="20"/>
  <c r="GZ22" i="20"/>
  <c r="GY22" i="20"/>
  <c r="GX22" i="20"/>
  <c r="GW22" i="20"/>
  <c r="GV22" i="20"/>
  <c r="GU22" i="20"/>
  <c r="GT22" i="20"/>
  <c r="GS22" i="20"/>
  <c r="GR22" i="20"/>
  <c r="GQ22" i="20"/>
  <c r="GP22" i="20"/>
  <c r="GO22" i="20"/>
  <c r="GN22" i="20"/>
  <c r="GM22" i="20"/>
  <c r="GL22" i="20"/>
  <c r="GK22" i="20"/>
  <c r="GJ22" i="20"/>
  <c r="GI22" i="20"/>
  <c r="GH22" i="20"/>
  <c r="GG22" i="20"/>
  <c r="GF22" i="20"/>
  <c r="GE22" i="20"/>
  <c r="GD22" i="20"/>
  <c r="GC22" i="20"/>
  <c r="GB22" i="20"/>
  <c r="GA22" i="20"/>
  <c r="FZ22" i="20"/>
  <c r="FY22" i="20"/>
  <c r="FX22" i="20"/>
  <c r="FW22" i="20"/>
  <c r="FV22" i="20"/>
  <c r="FU22" i="20"/>
  <c r="FT22" i="20"/>
  <c r="FS22" i="20"/>
  <c r="FR22" i="20"/>
  <c r="FQ22" i="20"/>
  <c r="FP22" i="20"/>
  <c r="FO22" i="20"/>
  <c r="FN22" i="20"/>
  <c r="FM22" i="20"/>
  <c r="FL22" i="20"/>
  <c r="FK22" i="20"/>
  <c r="FJ22" i="20"/>
  <c r="FI22" i="20"/>
  <c r="FH22" i="20"/>
  <c r="FG22" i="20"/>
  <c r="FF22" i="20"/>
  <c r="FE22" i="20"/>
  <c r="FD22" i="20"/>
  <c r="FC22" i="20"/>
  <c r="FB22" i="20"/>
  <c r="FA22" i="20"/>
  <c r="EZ22" i="20"/>
  <c r="EY22" i="20"/>
  <c r="EX22" i="20"/>
  <c r="EW22" i="20"/>
  <c r="EV22" i="20"/>
  <c r="EU22" i="20"/>
  <c r="ET22" i="20"/>
  <c r="ES22" i="20"/>
  <c r="ER22" i="20"/>
  <c r="EQ22" i="20"/>
  <c r="EP22" i="20"/>
  <c r="EO22" i="20"/>
  <c r="EN22" i="20"/>
  <c r="EN23" i="20" s="1"/>
  <c r="EN24" i="20" s="1"/>
  <c r="EN25" i="20" s="1"/>
  <c r="EN26" i="20" s="1"/>
  <c r="EN27" i="20" s="1"/>
  <c r="EN28" i="20" s="1"/>
  <c r="EN29" i="20" s="1"/>
  <c r="EN30" i="20" s="1"/>
  <c r="EN31" i="20" s="1"/>
  <c r="EN32" i="20" s="1"/>
  <c r="EN33" i="20" s="1"/>
  <c r="EN34" i="20" s="1"/>
  <c r="EN35" i="20" s="1"/>
  <c r="EN36" i="20" s="1"/>
  <c r="EN37" i="20" s="1"/>
  <c r="EN38" i="20" s="1"/>
  <c r="EN39" i="20" s="1"/>
  <c r="EN40" i="20" s="1"/>
  <c r="EN41" i="20" s="1"/>
  <c r="EN42" i="20" s="1"/>
  <c r="EN43" i="20" s="1"/>
  <c r="EN44" i="20" s="1"/>
  <c r="EN45" i="20" s="1"/>
  <c r="EN46" i="20" s="1"/>
  <c r="EN47" i="20" s="1"/>
  <c r="EN48" i="20" s="1"/>
  <c r="EN49" i="20" s="1"/>
  <c r="EN50" i="20" s="1"/>
  <c r="EN51" i="20" s="1"/>
  <c r="EN52" i="20" s="1"/>
  <c r="EN53" i="20" s="1"/>
  <c r="EN54" i="20" s="1"/>
  <c r="EN55" i="20" s="1"/>
  <c r="EN56" i="20" s="1"/>
  <c r="EN57" i="20" s="1"/>
  <c r="EN58" i="20" s="1"/>
  <c r="EN59" i="20" s="1"/>
  <c r="EN60" i="20" s="1"/>
  <c r="EN61" i="20" s="1"/>
  <c r="EN62" i="20" s="1"/>
  <c r="EN63" i="20" s="1"/>
  <c r="EN64" i="20" s="1"/>
  <c r="EN65" i="20" s="1"/>
  <c r="EN66" i="20" s="1"/>
  <c r="EN67" i="20" s="1"/>
  <c r="EN68" i="20" s="1"/>
  <c r="EN69" i="20" s="1"/>
  <c r="EN70" i="20" s="1"/>
  <c r="EN71" i="20" s="1"/>
  <c r="EN72" i="20" s="1"/>
  <c r="EN73" i="20" s="1"/>
  <c r="EN74" i="20" s="1"/>
  <c r="EN75" i="20" s="1"/>
  <c r="EN76" i="20" s="1"/>
  <c r="EN77" i="20" s="1"/>
  <c r="EN78" i="20" s="1"/>
  <c r="EN79" i="20" s="1"/>
  <c r="EN80" i="20" s="1"/>
  <c r="EN81" i="20" s="1"/>
  <c r="EN82" i="20" s="1"/>
  <c r="EN83" i="20" s="1"/>
  <c r="EN84" i="20" s="1"/>
  <c r="EN85" i="20" s="1"/>
  <c r="EN86" i="20" s="1"/>
  <c r="EN87" i="20" s="1"/>
  <c r="EN88" i="20" s="1"/>
  <c r="EN89" i="20" s="1"/>
  <c r="EN90" i="20" s="1"/>
  <c r="EN91" i="20" s="1"/>
  <c r="EN92" i="20" s="1"/>
  <c r="EN93" i="20" s="1"/>
  <c r="EN94" i="20" s="1"/>
  <c r="EN95" i="20" s="1"/>
  <c r="EN96" i="20" s="1"/>
  <c r="EN97" i="20" s="1"/>
  <c r="EN98" i="20" s="1"/>
  <c r="EN99" i="20" s="1"/>
  <c r="EN100" i="20" s="1"/>
  <c r="EN101" i="20" s="1"/>
  <c r="EN102" i="20" s="1"/>
  <c r="EN103" i="20" s="1"/>
  <c r="HQ21" i="20"/>
  <c r="HP21" i="20"/>
  <c r="HO21" i="20"/>
  <c r="HN21" i="20"/>
  <c r="HM21" i="20"/>
  <c r="HL21" i="20"/>
  <c r="HK21" i="20"/>
  <c r="HJ21" i="20"/>
  <c r="HI21" i="20"/>
  <c r="HH21" i="20"/>
  <c r="HG21" i="20"/>
  <c r="HF21" i="20"/>
  <c r="HE21" i="20"/>
  <c r="HD21" i="20"/>
  <c r="HC21" i="20"/>
  <c r="HB21" i="20"/>
  <c r="HA21" i="20"/>
  <c r="GZ21" i="20"/>
  <c r="GY21" i="20"/>
  <c r="GX21" i="20"/>
  <c r="GW21" i="20"/>
  <c r="GV21" i="20"/>
  <c r="GU21" i="20"/>
  <c r="GT21" i="20"/>
  <c r="GS21" i="20"/>
  <c r="GR21" i="20"/>
  <c r="GQ21" i="20"/>
  <c r="GP21" i="20"/>
  <c r="GO21" i="20"/>
  <c r="GN21" i="20"/>
  <c r="GM21" i="20"/>
  <c r="GL21" i="20"/>
  <c r="GK21" i="20"/>
  <c r="GJ21" i="20"/>
  <c r="GI21" i="20"/>
  <c r="GH21" i="20"/>
  <c r="GG21" i="20"/>
  <c r="GF21" i="20"/>
  <c r="GE21" i="20"/>
  <c r="GD21" i="20"/>
  <c r="GC21" i="20"/>
  <c r="GB21" i="20"/>
  <c r="GA21" i="20"/>
  <c r="FZ21" i="20"/>
  <c r="FY21" i="20"/>
  <c r="FX21" i="20"/>
  <c r="FW21" i="20"/>
  <c r="FV21" i="20"/>
  <c r="FU21" i="20"/>
  <c r="FT21" i="20"/>
  <c r="FS21" i="20"/>
  <c r="FR21" i="20"/>
  <c r="FQ21" i="20"/>
  <c r="FP21" i="20"/>
  <c r="FO21" i="20"/>
  <c r="FN21" i="20"/>
  <c r="FM21" i="20"/>
  <c r="FL21" i="20"/>
  <c r="FK21" i="20"/>
  <c r="FJ21" i="20"/>
  <c r="FI21" i="20"/>
  <c r="FH21" i="20"/>
  <c r="FG21" i="20"/>
  <c r="FF21" i="20"/>
  <c r="FE21" i="20"/>
  <c r="FD21" i="20"/>
  <c r="FC21" i="20"/>
  <c r="FB21" i="20"/>
  <c r="FA21" i="20"/>
  <c r="EZ21" i="20"/>
  <c r="EY21" i="20"/>
  <c r="EX21" i="20"/>
  <c r="EW21" i="20"/>
  <c r="EV21" i="20"/>
  <c r="EU21" i="20"/>
  <c r="ET21" i="20"/>
  <c r="ES21" i="20"/>
  <c r="ER21" i="20"/>
  <c r="EQ21" i="20"/>
  <c r="EP21" i="20"/>
  <c r="EO21" i="20"/>
  <c r="EN21" i="20"/>
  <c r="EM21" i="20"/>
  <c r="EM22" i="20" s="1"/>
  <c r="EM23" i="20" s="1"/>
  <c r="EM24" i="20" s="1"/>
  <c r="EM25" i="20" s="1"/>
  <c r="EM26" i="20" s="1"/>
  <c r="EM27" i="20" s="1"/>
  <c r="EM28" i="20" s="1"/>
  <c r="EM29" i="20" s="1"/>
  <c r="EM30" i="20" s="1"/>
  <c r="EM31" i="20" s="1"/>
  <c r="EM32" i="20" s="1"/>
  <c r="EM33" i="20" s="1"/>
  <c r="EM34" i="20" s="1"/>
  <c r="EM35" i="20" s="1"/>
  <c r="EM36" i="20" s="1"/>
  <c r="EM37" i="20" s="1"/>
  <c r="EM38" i="20" s="1"/>
  <c r="EM39" i="20" s="1"/>
  <c r="EM40" i="20" s="1"/>
  <c r="EM41" i="20" s="1"/>
  <c r="EM42" i="20" s="1"/>
  <c r="EM43" i="20" s="1"/>
  <c r="EM44" i="20" s="1"/>
  <c r="EM45" i="20" s="1"/>
  <c r="EM46" i="20" s="1"/>
  <c r="EM47" i="20" s="1"/>
  <c r="EM48" i="20" s="1"/>
  <c r="EM49" i="20" s="1"/>
  <c r="EM50" i="20" s="1"/>
  <c r="EM51" i="20" s="1"/>
  <c r="EM52" i="20" s="1"/>
  <c r="EM53" i="20" s="1"/>
  <c r="EM54" i="20" s="1"/>
  <c r="EM55" i="20" s="1"/>
  <c r="EM56" i="20" s="1"/>
  <c r="EM57" i="20" s="1"/>
  <c r="EM58" i="20" s="1"/>
  <c r="EM59" i="20" s="1"/>
  <c r="EM60" i="20" s="1"/>
  <c r="EM61" i="20" s="1"/>
  <c r="EM62" i="20" s="1"/>
  <c r="EM63" i="20" s="1"/>
  <c r="EM64" i="20" s="1"/>
  <c r="EM65" i="20" s="1"/>
  <c r="EM66" i="20" s="1"/>
  <c r="EM67" i="20" s="1"/>
  <c r="EM68" i="20" s="1"/>
  <c r="EM69" i="20" s="1"/>
  <c r="EM70" i="20" s="1"/>
  <c r="EM71" i="20" s="1"/>
  <c r="EM72" i="20" s="1"/>
  <c r="EM73" i="20" s="1"/>
  <c r="EM74" i="20" s="1"/>
  <c r="EM75" i="20" s="1"/>
  <c r="EM76" i="20" s="1"/>
  <c r="EM77" i="20" s="1"/>
  <c r="EM78" i="20" s="1"/>
  <c r="EM79" i="20" s="1"/>
  <c r="EM80" i="20" s="1"/>
  <c r="EM81" i="20" s="1"/>
  <c r="EM82" i="20" s="1"/>
  <c r="EM83" i="20" s="1"/>
  <c r="EM84" i="20" s="1"/>
  <c r="EM85" i="20" s="1"/>
  <c r="EM86" i="20" s="1"/>
  <c r="EM87" i="20" s="1"/>
  <c r="EM88" i="20" s="1"/>
  <c r="EM89" i="20" s="1"/>
  <c r="EM90" i="20" s="1"/>
  <c r="EM91" i="20" s="1"/>
  <c r="EM92" i="20" s="1"/>
  <c r="EM93" i="20" s="1"/>
  <c r="EM94" i="20" s="1"/>
  <c r="EM95" i="20" s="1"/>
  <c r="EM96" i="20" s="1"/>
  <c r="EM97" i="20" s="1"/>
  <c r="EM98" i="20" s="1"/>
  <c r="EM99" i="20" s="1"/>
  <c r="EM100" i="20" s="1"/>
  <c r="EM101" i="20" s="1"/>
  <c r="EM102" i="20" s="1"/>
  <c r="EM103" i="20" s="1"/>
  <c r="HQ20" i="20"/>
  <c r="HP20" i="20"/>
  <c r="HO20" i="20"/>
  <c r="HN20" i="20"/>
  <c r="HM20" i="20"/>
  <c r="HL20" i="20"/>
  <c r="HK20" i="20"/>
  <c r="HJ20" i="20"/>
  <c r="HI20" i="20"/>
  <c r="HH20" i="20"/>
  <c r="HG20" i="20"/>
  <c r="HF20" i="20"/>
  <c r="HE20" i="20"/>
  <c r="HD20" i="20"/>
  <c r="HC20" i="20"/>
  <c r="HB20" i="20"/>
  <c r="HA20" i="20"/>
  <c r="GZ20" i="20"/>
  <c r="GY20" i="20"/>
  <c r="GX20" i="20"/>
  <c r="GW20" i="20"/>
  <c r="GV20" i="20"/>
  <c r="GU20" i="20"/>
  <c r="GT20" i="20"/>
  <c r="GS20" i="20"/>
  <c r="GR20" i="20"/>
  <c r="GQ20" i="20"/>
  <c r="GP20" i="20"/>
  <c r="GO20" i="20"/>
  <c r="GN20" i="20"/>
  <c r="GM20" i="20"/>
  <c r="GL20" i="20"/>
  <c r="GK20" i="20"/>
  <c r="GJ20" i="20"/>
  <c r="GI20" i="20"/>
  <c r="GH20" i="20"/>
  <c r="GG20" i="20"/>
  <c r="GF20" i="20"/>
  <c r="GE20" i="20"/>
  <c r="GD20" i="20"/>
  <c r="GC20" i="20"/>
  <c r="GB20" i="20"/>
  <c r="GA20" i="20"/>
  <c r="FZ20" i="20"/>
  <c r="FY20" i="20"/>
  <c r="FX20" i="20"/>
  <c r="FW20" i="20"/>
  <c r="FV20" i="20"/>
  <c r="FU20" i="20"/>
  <c r="FT20" i="20"/>
  <c r="FS20" i="20"/>
  <c r="FR20" i="20"/>
  <c r="FQ20" i="20"/>
  <c r="FP20" i="20"/>
  <c r="FO20" i="20"/>
  <c r="FN20" i="20"/>
  <c r="FM20" i="20"/>
  <c r="FL20" i="20"/>
  <c r="FK20" i="20"/>
  <c r="FJ20" i="20"/>
  <c r="FI20" i="20"/>
  <c r="FH20" i="20"/>
  <c r="FG20" i="20"/>
  <c r="FF20" i="20"/>
  <c r="FE20" i="20"/>
  <c r="FD20" i="20"/>
  <c r="FC20" i="20"/>
  <c r="FB20" i="20"/>
  <c r="FA20" i="20"/>
  <c r="EZ20" i="20"/>
  <c r="EY20" i="20"/>
  <c r="EX20" i="20"/>
  <c r="EW20" i="20"/>
  <c r="EV20" i="20"/>
  <c r="EU20" i="20"/>
  <c r="ET20" i="20"/>
  <c r="ES20" i="20"/>
  <c r="ER20" i="20"/>
  <c r="EQ20" i="20"/>
  <c r="EP20" i="20"/>
  <c r="EO20" i="20"/>
  <c r="EN20" i="20"/>
  <c r="EM20" i="20"/>
  <c r="EL20" i="20"/>
  <c r="EL21" i="20" s="1"/>
  <c r="EL22" i="20" s="1"/>
  <c r="EL23" i="20" s="1"/>
  <c r="EL24" i="20" s="1"/>
  <c r="EL25" i="20" s="1"/>
  <c r="EL26" i="20" s="1"/>
  <c r="EL27" i="20" s="1"/>
  <c r="EL28" i="20" s="1"/>
  <c r="EL29" i="20" s="1"/>
  <c r="EL30" i="20" s="1"/>
  <c r="EL31" i="20" s="1"/>
  <c r="EL32" i="20" s="1"/>
  <c r="EL33" i="20" s="1"/>
  <c r="EL34" i="20" s="1"/>
  <c r="EL35" i="20" s="1"/>
  <c r="EL36" i="20" s="1"/>
  <c r="EL37" i="20" s="1"/>
  <c r="EL38" i="20" s="1"/>
  <c r="EL39" i="20" s="1"/>
  <c r="EL40" i="20" s="1"/>
  <c r="EL41" i="20" s="1"/>
  <c r="EL42" i="20" s="1"/>
  <c r="EL43" i="20" s="1"/>
  <c r="EL44" i="20" s="1"/>
  <c r="EL45" i="20" s="1"/>
  <c r="EL46" i="20" s="1"/>
  <c r="EL47" i="20" s="1"/>
  <c r="EL48" i="20" s="1"/>
  <c r="EL49" i="20" s="1"/>
  <c r="EL50" i="20" s="1"/>
  <c r="EL51" i="20" s="1"/>
  <c r="EL52" i="20" s="1"/>
  <c r="EL53" i="20" s="1"/>
  <c r="EL54" i="20" s="1"/>
  <c r="EL55" i="20" s="1"/>
  <c r="EL56" i="20" s="1"/>
  <c r="EL57" i="20" s="1"/>
  <c r="EL58" i="20" s="1"/>
  <c r="EL59" i="20" s="1"/>
  <c r="EL60" i="20" s="1"/>
  <c r="EL61" i="20" s="1"/>
  <c r="EL62" i="20" s="1"/>
  <c r="EL63" i="20" s="1"/>
  <c r="EL64" i="20" s="1"/>
  <c r="EL65" i="20" s="1"/>
  <c r="EL66" i="20" s="1"/>
  <c r="EL67" i="20" s="1"/>
  <c r="EL68" i="20" s="1"/>
  <c r="EL69" i="20" s="1"/>
  <c r="EL70" i="20" s="1"/>
  <c r="EL71" i="20" s="1"/>
  <c r="EL72" i="20" s="1"/>
  <c r="EL73" i="20" s="1"/>
  <c r="EL74" i="20" s="1"/>
  <c r="EL75" i="20" s="1"/>
  <c r="EL76" i="20" s="1"/>
  <c r="EL77" i="20" s="1"/>
  <c r="EL78" i="20" s="1"/>
  <c r="EL79" i="20" s="1"/>
  <c r="EL80" i="20" s="1"/>
  <c r="EL81" i="20" s="1"/>
  <c r="EL82" i="20" s="1"/>
  <c r="EL83" i="20" s="1"/>
  <c r="EL84" i="20" s="1"/>
  <c r="EL85" i="20" s="1"/>
  <c r="EL86" i="20" s="1"/>
  <c r="EL87" i="20" s="1"/>
  <c r="EL88" i="20" s="1"/>
  <c r="EL89" i="20" s="1"/>
  <c r="EL90" i="20" s="1"/>
  <c r="EL91" i="20" s="1"/>
  <c r="EL92" i="20" s="1"/>
  <c r="EL93" i="20" s="1"/>
  <c r="EL94" i="20" s="1"/>
  <c r="EL95" i="20" s="1"/>
  <c r="EL96" i="20" s="1"/>
  <c r="EL97" i="20" s="1"/>
  <c r="EL98" i="20" s="1"/>
  <c r="EL99" i="20" s="1"/>
  <c r="EL100" i="20" s="1"/>
  <c r="EL101" i="20" s="1"/>
  <c r="EL102" i="20" s="1"/>
  <c r="EL103" i="20" s="1"/>
  <c r="HQ19" i="20"/>
  <c r="HP19" i="20"/>
  <c r="HO19" i="20"/>
  <c r="HN19" i="20"/>
  <c r="HM19" i="20"/>
  <c r="HL19" i="20"/>
  <c r="HK19" i="20"/>
  <c r="HJ19" i="20"/>
  <c r="HI19" i="20"/>
  <c r="HH19" i="20"/>
  <c r="HG19" i="20"/>
  <c r="HF19" i="20"/>
  <c r="HE19" i="20"/>
  <c r="HD19" i="20"/>
  <c r="HC19" i="20"/>
  <c r="HB19" i="20"/>
  <c r="HA19" i="20"/>
  <c r="GZ19" i="20"/>
  <c r="GY19" i="20"/>
  <c r="GX19" i="20"/>
  <c r="GW19" i="20"/>
  <c r="GV19" i="20"/>
  <c r="GU19" i="20"/>
  <c r="GT19" i="20"/>
  <c r="GS19" i="20"/>
  <c r="GR19" i="20"/>
  <c r="GQ19" i="20"/>
  <c r="GP19" i="20"/>
  <c r="GO19" i="20"/>
  <c r="GN19" i="20"/>
  <c r="GM19" i="20"/>
  <c r="GL19" i="20"/>
  <c r="GK19" i="20"/>
  <c r="GJ19" i="20"/>
  <c r="GI19" i="20"/>
  <c r="GH19" i="20"/>
  <c r="GG19" i="20"/>
  <c r="GF19" i="20"/>
  <c r="GE19" i="20"/>
  <c r="GD19" i="20"/>
  <c r="GC19" i="20"/>
  <c r="GB19" i="20"/>
  <c r="GA19" i="20"/>
  <c r="FZ19" i="20"/>
  <c r="FY19" i="20"/>
  <c r="FX19" i="20"/>
  <c r="FW19" i="20"/>
  <c r="FV19" i="20"/>
  <c r="FU19" i="20"/>
  <c r="FT19" i="20"/>
  <c r="FS19" i="20"/>
  <c r="FR19" i="20"/>
  <c r="FQ19" i="20"/>
  <c r="FP19" i="20"/>
  <c r="FO19" i="20"/>
  <c r="FN19" i="20"/>
  <c r="FM19" i="20"/>
  <c r="FL19" i="20"/>
  <c r="FK19" i="20"/>
  <c r="FJ19" i="20"/>
  <c r="FI19" i="20"/>
  <c r="FH19" i="20"/>
  <c r="FG19" i="20"/>
  <c r="FF19" i="20"/>
  <c r="FE19" i="20"/>
  <c r="FD19" i="20"/>
  <c r="FC19" i="20"/>
  <c r="FB19" i="20"/>
  <c r="FA19" i="20"/>
  <c r="EZ19" i="20"/>
  <c r="EY19" i="20"/>
  <c r="EX19" i="20"/>
  <c r="EW19" i="20"/>
  <c r="EV19" i="20"/>
  <c r="EU19" i="20"/>
  <c r="ET19" i="20"/>
  <c r="ES19" i="20"/>
  <c r="ER19" i="20"/>
  <c r="EQ19" i="20"/>
  <c r="EP19" i="20"/>
  <c r="EO19" i="20"/>
  <c r="EN19" i="20"/>
  <c r="EM19" i="20"/>
  <c r="EL19" i="20"/>
  <c r="EK19" i="20"/>
  <c r="EK20" i="20" s="1"/>
  <c r="EK21" i="20" s="1"/>
  <c r="EK22" i="20" s="1"/>
  <c r="EK23" i="20" s="1"/>
  <c r="EK24" i="20" s="1"/>
  <c r="EK25" i="20" s="1"/>
  <c r="EK26" i="20" s="1"/>
  <c r="EK27" i="20" s="1"/>
  <c r="EK28" i="20" s="1"/>
  <c r="EK29" i="20" s="1"/>
  <c r="EK30" i="20" s="1"/>
  <c r="EK31" i="20" s="1"/>
  <c r="EK32" i="20" s="1"/>
  <c r="EK33" i="20" s="1"/>
  <c r="EK34" i="20" s="1"/>
  <c r="EK35" i="20" s="1"/>
  <c r="EK36" i="20" s="1"/>
  <c r="EK37" i="20" s="1"/>
  <c r="EK38" i="20" s="1"/>
  <c r="EK39" i="20" s="1"/>
  <c r="EK40" i="20" s="1"/>
  <c r="EK41" i="20" s="1"/>
  <c r="EK42" i="20" s="1"/>
  <c r="EK43" i="20" s="1"/>
  <c r="EK44" i="20" s="1"/>
  <c r="EK45" i="20" s="1"/>
  <c r="EK46" i="20" s="1"/>
  <c r="EK47" i="20" s="1"/>
  <c r="EK48" i="20" s="1"/>
  <c r="EK49" i="20" s="1"/>
  <c r="EK50" i="20" s="1"/>
  <c r="EK51" i="20" s="1"/>
  <c r="EK52" i="20" s="1"/>
  <c r="EK53" i="20" s="1"/>
  <c r="EK54" i="20" s="1"/>
  <c r="EK55" i="20" s="1"/>
  <c r="EK56" i="20" s="1"/>
  <c r="EK57" i="20" s="1"/>
  <c r="EK58" i="20" s="1"/>
  <c r="EK59" i="20" s="1"/>
  <c r="EK60" i="20" s="1"/>
  <c r="EK61" i="20" s="1"/>
  <c r="EK62" i="20" s="1"/>
  <c r="EK63" i="20" s="1"/>
  <c r="EK64" i="20" s="1"/>
  <c r="EK65" i="20" s="1"/>
  <c r="EK66" i="20" s="1"/>
  <c r="EK67" i="20" s="1"/>
  <c r="EK68" i="20" s="1"/>
  <c r="EK69" i="20" s="1"/>
  <c r="EK70" i="20" s="1"/>
  <c r="EK71" i="20" s="1"/>
  <c r="EK72" i="20" s="1"/>
  <c r="EK73" i="20" s="1"/>
  <c r="EK74" i="20" s="1"/>
  <c r="EK75" i="20" s="1"/>
  <c r="EK76" i="20" s="1"/>
  <c r="EK77" i="20" s="1"/>
  <c r="EK78" i="20" s="1"/>
  <c r="EK79" i="20" s="1"/>
  <c r="EK80" i="20" s="1"/>
  <c r="EK81" i="20" s="1"/>
  <c r="EK82" i="20" s="1"/>
  <c r="EK83" i="20" s="1"/>
  <c r="EK84" i="20" s="1"/>
  <c r="EK85" i="20" s="1"/>
  <c r="EK86" i="20" s="1"/>
  <c r="EK87" i="20" s="1"/>
  <c r="EK88" i="20" s="1"/>
  <c r="EK89" i="20" s="1"/>
  <c r="EK90" i="20" s="1"/>
  <c r="EK91" i="20" s="1"/>
  <c r="EK92" i="20" s="1"/>
  <c r="EK93" i="20" s="1"/>
  <c r="EK94" i="20" s="1"/>
  <c r="EK95" i="20" s="1"/>
  <c r="EK96" i="20" s="1"/>
  <c r="EK97" i="20" s="1"/>
  <c r="EK98" i="20" s="1"/>
  <c r="EK99" i="20" s="1"/>
  <c r="EK100" i="20" s="1"/>
  <c r="EK101" i="20" s="1"/>
  <c r="EK102" i="20" s="1"/>
  <c r="EK103" i="20" s="1"/>
  <c r="HQ18" i="20"/>
  <c r="HP18" i="20"/>
  <c r="HO18" i="20"/>
  <c r="HN18" i="20"/>
  <c r="HM18" i="20"/>
  <c r="HL18" i="20"/>
  <c r="HK18" i="20"/>
  <c r="HJ18" i="20"/>
  <c r="HI18" i="20"/>
  <c r="HH18" i="20"/>
  <c r="HG18" i="20"/>
  <c r="HF18" i="20"/>
  <c r="HE18" i="20"/>
  <c r="HD18" i="20"/>
  <c r="HC18" i="20"/>
  <c r="HB18" i="20"/>
  <c r="HA18" i="20"/>
  <c r="GZ18" i="20"/>
  <c r="GY18" i="20"/>
  <c r="GX18" i="20"/>
  <c r="GW18" i="20"/>
  <c r="GV18" i="20"/>
  <c r="GU18" i="20"/>
  <c r="GT18" i="20"/>
  <c r="GS18" i="20"/>
  <c r="GR18" i="20"/>
  <c r="GQ18" i="20"/>
  <c r="GP18" i="20"/>
  <c r="GO18" i="20"/>
  <c r="GN18" i="20"/>
  <c r="GM18" i="20"/>
  <c r="GL18" i="20"/>
  <c r="GK18" i="20"/>
  <c r="GJ18" i="20"/>
  <c r="GI18" i="20"/>
  <c r="GH18" i="20"/>
  <c r="GG18" i="20"/>
  <c r="GF18" i="20"/>
  <c r="GE18" i="20"/>
  <c r="GD18" i="20"/>
  <c r="GC18" i="20"/>
  <c r="GB18" i="20"/>
  <c r="GA18" i="20"/>
  <c r="FZ18" i="20"/>
  <c r="FY18" i="20"/>
  <c r="FX18" i="20"/>
  <c r="FW18" i="20"/>
  <c r="FV18" i="20"/>
  <c r="FU18" i="20"/>
  <c r="FT18" i="20"/>
  <c r="FS18" i="20"/>
  <c r="FR18" i="20"/>
  <c r="FQ18" i="20"/>
  <c r="FP18" i="20"/>
  <c r="FO18" i="20"/>
  <c r="FN18" i="20"/>
  <c r="FM18" i="20"/>
  <c r="FL18" i="20"/>
  <c r="FK18" i="20"/>
  <c r="FJ18" i="20"/>
  <c r="FI18" i="20"/>
  <c r="FH18" i="20"/>
  <c r="FG18" i="20"/>
  <c r="FF18" i="20"/>
  <c r="FE18" i="20"/>
  <c r="FD18" i="20"/>
  <c r="FC18" i="20"/>
  <c r="FB18" i="20"/>
  <c r="FA18" i="20"/>
  <c r="EZ18" i="20"/>
  <c r="EY18" i="20"/>
  <c r="EX18" i="20"/>
  <c r="EW18" i="20"/>
  <c r="EV18" i="20"/>
  <c r="EU18" i="20"/>
  <c r="ET18" i="20"/>
  <c r="ES18" i="20"/>
  <c r="ER18" i="20"/>
  <c r="EQ18" i="20"/>
  <c r="EP18" i="20"/>
  <c r="EO18" i="20"/>
  <c r="EN18" i="20"/>
  <c r="EM18" i="20"/>
  <c r="EL18" i="20"/>
  <c r="EK18" i="20"/>
  <c r="EJ18" i="20"/>
  <c r="EJ19" i="20" s="1"/>
  <c r="EJ20" i="20" s="1"/>
  <c r="EJ21" i="20" s="1"/>
  <c r="EJ22" i="20" s="1"/>
  <c r="EJ23" i="20" s="1"/>
  <c r="EJ24" i="20" s="1"/>
  <c r="EJ25" i="20" s="1"/>
  <c r="EJ26" i="20" s="1"/>
  <c r="EJ27" i="20" s="1"/>
  <c r="EJ28" i="20" s="1"/>
  <c r="EJ29" i="20" s="1"/>
  <c r="EJ30" i="20" s="1"/>
  <c r="EJ31" i="20" s="1"/>
  <c r="EJ32" i="20" s="1"/>
  <c r="EJ33" i="20" s="1"/>
  <c r="EJ34" i="20" s="1"/>
  <c r="EJ35" i="20" s="1"/>
  <c r="EJ36" i="20" s="1"/>
  <c r="EJ37" i="20" s="1"/>
  <c r="EJ38" i="20" s="1"/>
  <c r="EJ39" i="20" s="1"/>
  <c r="EJ40" i="20" s="1"/>
  <c r="EJ41" i="20" s="1"/>
  <c r="EJ42" i="20" s="1"/>
  <c r="EJ43" i="20" s="1"/>
  <c r="EJ44" i="20" s="1"/>
  <c r="EJ45" i="20" s="1"/>
  <c r="EJ46" i="20" s="1"/>
  <c r="EJ47" i="20" s="1"/>
  <c r="EJ48" i="20" s="1"/>
  <c r="EJ49" i="20" s="1"/>
  <c r="EJ50" i="20" s="1"/>
  <c r="EJ51" i="20" s="1"/>
  <c r="EJ52" i="20" s="1"/>
  <c r="EJ53" i="20" s="1"/>
  <c r="EJ54" i="20" s="1"/>
  <c r="EJ55" i="20" s="1"/>
  <c r="EJ56" i="20" s="1"/>
  <c r="EJ57" i="20" s="1"/>
  <c r="EJ58" i="20" s="1"/>
  <c r="EJ59" i="20" s="1"/>
  <c r="EJ60" i="20" s="1"/>
  <c r="EJ61" i="20" s="1"/>
  <c r="EJ62" i="20" s="1"/>
  <c r="EJ63" i="20" s="1"/>
  <c r="EJ64" i="20" s="1"/>
  <c r="EJ65" i="20" s="1"/>
  <c r="EJ66" i="20" s="1"/>
  <c r="EJ67" i="20" s="1"/>
  <c r="EJ68" i="20" s="1"/>
  <c r="EJ69" i="20" s="1"/>
  <c r="EJ70" i="20" s="1"/>
  <c r="EJ71" i="20" s="1"/>
  <c r="EJ72" i="20" s="1"/>
  <c r="EJ73" i="20" s="1"/>
  <c r="EJ74" i="20" s="1"/>
  <c r="EJ75" i="20" s="1"/>
  <c r="EJ76" i="20" s="1"/>
  <c r="EJ77" i="20" s="1"/>
  <c r="EJ78" i="20" s="1"/>
  <c r="EJ79" i="20" s="1"/>
  <c r="EJ80" i="20" s="1"/>
  <c r="EJ81" i="20" s="1"/>
  <c r="EJ82" i="20" s="1"/>
  <c r="EJ83" i="20" s="1"/>
  <c r="EJ84" i="20" s="1"/>
  <c r="EJ85" i="20" s="1"/>
  <c r="EJ86" i="20" s="1"/>
  <c r="EJ87" i="20" s="1"/>
  <c r="EJ88" i="20" s="1"/>
  <c r="EJ89" i="20" s="1"/>
  <c r="EJ90" i="20" s="1"/>
  <c r="EJ91" i="20" s="1"/>
  <c r="EJ92" i="20" s="1"/>
  <c r="EJ93" i="20" s="1"/>
  <c r="EJ94" i="20" s="1"/>
  <c r="EJ95" i="20" s="1"/>
  <c r="EJ96" i="20" s="1"/>
  <c r="EJ97" i="20" s="1"/>
  <c r="EJ98" i="20" s="1"/>
  <c r="EJ99" i="20" s="1"/>
  <c r="EJ100" i="20" s="1"/>
  <c r="EJ101" i="20" s="1"/>
  <c r="EJ102" i="20" s="1"/>
  <c r="EJ103" i="20" s="1"/>
  <c r="HQ17" i="20"/>
  <c r="HP17" i="20"/>
  <c r="HO17" i="20"/>
  <c r="HN17" i="20"/>
  <c r="HM17" i="20"/>
  <c r="HL17" i="20"/>
  <c r="HK17" i="20"/>
  <c r="HJ17" i="20"/>
  <c r="HI17" i="20"/>
  <c r="HH17" i="20"/>
  <c r="HG17" i="20"/>
  <c r="HF17" i="20"/>
  <c r="HE17" i="20"/>
  <c r="HD17" i="20"/>
  <c r="HC17" i="20"/>
  <c r="HB17" i="20"/>
  <c r="HA17" i="20"/>
  <c r="GZ17" i="20"/>
  <c r="GY17" i="20"/>
  <c r="GX17" i="20"/>
  <c r="GW17" i="20"/>
  <c r="GV17" i="20"/>
  <c r="GU17" i="20"/>
  <c r="GT17" i="20"/>
  <c r="GS17" i="20"/>
  <c r="GR17" i="20"/>
  <c r="GQ17" i="20"/>
  <c r="GP17" i="20"/>
  <c r="GO17" i="20"/>
  <c r="GN17" i="20"/>
  <c r="GM17" i="20"/>
  <c r="GL17" i="20"/>
  <c r="GK17" i="20"/>
  <c r="GJ17" i="20"/>
  <c r="GI17" i="20"/>
  <c r="GH17" i="20"/>
  <c r="GG17" i="20"/>
  <c r="GF17" i="20"/>
  <c r="GE17" i="20"/>
  <c r="GD17" i="20"/>
  <c r="GC17" i="20"/>
  <c r="GB17" i="20"/>
  <c r="GA17" i="20"/>
  <c r="FZ17" i="20"/>
  <c r="FY17" i="20"/>
  <c r="FX17" i="20"/>
  <c r="FW17" i="20"/>
  <c r="FV17" i="20"/>
  <c r="FU17" i="20"/>
  <c r="FT17" i="20"/>
  <c r="FS17" i="20"/>
  <c r="FR17" i="20"/>
  <c r="FQ17" i="20"/>
  <c r="FP17" i="20"/>
  <c r="FO17" i="20"/>
  <c r="FN17" i="20"/>
  <c r="FM17" i="20"/>
  <c r="FL17" i="20"/>
  <c r="FK17" i="20"/>
  <c r="FJ17" i="20"/>
  <c r="FI17" i="20"/>
  <c r="FH17" i="20"/>
  <c r="FG17" i="20"/>
  <c r="FF17" i="20"/>
  <c r="FE17" i="20"/>
  <c r="FD17" i="20"/>
  <c r="FC17" i="20"/>
  <c r="FB17" i="20"/>
  <c r="FA17" i="20"/>
  <c r="EZ17" i="20"/>
  <c r="EY17" i="20"/>
  <c r="EX17" i="20"/>
  <c r="EW17" i="20"/>
  <c r="EV17" i="20"/>
  <c r="EU17" i="20"/>
  <c r="ET17" i="20"/>
  <c r="ES17" i="20"/>
  <c r="ER17" i="20"/>
  <c r="EQ17" i="20"/>
  <c r="EP17" i="20"/>
  <c r="EO17" i="20"/>
  <c r="EN17" i="20"/>
  <c r="EM17" i="20"/>
  <c r="EL17" i="20"/>
  <c r="EK17" i="20"/>
  <c r="EJ17" i="20"/>
  <c r="EI17" i="20"/>
  <c r="EI18" i="20" s="1"/>
  <c r="EI19" i="20" s="1"/>
  <c r="EI20" i="20" s="1"/>
  <c r="EI21" i="20" s="1"/>
  <c r="EI22" i="20" s="1"/>
  <c r="EI23" i="20" s="1"/>
  <c r="EI24" i="20" s="1"/>
  <c r="EI25" i="20" s="1"/>
  <c r="EI26" i="20" s="1"/>
  <c r="EI27" i="20" s="1"/>
  <c r="EI28" i="20" s="1"/>
  <c r="EI29" i="20" s="1"/>
  <c r="EI30" i="20" s="1"/>
  <c r="EI31" i="20" s="1"/>
  <c r="EI32" i="20" s="1"/>
  <c r="EI33" i="20" s="1"/>
  <c r="EI34" i="20" s="1"/>
  <c r="EI35" i="20" s="1"/>
  <c r="EI36" i="20" s="1"/>
  <c r="EI37" i="20" s="1"/>
  <c r="EI38" i="20" s="1"/>
  <c r="EI39" i="20" s="1"/>
  <c r="EI40" i="20" s="1"/>
  <c r="EI41" i="20" s="1"/>
  <c r="EI42" i="20" s="1"/>
  <c r="EI43" i="20" s="1"/>
  <c r="EI44" i="20" s="1"/>
  <c r="EI45" i="20" s="1"/>
  <c r="EI46" i="20" s="1"/>
  <c r="EI47" i="20" s="1"/>
  <c r="EI48" i="20" s="1"/>
  <c r="EI49" i="20" s="1"/>
  <c r="EI50" i="20" s="1"/>
  <c r="EI51" i="20" s="1"/>
  <c r="EI52" i="20" s="1"/>
  <c r="EI53" i="20" s="1"/>
  <c r="EI54" i="20" s="1"/>
  <c r="EI55" i="20" s="1"/>
  <c r="EI56" i="20" s="1"/>
  <c r="EI57" i="20" s="1"/>
  <c r="EI58" i="20" s="1"/>
  <c r="EI59" i="20" s="1"/>
  <c r="EI60" i="20" s="1"/>
  <c r="EI61" i="20" s="1"/>
  <c r="EI62" i="20" s="1"/>
  <c r="EI63" i="20" s="1"/>
  <c r="EI64" i="20" s="1"/>
  <c r="EI65" i="20" s="1"/>
  <c r="EI66" i="20" s="1"/>
  <c r="EI67" i="20" s="1"/>
  <c r="EI68" i="20" s="1"/>
  <c r="EI69" i="20" s="1"/>
  <c r="EI70" i="20" s="1"/>
  <c r="EI71" i="20" s="1"/>
  <c r="EI72" i="20" s="1"/>
  <c r="EI73" i="20" s="1"/>
  <c r="EI74" i="20" s="1"/>
  <c r="EI75" i="20" s="1"/>
  <c r="EI76" i="20" s="1"/>
  <c r="EI77" i="20" s="1"/>
  <c r="EI78" i="20" s="1"/>
  <c r="EI79" i="20" s="1"/>
  <c r="EI80" i="20" s="1"/>
  <c r="EI81" i="20" s="1"/>
  <c r="EI82" i="20" s="1"/>
  <c r="EI83" i="20" s="1"/>
  <c r="EI84" i="20" s="1"/>
  <c r="EI85" i="20" s="1"/>
  <c r="EI86" i="20" s="1"/>
  <c r="EI87" i="20" s="1"/>
  <c r="EI88" i="20" s="1"/>
  <c r="EI89" i="20" s="1"/>
  <c r="EI90" i="20" s="1"/>
  <c r="EI91" i="20" s="1"/>
  <c r="EI92" i="20" s="1"/>
  <c r="EI93" i="20" s="1"/>
  <c r="EI94" i="20" s="1"/>
  <c r="EI95" i="20" s="1"/>
  <c r="EI96" i="20" s="1"/>
  <c r="EI97" i="20" s="1"/>
  <c r="EI98" i="20" s="1"/>
  <c r="EI99" i="20" s="1"/>
  <c r="EI100" i="20" s="1"/>
  <c r="EI101" i="20" s="1"/>
  <c r="EI102" i="20" s="1"/>
  <c r="EI103" i="20" s="1"/>
  <c r="HQ16" i="20"/>
  <c r="HP16" i="20"/>
  <c r="HO16" i="20"/>
  <c r="HN16" i="20"/>
  <c r="HM16" i="20"/>
  <c r="HL16" i="20"/>
  <c r="HK16" i="20"/>
  <c r="HJ16" i="20"/>
  <c r="HI16" i="20"/>
  <c r="HH16" i="20"/>
  <c r="HG16" i="20"/>
  <c r="HF16" i="20"/>
  <c r="HE16" i="20"/>
  <c r="HD16" i="20"/>
  <c r="HC16" i="20"/>
  <c r="HB16" i="20"/>
  <c r="HA16" i="20"/>
  <c r="GZ16" i="20"/>
  <c r="GY16" i="20"/>
  <c r="GX16" i="20"/>
  <c r="GW16" i="20"/>
  <c r="GV16" i="20"/>
  <c r="GU16" i="20"/>
  <c r="GT16" i="20"/>
  <c r="GS16" i="20"/>
  <c r="GR16" i="20"/>
  <c r="GQ16" i="20"/>
  <c r="GP16" i="20"/>
  <c r="GO16" i="20"/>
  <c r="GN16" i="20"/>
  <c r="GM16" i="20"/>
  <c r="GL16" i="20"/>
  <c r="GK16" i="20"/>
  <c r="GJ16" i="20"/>
  <c r="GI16" i="20"/>
  <c r="GH16" i="20"/>
  <c r="GG16" i="20"/>
  <c r="GF16" i="20"/>
  <c r="GE16" i="20"/>
  <c r="GD16" i="20"/>
  <c r="GC16" i="20"/>
  <c r="GB16" i="20"/>
  <c r="GA16" i="20"/>
  <c r="FZ16" i="20"/>
  <c r="FY16" i="20"/>
  <c r="FX16" i="20"/>
  <c r="FW16" i="20"/>
  <c r="FV16" i="20"/>
  <c r="FU16" i="20"/>
  <c r="FT16" i="20"/>
  <c r="FS16" i="20"/>
  <c r="FR16" i="20"/>
  <c r="FQ16" i="20"/>
  <c r="FP16" i="20"/>
  <c r="FO16" i="20"/>
  <c r="FN16" i="20"/>
  <c r="FM16" i="20"/>
  <c r="FL16" i="20"/>
  <c r="FK16" i="20"/>
  <c r="FJ16" i="20"/>
  <c r="FI16" i="20"/>
  <c r="FH16" i="20"/>
  <c r="FG16" i="20"/>
  <c r="FF16" i="20"/>
  <c r="FE16" i="20"/>
  <c r="FD16" i="20"/>
  <c r="FC16" i="20"/>
  <c r="FB16" i="20"/>
  <c r="FA16" i="20"/>
  <c r="EZ16" i="20"/>
  <c r="EY16" i="20"/>
  <c r="EX16" i="20"/>
  <c r="EW16" i="20"/>
  <c r="EV16" i="20"/>
  <c r="EU16" i="20"/>
  <c r="ET16" i="20"/>
  <c r="ES16" i="20"/>
  <c r="ER16" i="20"/>
  <c r="EQ16" i="20"/>
  <c r="EP16" i="20"/>
  <c r="EO16" i="20"/>
  <c r="EN16" i="20"/>
  <c r="EM16" i="20"/>
  <c r="EL16" i="20"/>
  <c r="EK16" i="20"/>
  <c r="EJ16" i="20"/>
  <c r="EI16" i="20"/>
  <c r="EH16" i="20"/>
  <c r="EH17" i="20" s="1"/>
  <c r="EH18" i="20" s="1"/>
  <c r="EH19" i="20" s="1"/>
  <c r="EH20" i="20" s="1"/>
  <c r="EH21" i="20" s="1"/>
  <c r="EH22" i="20" s="1"/>
  <c r="EH23" i="20" s="1"/>
  <c r="EH24" i="20" s="1"/>
  <c r="EH25" i="20" s="1"/>
  <c r="EH26" i="20" s="1"/>
  <c r="EH27" i="20" s="1"/>
  <c r="EH28" i="20" s="1"/>
  <c r="EH29" i="20" s="1"/>
  <c r="EH30" i="20" s="1"/>
  <c r="EH31" i="20" s="1"/>
  <c r="EH32" i="20" s="1"/>
  <c r="EH33" i="20" s="1"/>
  <c r="EH34" i="20" s="1"/>
  <c r="EH35" i="20" s="1"/>
  <c r="EH36" i="20" s="1"/>
  <c r="EH37" i="20" s="1"/>
  <c r="EH38" i="20" s="1"/>
  <c r="EH39" i="20" s="1"/>
  <c r="EH40" i="20" s="1"/>
  <c r="EH41" i="20" s="1"/>
  <c r="EH42" i="20" s="1"/>
  <c r="EH43" i="20" s="1"/>
  <c r="EH44" i="20" s="1"/>
  <c r="EH45" i="20" s="1"/>
  <c r="EH46" i="20" s="1"/>
  <c r="EH47" i="20" s="1"/>
  <c r="EH48" i="20" s="1"/>
  <c r="EH49" i="20" s="1"/>
  <c r="EH50" i="20" s="1"/>
  <c r="EH51" i="20" s="1"/>
  <c r="EH52" i="20" s="1"/>
  <c r="EH53" i="20" s="1"/>
  <c r="EH54" i="20" s="1"/>
  <c r="EH55" i="20" s="1"/>
  <c r="EH56" i="20" s="1"/>
  <c r="EH57" i="20" s="1"/>
  <c r="EH58" i="20" s="1"/>
  <c r="EH59" i="20" s="1"/>
  <c r="EH60" i="20" s="1"/>
  <c r="EH61" i="20" s="1"/>
  <c r="EH62" i="20" s="1"/>
  <c r="EH63" i="20" s="1"/>
  <c r="EH64" i="20" s="1"/>
  <c r="EH65" i="20" s="1"/>
  <c r="EH66" i="20" s="1"/>
  <c r="EH67" i="20" s="1"/>
  <c r="EH68" i="20" s="1"/>
  <c r="EH69" i="20" s="1"/>
  <c r="EH70" i="20" s="1"/>
  <c r="EH71" i="20" s="1"/>
  <c r="EH72" i="20" s="1"/>
  <c r="EH73" i="20" s="1"/>
  <c r="EH74" i="20" s="1"/>
  <c r="EH75" i="20" s="1"/>
  <c r="EH76" i="20" s="1"/>
  <c r="EH77" i="20" s="1"/>
  <c r="EH78" i="20" s="1"/>
  <c r="EH79" i="20" s="1"/>
  <c r="EH80" i="20" s="1"/>
  <c r="EH81" i="20" s="1"/>
  <c r="EH82" i="20" s="1"/>
  <c r="EH83" i="20" s="1"/>
  <c r="EH84" i="20" s="1"/>
  <c r="EH85" i="20" s="1"/>
  <c r="EH86" i="20" s="1"/>
  <c r="EH87" i="20" s="1"/>
  <c r="EH88" i="20" s="1"/>
  <c r="EH89" i="20" s="1"/>
  <c r="EH90" i="20" s="1"/>
  <c r="EH91" i="20" s="1"/>
  <c r="EH92" i="20" s="1"/>
  <c r="EH93" i="20" s="1"/>
  <c r="EH94" i="20" s="1"/>
  <c r="EH95" i="20" s="1"/>
  <c r="EH96" i="20" s="1"/>
  <c r="EH97" i="20" s="1"/>
  <c r="EH98" i="20" s="1"/>
  <c r="EH99" i="20" s="1"/>
  <c r="EH100" i="20" s="1"/>
  <c r="EH101" i="20" s="1"/>
  <c r="EH102" i="20" s="1"/>
  <c r="EH103" i="20" s="1"/>
  <c r="HQ15" i="20"/>
  <c r="HP15" i="20"/>
  <c r="HO15" i="20"/>
  <c r="HN15" i="20"/>
  <c r="HM15" i="20"/>
  <c r="HL15" i="20"/>
  <c r="HK15" i="20"/>
  <c r="HJ15" i="20"/>
  <c r="HI15" i="20"/>
  <c r="HH15" i="20"/>
  <c r="HG15" i="20"/>
  <c r="HF15" i="20"/>
  <c r="HE15" i="20"/>
  <c r="HD15" i="20"/>
  <c r="HC15" i="20"/>
  <c r="HB15" i="20"/>
  <c r="HA15" i="20"/>
  <c r="GZ15" i="20"/>
  <c r="GY15" i="20"/>
  <c r="GX15" i="20"/>
  <c r="GW15" i="20"/>
  <c r="GV15" i="20"/>
  <c r="GU15" i="20"/>
  <c r="GT15" i="20"/>
  <c r="GS15" i="20"/>
  <c r="GR15" i="20"/>
  <c r="GQ15" i="20"/>
  <c r="GP15" i="20"/>
  <c r="GO15" i="20"/>
  <c r="GN15" i="20"/>
  <c r="GM15" i="20"/>
  <c r="GL15" i="20"/>
  <c r="GK15" i="20"/>
  <c r="GJ15" i="20"/>
  <c r="GI15" i="20"/>
  <c r="GH15" i="20"/>
  <c r="GG15" i="20"/>
  <c r="GF15" i="20"/>
  <c r="GE15" i="20"/>
  <c r="GD15" i="20"/>
  <c r="GC15" i="20"/>
  <c r="GB15" i="20"/>
  <c r="GA15" i="20"/>
  <c r="FZ15" i="20"/>
  <c r="FY15" i="20"/>
  <c r="FX15" i="20"/>
  <c r="FW15" i="20"/>
  <c r="FV15" i="20"/>
  <c r="FU15" i="20"/>
  <c r="FT15" i="20"/>
  <c r="FS15" i="20"/>
  <c r="FR15" i="20"/>
  <c r="FQ15" i="20"/>
  <c r="FP15" i="20"/>
  <c r="FO15" i="20"/>
  <c r="FN15" i="20"/>
  <c r="FM15" i="20"/>
  <c r="FL15" i="20"/>
  <c r="FK15" i="20"/>
  <c r="FJ15" i="20"/>
  <c r="FI15" i="20"/>
  <c r="FH15" i="20"/>
  <c r="FG15" i="20"/>
  <c r="FF15" i="20"/>
  <c r="FE15" i="20"/>
  <c r="FD15" i="20"/>
  <c r="FC15" i="20"/>
  <c r="FB15" i="20"/>
  <c r="FA15" i="20"/>
  <c r="EZ15" i="20"/>
  <c r="EY15" i="20"/>
  <c r="EX15" i="20"/>
  <c r="EW15" i="20"/>
  <c r="EV15" i="20"/>
  <c r="EU15" i="20"/>
  <c r="ET15" i="20"/>
  <c r="ES15" i="20"/>
  <c r="ER15" i="20"/>
  <c r="EQ15" i="20"/>
  <c r="EP15" i="20"/>
  <c r="EO15" i="20"/>
  <c r="EN15" i="20"/>
  <c r="EM15" i="20"/>
  <c r="EL15" i="20"/>
  <c r="EK15" i="20"/>
  <c r="EJ15" i="20"/>
  <c r="EI15" i="20"/>
  <c r="EH15" i="20"/>
  <c r="EG15" i="20"/>
  <c r="EG16" i="20" s="1"/>
  <c r="EG17" i="20" s="1"/>
  <c r="EG18" i="20" s="1"/>
  <c r="EG19" i="20" s="1"/>
  <c r="EG20" i="20" s="1"/>
  <c r="EG21" i="20" s="1"/>
  <c r="EG22" i="20" s="1"/>
  <c r="EG23" i="20" s="1"/>
  <c r="EG24" i="20" s="1"/>
  <c r="EG25" i="20" s="1"/>
  <c r="EG26" i="20" s="1"/>
  <c r="EG27" i="20" s="1"/>
  <c r="EG28" i="20" s="1"/>
  <c r="EG29" i="20" s="1"/>
  <c r="EG30" i="20" s="1"/>
  <c r="EG31" i="20" s="1"/>
  <c r="EG32" i="20" s="1"/>
  <c r="EG33" i="20" s="1"/>
  <c r="EG34" i="20" s="1"/>
  <c r="EG35" i="20" s="1"/>
  <c r="EG36" i="20" s="1"/>
  <c r="EG37" i="20" s="1"/>
  <c r="EG38" i="20" s="1"/>
  <c r="EG39" i="20" s="1"/>
  <c r="EG40" i="20" s="1"/>
  <c r="EG41" i="20" s="1"/>
  <c r="EG42" i="20" s="1"/>
  <c r="EG43" i="20" s="1"/>
  <c r="EG44" i="20" s="1"/>
  <c r="EG45" i="20" s="1"/>
  <c r="EG46" i="20" s="1"/>
  <c r="EG47" i="20" s="1"/>
  <c r="EG48" i="20" s="1"/>
  <c r="EG49" i="20" s="1"/>
  <c r="EG50" i="20" s="1"/>
  <c r="EG51" i="20" s="1"/>
  <c r="EG52" i="20" s="1"/>
  <c r="EG53" i="20" s="1"/>
  <c r="EG54" i="20" s="1"/>
  <c r="EG55" i="20" s="1"/>
  <c r="EG56" i="20" s="1"/>
  <c r="EG57" i="20" s="1"/>
  <c r="EG58" i="20" s="1"/>
  <c r="EG59" i="20" s="1"/>
  <c r="EG60" i="20" s="1"/>
  <c r="EG61" i="20" s="1"/>
  <c r="EG62" i="20" s="1"/>
  <c r="EG63" i="20" s="1"/>
  <c r="EG64" i="20" s="1"/>
  <c r="EG65" i="20" s="1"/>
  <c r="EG66" i="20" s="1"/>
  <c r="EG67" i="20" s="1"/>
  <c r="EG68" i="20" s="1"/>
  <c r="EG69" i="20" s="1"/>
  <c r="EG70" i="20" s="1"/>
  <c r="EG71" i="20" s="1"/>
  <c r="EG72" i="20" s="1"/>
  <c r="EG73" i="20" s="1"/>
  <c r="EG74" i="20" s="1"/>
  <c r="EG75" i="20" s="1"/>
  <c r="EG76" i="20" s="1"/>
  <c r="EG77" i="20" s="1"/>
  <c r="EG78" i="20" s="1"/>
  <c r="EG79" i="20" s="1"/>
  <c r="EG80" i="20" s="1"/>
  <c r="EG81" i="20" s="1"/>
  <c r="EG82" i="20" s="1"/>
  <c r="EG83" i="20" s="1"/>
  <c r="EG84" i="20" s="1"/>
  <c r="EG85" i="20" s="1"/>
  <c r="EG86" i="20" s="1"/>
  <c r="EG87" i="20" s="1"/>
  <c r="EG88" i="20" s="1"/>
  <c r="EG89" i="20" s="1"/>
  <c r="EG90" i="20" s="1"/>
  <c r="EG91" i="20" s="1"/>
  <c r="EG92" i="20" s="1"/>
  <c r="EG93" i="20" s="1"/>
  <c r="EG94" i="20" s="1"/>
  <c r="EG95" i="20" s="1"/>
  <c r="EG96" i="20" s="1"/>
  <c r="EG97" i="20" s="1"/>
  <c r="EG98" i="20" s="1"/>
  <c r="EG99" i="20" s="1"/>
  <c r="EG100" i="20" s="1"/>
  <c r="EG101" i="20" s="1"/>
  <c r="EG102" i="20" s="1"/>
  <c r="EG103" i="20" s="1"/>
  <c r="HQ14" i="20"/>
  <c r="HP14" i="20"/>
  <c r="HO14" i="20"/>
  <c r="HN14" i="20"/>
  <c r="HM14" i="20"/>
  <c r="HL14" i="20"/>
  <c r="HK14" i="20"/>
  <c r="HJ14" i="20"/>
  <c r="HI14" i="20"/>
  <c r="HH14" i="20"/>
  <c r="HG14" i="20"/>
  <c r="HF14" i="20"/>
  <c r="HE14" i="20"/>
  <c r="HD14" i="20"/>
  <c r="HC14" i="20"/>
  <c r="HB14" i="20"/>
  <c r="HA14" i="20"/>
  <c r="GZ14" i="20"/>
  <c r="GY14" i="20"/>
  <c r="GX14" i="20"/>
  <c r="GW14" i="20"/>
  <c r="GV14" i="20"/>
  <c r="GU14" i="20"/>
  <c r="GT14" i="20"/>
  <c r="GS14" i="20"/>
  <c r="GR14" i="20"/>
  <c r="GQ14" i="20"/>
  <c r="GP14" i="20"/>
  <c r="GO14" i="20"/>
  <c r="GN14" i="20"/>
  <c r="GM14" i="20"/>
  <c r="GL14" i="20"/>
  <c r="GK14" i="20"/>
  <c r="GJ14" i="20"/>
  <c r="GI14" i="20"/>
  <c r="GH14" i="20"/>
  <c r="GG14" i="20"/>
  <c r="GF14" i="20"/>
  <c r="GE14" i="20"/>
  <c r="GD14" i="20"/>
  <c r="GC14" i="20"/>
  <c r="GB14" i="20"/>
  <c r="GA14" i="20"/>
  <c r="FZ14" i="20"/>
  <c r="FY14" i="20"/>
  <c r="FX14" i="20"/>
  <c r="FW14" i="20"/>
  <c r="FV14" i="20"/>
  <c r="FU14" i="20"/>
  <c r="FT14" i="20"/>
  <c r="FS14" i="20"/>
  <c r="FR14" i="20"/>
  <c r="FQ14" i="20"/>
  <c r="FP14" i="20"/>
  <c r="FO14" i="20"/>
  <c r="FN14" i="20"/>
  <c r="FM14" i="20"/>
  <c r="FL14" i="20"/>
  <c r="FK14" i="20"/>
  <c r="FJ14" i="20"/>
  <c r="FI14" i="20"/>
  <c r="FH14" i="20"/>
  <c r="FG14" i="20"/>
  <c r="FF14" i="20"/>
  <c r="FE14" i="20"/>
  <c r="FD14" i="20"/>
  <c r="FC14" i="20"/>
  <c r="FB14" i="20"/>
  <c r="FA14" i="20"/>
  <c r="EZ14" i="20"/>
  <c r="EY14" i="20"/>
  <c r="EX14" i="20"/>
  <c r="EW14" i="20"/>
  <c r="EV14" i="20"/>
  <c r="EU14" i="20"/>
  <c r="ET14" i="20"/>
  <c r="ES14" i="20"/>
  <c r="ER14" i="20"/>
  <c r="EQ14" i="20"/>
  <c r="EP14" i="20"/>
  <c r="EO14" i="20"/>
  <c r="EN14" i="20"/>
  <c r="EM14" i="20"/>
  <c r="EL14" i="20"/>
  <c r="EK14" i="20"/>
  <c r="EJ14" i="20"/>
  <c r="EI14" i="20"/>
  <c r="EH14" i="20"/>
  <c r="EG14" i="20"/>
  <c r="EF14" i="20"/>
  <c r="EF15" i="20" s="1"/>
  <c r="EF16" i="20" s="1"/>
  <c r="EF17" i="20" s="1"/>
  <c r="EF18" i="20" s="1"/>
  <c r="EF19" i="20" s="1"/>
  <c r="EF20" i="20" s="1"/>
  <c r="EF21" i="20" s="1"/>
  <c r="EF22" i="20" s="1"/>
  <c r="EF23" i="20" s="1"/>
  <c r="EF24" i="20" s="1"/>
  <c r="EF25" i="20" s="1"/>
  <c r="EF26" i="20" s="1"/>
  <c r="EF27" i="20" s="1"/>
  <c r="EF28" i="20" s="1"/>
  <c r="EF29" i="20" s="1"/>
  <c r="EF30" i="20" s="1"/>
  <c r="EF31" i="20" s="1"/>
  <c r="EF32" i="20" s="1"/>
  <c r="EF33" i="20" s="1"/>
  <c r="EF34" i="20" s="1"/>
  <c r="EF35" i="20" s="1"/>
  <c r="EF36" i="20" s="1"/>
  <c r="EF37" i="20" s="1"/>
  <c r="EF38" i="20" s="1"/>
  <c r="EF39" i="20" s="1"/>
  <c r="EF40" i="20" s="1"/>
  <c r="EF41" i="20" s="1"/>
  <c r="EF42" i="20" s="1"/>
  <c r="EF43" i="20" s="1"/>
  <c r="EF44" i="20" s="1"/>
  <c r="EF45" i="20" s="1"/>
  <c r="EF46" i="20" s="1"/>
  <c r="EF47" i="20" s="1"/>
  <c r="EF48" i="20" s="1"/>
  <c r="EF49" i="20" s="1"/>
  <c r="EF50" i="20" s="1"/>
  <c r="EF51" i="20" s="1"/>
  <c r="EF52" i="20" s="1"/>
  <c r="EF53" i="20" s="1"/>
  <c r="EF54" i="20" s="1"/>
  <c r="EF55" i="20" s="1"/>
  <c r="EF56" i="20" s="1"/>
  <c r="EF57" i="20" s="1"/>
  <c r="EF58" i="20" s="1"/>
  <c r="EF59" i="20" s="1"/>
  <c r="EF60" i="20" s="1"/>
  <c r="EF61" i="20" s="1"/>
  <c r="EF62" i="20" s="1"/>
  <c r="EF63" i="20" s="1"/>
  <c r="EF64" i="20" s="1"/>
  <c r="EF65" i="20" s="1"/>
  <c r="EF66" i="20" s="1"/>
  <c r="EF67" i="20" s="1"/>
  <c r="EF68" i="20" s="1"/>
  <c r="EF69" i="20" s="1"/>
  <c r="EF70" i="20" s="1"/>
  <c r="EF71" i="20" s="1"/>
  <c r="EF72" i="20" s="1"/>
  <c r="EF73" i="20" s="1"/>
  <c r="EF74" i="20" s="1"/>
  <c r="EF75" i="20" s="1"/>
  <c r="EF76" i="20" s="1"/>
  <c r="EF77" i="20" s="1"/>
  <c r="EF78" i="20" s="1"/>
  <c r="EF79" i="20" s="1"/>
  <c r="EF80" i="20" s="1"/>
  <c r="EF81" i="20" s="1"/>
  <c r="EF82" i="20" s="1"/>
  <c r="EF83" i="20" s="1"/>
  <c r="EF84" i="20" s="1"/>
  <c r="EF85" i="20" s="1"/>
  <c r="EF86" i="20" s="1"/>
  <c r="EF87" i="20" s="1"/>
  <c r="EF88" i="20" s="1"/>
  <c r="EF89" i="20" s="1"/>
  <c r="EF90" i="20" s="1"/>
  <c r="EF91" i="20" s="1"/>
  <c r="EF92" i="20" s="1"/>
  <c r="EF93" i="20" s="1"/>
  <c r="EF94" i="20" s="1"/>
  <c r="EF95" i="20" s="1"/>
  <c r="EF96" i="20" s="1"/>
  <c r="EF97" i="20" s="1"/>
  <c r="EF98" i="20" s="1"/>
  <c r="EF99" i="20" s="1"/>
  <c r="EF100" i="20" s="1"/>
  <c r="EF101" i="20" s="1"/>
  <c r="EF102" i="20" s="1"/>
  <c r="EF103" i="20" s="1"/>
  <c r="HQ13" i="20"/>
  <c r="HP13" i="20"/>
  <c r="HO13" i="20"/>
  <c r="HN13" i="20"/>
  <c r="HM13" i="20"/>
  <c r="HL13" i="20"/>
  <c r="HK13" i="20"/>
  <c r="HJ13" i="20"/>
  <c r="HI13" i="20"/>
  <c r="HH13" i="20"/>
  <c r="HG13" i="20"/>
  <c r="HF13" i="20"/>
  <c r="HE13" i="20"/>
  <c r="HD13" i="20"/>
  <c r="HC13" i="20"/>
  <c r="HB13" i="20"/>
  <c r="HA13" i="20"/>
  <c r="GZ13" i="20"/>
  <c r="GY13" i="20"/>
  <c r="GX13" i="20"/>
  <c r="GW13" i="20"/>
  <c r="GV13" i="20"/>
  <c r="GU13" i="20"/>
  <c r="GT13" i="20"/>
  <c r="GS13" i="20"/>
  <c r="GR13" i="20"/>
  <c r="GQ13" i="20"/>
  <c r="GP13" i="20"/>
  <c r="GO13" i="20"/>
  <c r="GN13" i="20"/>
  <c r="GM13" i="20"/>
  <c r="GL13" i="20"/>
  <c r="GK13" i="20"/>
  <c r="GJ13" i="20"/>
  <c r="GI13" i="20"/>
  <c r="GH13" i="20"/>
  <c r="GG13" i="20"/>
  <c r="GF13" i="20"/>
  <c r="GE13" i="20"/>
  <c r="GD13" i="20"/>
  <c r="GC13" i="20"/>
  <c r="GB13" i="20"/>
  <c r="GA13" i="20"/>
  <c r="FZ13" i="20"/>
  <c r="FY13" i="20"/>
  <c r="FX13" i="20"/>
  <c r="FW13" i="20"/>
  <c r="FV13" i="20"/>
  <c r="FU13" i="20"/>
  <c r="FT13" i="20"/>
  <c r="FS13" i="20"/>
  <c r="FR13" i="20"/>
  <c r="FQ13" i="20"/>
  <c r="FP13" i="20"/>
  <c r="FO13" i="20"/>
  <c r="FN13" i="20"/>
  <c r="FM13" i="20"/>
  <c r="FL13" i="20"/>
  <c r="FK13" i="20"/>
  <c r="FJ13" i="20"/>
  <c r="FI13" i="20"/>
  <c r="FH13" i="20"/>
  <c r="FG13" i="20"/>
  <c r="FF13" i="20"/>
  <c r="FE13" i="20"/>
  <c r="FD13" i="20"/>
  <c r="FC13" i="20"/>
  <c r="FB13" i="20"/>
  <c r="FA13" i="20"/>
  <c r="EZ13" i="20"/>
  <c r="EY13" i="20"/>
  <c r="EX13" i="20"/>
  <c r="EW13" i="20"/>
  <c r="EV13" i="20"/>
  <c r="EU13" i="20"/>
  <c r="ET13" i="20"/>
  <c r="ES13" i="20"/>
  <c r="ER13" i="20"/>
  <c r="EQ13" i="20"/>
  <c r="EP13" i="20"/>
  <c r="EO13" i="20"/>
  <c r="EN13" i="20"/>
  <c r="EM13" i="20"/>
  <c r="EL13" i="20"/>
  <c r="EK13" i="20"/>
  <c r="EJ13" i="20"/>
  <c r="EI13" i="20"/>
  <c r="EH13" i="20"/>
  <c r="EG13" i="20"/>
  <c r="EF13" i="20"/>
  <c r="EE13" i="20"/>
  <c r="EE14" i="20" s="1"/>
  <c r="EE15" i="20" s="1"/>
  <c r="EE16" i="20" s="1"/>
  <c r="EE17" i="20" s="1"/>
  <c r="EE18" i="20" s="1"/>
  <c r="EE19" i="20" s="1"/>
  <c r="EE20" i="20" s="1"/>
  <c r="EE21" i="20" s="1"/>
  <c r="EE22" i="20" s="1"/>
  <c r="EE23" i="20" s="1"/>
  <c r="EE24" i="20" s="1"/>
  <c r="EE25" i="20" s="1"/>
  <c r="EE26" i="20" s="1"/>
  <c r="EE27" i="20" s="1"/>
  <c r="EE28" i="20" s="1"/>
  <c r="EE29" i="20" s="1"/>
  <c r="EE30" i="20" s="1"/>
  <c r="EE31" i="20" s="1"/>
  <c r="EE32" i="20" s="1"/>
  <c r="EE33" i="20" s="1"/>
  <c r="EE34" i="20" s="1"/>
  <c r="EE35" i="20" s="1"/>
  <c r="EE36" i="20" s="1"/>
  <c r="EE37" i="20" s="1"/>
  <c r="EE38" i="20" s="1"/>
  <c r="EE39" i="20" s="1"/>
  <c r="EE40" i="20" s="1"/>
  <c r="EE41" i="20" s="1"/>
  <c r="EE42" i="20" s="1"/>
  <c r="EE43" i="20" s="1"/>
  <c r="EE44" i="20" s="1"/>
  <c r="EE45" i="20" s="1"/>
  <c r="EE46" i="20" s="1"/>
  <c r="EE47" i="20" s="1"/>
  <c r="EE48" i="20" s="1"/>
  <c r="EE49" i="20" s="1"/>
  <c r="EE50" i="20" s="1"/>
  <c r="EE51" i="20" s="1"/>
  <c r="EE52" i="20" s="1"/>
  <c r="EE53" i="20" s="1"/>
  <c r="EE54" i="20" s="1"/>
  <c r="EE55" i="20" s="1"/>
  <c r="EE56" i="20" s="1"/>
  <c r="EE57" i="20" s="1"/>
  <c r="EE58" i="20" s="1"/>
  <c r="EE59" i="20" s="1"/>
  <c r="EE60" i="20" s="1"/>
  <c r="EE61" i="20" s="1"/>
  <c r="EE62" i="20" s="1"/>
  <c r="EE63" i="20" s="1"/>
  <c r="EE64" i="20" s="1"/>
  <c r="EE65" i="20" s="1"/>
  <c r="EE66" i="20" s="1"/>
  <c r="EE67" i="20" s="1"/>
  <c r="EE68" i="20" s="1"/>
  <c r="EE69" i="20" s="1"/>
  <c r="EE70" i="20" s="1"/>
  <c r="EE71" i="20" s="1"/>
  <c r="EE72" i="20" s="1"/>
  <c r="EE73" i="20" s="1"/>
  <c r="EE74" i="20" s="1"/>
  <c r="EE75" i="20" s="1"/>
  <c r="EE76" i="20" s="1"/>
  <c r="EE77" i="20" s="1"/>
  <c r="EE78" i="20" s="1"/>
  <c r="EE79" i="20" s="1"/>
  <c r="EE80" i="20" s="1"/>
  <c r="EE81" i="20" s="1"/>
  <c r="EE82" i="20" s="1"/>
  <c r="EE83" i="20" s="1"/>
  <c r="EE84" i="20" s="1"/>
  <c r="EE85" i="20" s="1"/>
  <c r="EE86" i="20" s="1"/>
  <c r="EE87" i="20" s="1"/>
  <c r="EE88" i="20" s="1"/>
  <c r="EE89" i="20" s="1"/>
  <c r="EE90" i="20" s="1"/>
  <c r="EE91" i="20" s="1"/>
  <c r="EE92" i="20" s="1"/>
  <c r="EE93" i="20" s="1"/>
  <c r="EE94" i="20" s="1"/>
  <c r="EE95" i="20" s="1"/>
  <c r="EE96" i="20" s="1"/>
  <c r="EE97" i="20" s="1"/>
  <c r="EE98" i="20" s="1"/>
  <c r="EE99" i="20" s="1"/>
  <c r="EE100" i="20" s="1"/>
  <c r="EE101" i="20" s="1"/>
  <c r="EE102" i="20" s="1"/>
  <c r="EE103" i="20" s="1"/>
  <c r="HQ12" i="20"/>
  <c r="HP12" i="20"/>
  <c r="HO12" i="20"/>
  <c r="HN12" i="20"/>
  <c r="HM12" i="20"/>
  <c r="HL12" i="20"/>
  <c r="HK12" i="20"/>
  <c r="HJ12" i="20"/>
  <c r="HI12" i="20"/>
  <c r="HH12" i="20"/>
  <c r="HG12" i="20"/>
  <c r="HF12" i="20"/>
  <c r="HE12" i="20"/>
  <c r="HD12" i="20"/>
  <c r="HC12" i="20"/>
  <c r="HB12" i="20"/>
  <c r="HA12" i="20"/>
  <c r="GZ12" i="20"/>
  <c r="GY12" i="20"/>
  <c r="GX12" i="20"/>
  <c r="GW12" i="20"/>
  <c r="GV12" i="20"/>
  <c r="GU12" i="20"/>
  <c r="GT12" i="20"/>
  <c r="GS12" i="20"/>
  <c r="GR12" i="20"/>
  <c r="GQ12" i="20"/>
  <c r="GP12" i="20"/>
  <c r="GO12" i="20"/>
  <c r="GN12" i="20"/>
  <c r="GM12" i="20"/>
  <c r="GL12" i="20"/>
  <c r="GK12" i="20"/>
  <c r="GJ12" i="20"/>
  <c r="GI12" i="20"/>
  <c r="GH12" i="20"/>
  <c r="GG12" i="20"/>
  <c r="GF12" i="20"/>
  <c r="GE12" i="20"/>
  <c r="GD12" i="20"/>
  <c r="GC12" i="20"/>
  <c r="GB12" i="20"/>
  <c r="GA12" i="20"/>
  <c r="FZ12" i="20"/>
  <c r="FY12" i="20"/>
  <c r="FX12" i="20"/>
  <c r="FW12" i="20"/>
  <c r="FV12" i="20"/>
  <c r="FU12" i="20"/>
  <c r="FT12" i="20"/>
  <c r="FS12" i="20"/>
  <c r="FR12" i="20"/>
  <c r="FQ12" i="20"/>
  <c r="FP12" i="20"/>
  <c r="FO12" i="20"/>
  <c r="FN12" i="20"/>
  <c r="FM12" i="20"/>
  <c r="FL12" i="20"/>
  <c r="FK12" i="20"/>
  <c r="FJ12" i="20"/>
  <c r="FI12" i="20"/>
  <c r="FH12" i="20"/>
  <c r="FG12" i="20"/>
  <c r="FF12" i="20"/>
  <c r="FE12" i="20"/>
  <c r="FD12" i="20"/>
  <c r="FC12" i="20"/>
  <c r="FB12" i="20"/>
  <c r="FA12" i="20"/>
  <c r="EZ12" i="20"/>
  <c r="EY12" i="20"/>
  <c r="EX12" i="20"/>
  <c r="EW12" i="20"/>
  <c r="EV12" i="20"/>
  <c r="EU12" i="20"/>
  <c r="ET12" i="20"/>
  <c r="ES12" i="20"/>
  <c r="ER12" i="20"/>
  <c r="EQ12" i="20"/>
  <c r="EP12" i="20"/>
  <c r="EO12" i="20"/>
  <c r="EN12" i="20"/>
  <c r="EM12" i="20"/>
  <c r="EL12" i="20"/>
  <c r="EK12" i="20"/>
  <c r="EJ12" i="20"/>
  <c r="EI12" i="20"/>
  <c r="EH12" i="20"/>
  <c r="EG12" i="20"/>
  <c r="EF12" i="20"/>
  <c r="EE12" i="20"/>
  <c r="ED12" i="20"/>
  <c r="ED13" i="20" s="1"/>
  <c r="ED14" i="20" s="1"/>
  <c r="ED15" i="20" s="1"/>
  <c r="ED16" i="20" s="1"/>
  <c r="ED17" i="20" s="1"/>
  <c r="ED18" i="20" s="1"/>
  <c r="ED19" i="20" s="1"/>
  <c r="ED20" i="20" s="1"/>
  <c r="ED21" i="20" s="1"/>
  <c r="ED22" i="20" s="1"/>
  <c r="ED23" i="20" s="1"/>
  <c r="ED24" i="20" s="1"/>
  <c r="ED25" i="20" s="1"/>
  <c r="ED26" i="20" s="1"/>
  <c r="ED27" i="20" s="1"/>
  <c r="ED28" i="20" s="1"/>
  <c r="ED29" i="20" s="1"/>
  <c r="ED30" i="20" s="1"/>
  <c r="ED31" i="20" s="1"/>
  <c r="ED32" i="20" s="1"/>
  <c r="ED33" i="20" s="1"/>
  <c r="ED34" i="20" s="1"/>
  <c r="ED35" i="20" s="1"/>
  <c r="ED36" i="20" s="1"/>
  <c r="ED37" i="20" s="1"/>
  <c r="ED38" i="20" s="1"/>
  <c r="ED39" i="20" s="1"/>
  <c r="ED40" i="20" s="1"/>
  <c r="ED41" i="20" s="1"/>
  <c r="ED42" i="20" s="1"/>
  <c r="ED43" i="20" s="1"/>
  <c r="ED44" i="20" s="1"/>
  <c r="ED45" i="20" s="1"/>
  <c r="ED46" i="20" s="1"/>
  <c r="ED47" i="20" s="1"/>
  <c r="ED48" i="20" s="1"/>
  <c r="ED49" i="20" s="1"/>
  <c r="ED50" i="20" s="1"/>
  <c r="ED51" i="20" s="1"/>
  <c r="ED52" i="20" s="1"/>
  <c r="ED53" i="20" s="1"/>
  <c r="ED54" i="20" s="1"/>
  <c r="ED55" i="20" s="1"/>
  <c r="ED56" i="20" s="1"/>
  <c r="ED57" i="20" s="1"/>
  <c r="ED58" i="20" s="1"/>
  <c r="ED59" i="20" s="1"/>
  <c r="ED60" i="20" s="1"/>
  <c r="ED61" i="20" s="1"/>
  <c r="ED62" i="20" s="1"/>
  <c r="ED63" i="20" s="1"/>
  <c r="ED64" i="20" s="1"/>
  <c r="ED65" i="20" s="1"/>
  <c r="ED66" i="20" s="1"/>
  <c r="ED67" i="20" s="1"/>
  <c r="ED68" i="20" s="1"/>
  <c r="ED69" i="20" s="1"/>
  <c r="ED70" i="20" s="1"/>
  <c r="ED71" i="20" s="1"/>
  <c r="ED72" i="20" s="1"/>
  <c r="ED73" i="20" s="1"/>
  <c r="ED74" i="20" s="1"/>
  <c r="ED75" i="20" s="1"/>
  <c r="ED76" i="20" s="1"/>
  <c r="ED77" i="20" s="1"/>
  <c r="ED78" i="20" s="1"/>
  <c r="ED79" i="20" s="1"/>
  <c r="ED80" i="20" s="1"/>
  <c r="ED81" i="20" s="1"/>
  <c r="ED82" i="20" s="1"/>
  <c r="ED83" i="20" s="1"/>
  <c r="ED84" i="20" s="1"/>
  <c r="ED85" i="20" s="1"/>
  <c r="ED86" i="20" s="1"/>
  <c r="ED87" i="20" s="1"/>
  <c r="ED88" i="20" s="1"/>
  <c r="ED89" i="20" s="1"/>
  <c r="ED90" i="20" s="1"/>
  <c r="ED91" i="20" s="1"/>
  <c r="ED92" i="20" s="1"/>
  <c r="ED93" i="20" s="1"/>
  <c r="ED94" i="20" s="1"/>
  <c r="ED95" i="20" s="1"/>
  <c r="ED96" i="20" s="1"/>
  <c r="ED97" i="20" s="1"/>
  <c r="ED98" i="20" s="1"/>
  <c r="ED99" i="20" s="1"/>
  <c r="ED100" i="20" s="1"/>
  <c r="ED101" i="20" s="1"/>
  <c r="ED102" i="20" s="1"/>
  <c r="ED103" i="20" s="1"/>
  <c r="HQ11" i="20"/>
  <c r="HP11" i="20"/>
  <c r="HO11" i="20"/>
  <c r="HN11" i="20"/>
  <c r="HM11" i="20"/>
  <c r="HL11" i="20"/>
  <c r="HK11" i="20"/>
  <c r="HJ11" i="20"/>
  <c r="HI11" i="20"/>
  <c r="HH11" i="20"/>
  <c r="HG11" i="20"/>
  <c r="HF11" i="20"/>
  <c r="HE11" i="20"/>
  <c r="HD11" i="20"/>
  <c r="HC11" i="20"/>
  <c r="HB11" i="20"/>
  <c r="HA11" i="20"/>
  <c r="GZ11" i="20"/>
  <c r="GY11" i="20"/>
  <c r="GX11" i="20"/>
  <c r="GW11" i="20"/>
  <c r="GV11" i="20"/>
  <c r="GU11" i="20"/>
  <c r="GT11" i="20"/>
  <c r="GS11" i="20"/>
  <c r="GR11" i="20"/>
  <c r="GQ11" i="20"/>
  <c r="GP11" i="20"/>
  <c r="GO11" i="20"/>
  <c r="GN11" i="20"/>
  <c r="GM11" i="20"/>
  <c r="GL11" i="20"/>
  <c r="GK11" i="20"/>
  <c r="GJ11" i="20"/>
  <c r="GI11" i="20"/>
  <c r="GH11" i="20"/>
  <c r="GG11" i="20"/>
  <c r="GF11" i="20"/>
  <c r="GE11" i="20"/>
  <c r="GD11" i="20"/>
  <c r="GC11" i="20"/>
  <c r="GB11" i="20"/>
  <c r="GA11" i="20"/>
  <c r="FZ11" i="20"/>
  <c r="FY11" i="20"/>
  <c r="FX11" i="20"/>
  <c r="FW11" i="20"/>
  <c r="FV11" i="20"/>
  <c r="FU11" i="20"/>
  <c r="FT11" i="20"/>
  <c r="FS11" i="20"/>
  <c r="FR11" i="20"/>
  <c r="FQ11" i="20"/>
  <c r="FP11" i="20"/>
  <c r="FO11" i="20"/>
  <c r="FN11" i="20"/>
  <c r="FM11" i="20"/>
  <c r="FL11" i="20"/>
  <c r="FK11" i="20"/>
  <c r="FJ11" i="20"/>
  <c r="FI11" i="20"/>
  <c r="FH11" i="20"/>
  <c r="FG11" i="20"/>
  <c r="FF11" i="20"/>
  <c r="FE11" i="20"/>
  <c r="FD11" i="20"/>
  <c r="FC11" i="20"/>
  <c r="FB11" i="20"/>
  <c r="FA11" i="20"/>
  <c r="EZ11" i="20"/>
  <c r="EY11" i="20"/>
  <c r="EX11" i="20"/>
  <c r="EW11" i="20"/>
  <c r="EV11" i="20"/>
  <c r="EU11" i="20"/>
  <c r="ET11" i="20"/>
  <c r="ES11" i="20"/>
  <c r="ER11" i="20"/>
  <c r="EQ11" i="20"/>
  <c r="EP11" i="20"/>
  <c r="EO11" i="20"/>
  <c r="EN11" i="20"/>
  <c r="EM11" i="20"/>
  <c r="EL11" i="20"/>
  <c r="EK11" i="20"/>
  <c r="EJ11" i="20"/>
  <c r="EI11" i="20"/>
  <c r="EH11" i="20"/>
  <c r="EG11" i="20"/>
  <c r="EF11" i="20"/>
  <c r="EE11" i="20"/>
  <c r="ED11" i="20"/>
  <c r="EC11" i="20"/>
  <c r="EC12" i="20" s="1"/>
  <c r="EC13" i="20" s="1"/>
  <c r="EC14" i="20" s="1"/>
  <c r="EC15" i="20" s="1"/>
  <c r="EC16" i="20" s="1"/>
  <c r="EC17" i="20" s="1"/>
  <c r="EC18" i="20" s="1"/>
  <c r="EC19" i="20" s="1"/>
  <c r="EC20" i="20" s="1"/>
  <c r="EC21" i="20" s="1"/>
  <c r="EC22" i="20" s="1"/>
  <c r="EC23" i="20" s="1"/>
  <c r="EC24" i="20" s="1"/>
  <c r="EC25" i="20" s="1"/>
  <c r="EC26" i="20" s="1"/>
  <c r="EC27" i="20" s="1"/>
  <c r="EC28" i="20" s="1"/>
  <c r="EC29" i="20" s="1"/>
  <c r="EC30" i="20" s="1"/>
  <c r="EC31" i="20" s="1"/>
  <c r="EC32" i="20" s="1"/>
  <c r="EC33" i="20" s="1"/>
  <c r="EC34" i="20" s="1"/>
  <c r="EC35" i="20" s="1"/>
  <c r="EC36" i="20" s="1"/>
  <c r="EC37" i="20" s="1"/>
  <c r="EC38" i="20" s="1"/>
  <c r="EC39" i="20" s="1"/>
  <c r="EC40" i="20" s="1"/>
  <c r="EC41" i="20" s="1"/>
  <c r="EC42" i="20" s="1"/>
  <c r="EC43" i="20" s="1"/>
  <c r="EC44" i="20" s="1"/>
  <c r="EC45" i="20" s="1"/>
  <c r="EC46" i="20" s="1"/>
  <c r="EC47" i="20" s="1"/>
  <c r="EC48" i="20" s="1"/>
  <c r="EC49" i="20" s="1"/>
  <c r="EC50" i="20" s="1"/>
  <c r="EC51" i="20" s="1"/>
  <c r="EC52" i="20" s="1"/>
  <c r="EC53" i="20" s="1"/>
  <c r="EC54" i="20" s="1"/>
  <c r="EC55" i="20" s="1"/>
  <c r="EC56" i="20" s="1"/>
  <c r="EC57" i="20" s="1"/>
  <c r="EC58" i="20" s="1"/>
  <c r="EC59" i="20" s="1"/>
  <c r="EC60" i="20" s="1"/>
  <c r="EC61" i="20" s="1"/>
  <c r="EC62" i="20" s="1"/>
  <c r="EC63" i="20" s="1"/>
  <c r="EC64" i="20" s="1"/>
  <c r="EC65" i="20" s="1"/>
  <c r="EC66" i="20" s="1"/>
  <c r="EC67" i="20" s="1"/>
  <c r="EC68" i="20" s="1"/>
  <c r="EC69" i="20" s="1"/>
  <c r="EC70" i="20" s="1"/>
  <c r="EC71" i="20" s="1"/>
  <c r="EC72" i="20" s="1"/>
  <c r="EC73" i="20" s="1"/>
  <c r="EC74" i="20" s="1"/>
  <c r="EC75" i="20" s="1"/>
  <c r="EC76" i="20" s="1"/>
  <c r="EC77" i="20" s="1"/>
  <c r="EC78" i="20" s="1"/>
  <c r="EC79" i="20" s="1"/>
  <c r="EC80" i="20" s="1"/>
  <c r="EC81" i="20" s="1"/>
  <c r="EC82" i="20" s="1"/>
  <c r="EC83" i="20" s="1"/>
  <c r="EC84" i="20" s="1"/>
  <c r="EC85" i="20" s="1"/>
  <c r="EC86" i="20" s="1"/>
  <c r="EC87" i="20" s="1"/>
  <c r="EC88" i="20" s="1"/>
  <c r="EC89" i="20" s="1"/>
  <c r="EC90" i="20" s="1"/>
  <c r="EC91" i="20" s="1"/>
  <c r="EC92" i="20" s="1"/>
  <c r="EC93" i="20" s="1"/>
  <c r="EC94" i="20" s="1"/>
  <c r="EC95" i="20" s="1"/>
  <c r="EC96" i="20" s="1"/>
  <c r="EC97" i="20" s="1"/>
  <c r="EC98" i="20" s="1"/>
  <c r="EC99" i="20" s="1"/>
  <c r="EC100" i="20" s="1"/>
  <c r="EC101" i="20" s="1"/>
  <c r="EC102" i="20" s="1"/>
  <c r="EC103" i="20" s="1"/>
  <c r="HQ10" i="20"/>
  <c r="HP10" i="20"/>
  <c r="HO10" i="20"/>
  <c r="HN10" i="20"/>
  <c r="HM10" i="20"/>
  <c r="HL10" i="20"/>
  <c r="HK10" i="20"/>
  <c r="HJ10" i="20"/>
  <c r="HI10" i="20"/>
  <c r="HH10" i="20"/>
  <c r="HG10" i="20"/>
  <c r="HF10" i="20"/>
  <c r="HE10" i="20"/>
  <c r="HD10" i="20"/>
  <c r="HC10" i="20"/>
  <c r="HB10" i="20"/>
  <c r="HA10" i="20"/>
  <c r="GZ10" i="20"/>
  <c r="GY10" i="20"/>
  <c r="GX10" i="20"/>
  <c r="GW10" i="20"/>
  <c r="GV10" i="20"/>
  <c r="GU10" i="20"/>
  <c r="GT10" i="20"/>
  <c r="GS10" i="20"/>
  <c r="GR10" i="20"/>
  <c r="GQ10" i="20"/>
  <c r="GP10" i="20"/>
  <c r="GO10" i="20"/>
  <c r="GN10" i="20"/>
  <c r="GM10" i="20"/>
  <c r="GL10" i="20"/>
  <c r="GK10" i="20"/>
  <c r="GJ10" i="20"/>
  <c r="GI10" i="20"/>
  <c r="GH10" i="20"/>
  <c r="GG10" i="20"/>
  <c r="GF10" i="20"/>
  <c r="GE10" i="20"/>
  <c r="GD10" i="20"/>
  <c r="GC10" i="20"/>
  <c r="GB10" i="20"/>
  <c r="GA10" i="20"/>
  <c r="FZ10" i="20"/>
  <c r="FY10" i="20"/>
  <c r="FX10" i="20"/>
  <c r="FW10" i="20"/>
  <c r="FV10" i="20"/>
  <c r="FU10" i="20"/>
  <c r="FT10" i="20"/>
  <c r="FS10" i="20"/>
  <c r="FR10" i="20"/>
  <c r="FQ10" i="20"/>
  <c r="FP10" i="20"/>
  <c r="FO10" i="20"/>
  <c r="FN10" i="20"/>
  <c r="FM10" i="20"/>
  <c r="FL10" i="20"/>
  <c r="FK10" i="20"/>
  <c r="FJ10" i="20"/>
  <c r="FI10" i="20"/>
  <c r="FH10" i="20"/>
  <c r="FG10" i="20"/>
  <c r="FF10" i="20"/>
  <c r="FE10" i="20"/>
  <c r="FD10" i="20"/>
  <c r="FC10" i="20"/>
  <c r="FB10" i="20"/>
  <c r="FA10" i="20"/>
  <c r="EZ10" i="20"/>
  <c r="EY10" i="20"/>
  <c r="EX10" i="20"/>
  <c r="EW10" i="20"/>
  <c r="EV10" i="20"/>
  <c r="EU10" i="20"/>
  <c r="ET10" i="20"/>
  <c r="ES10" i="20"/>
  <c r="ER10" i="20"/>
  <c r="EQ10" i="20"/>
  <c r="EP10" i="20"/>
  <c r="EO10" i="20"/>
  <c r="EN10" i="20"/>
  <c r="EM10" i="20"/>
  <c r="EL10" i="20"/>
  <c r="EK10" i="20"/>
  <c r="EJ10" i="20"/>
  <c r="EI10" i="20"/>
  <c r="EH10" i="20"/>
  <c r="EG10" i="20"/>
  <c r="EF10" i="20"/>
  <c r="EE10" i="20"/>
  <c r="ED10" i="20"/>
  <c r="EC10" i="20"/>
  <c r="EB10" i="20"/>
  <c r="EB11" i="20" s="1"/>
  <c r="EB12" i="20" s="1"/>
  <c r="EB13" i="20" s="1"/>
  <c r="EB14" i="20" s="1"/>
  <c r="EB15" i="20" s="1"/>
  <c r="EB16" i="20" s="1"/>
  <c r="EB17" i="20" s="1"/>
  <c r="EB18" i="20" s="1"/>
  <c r="EB19" i="20" s="1"/>
  <c r="EB20" i="20" s="1"/>
  <c r="EB21" i="20" s="1"/>
  <c r="EB22" i="20" s="1"/>
  <c r="EB23" i="20" s="1"/>
  <c r="EB24" i="20" s="1"/>
  <c r="EB25" i="20" s="1"/>
  <c r="EB26" i="20" s="1"/>
  <c r="EB27" i="20" s="1"/>
  <c r="EB28" i="20" s="1"/>
  <c r="EB29" i="20" s="1"/>
  <c r="EB30" i="20" s="1"/>
  <c r="EB31" i="20" s="1"/>
  <c r="EB32" i="20" s="1"/>
  <c r="EB33" i="20" s="1"/>
  <c r="EB34" i="20" s="1"/>
  <c r="EB35" i="20" s="1"/>
  <c r="EB36" i="20" s="1"/>
  <c r="EB37" i="20" s="1"/>
  <c r="EB38" i="20" s="1"/>
  <c r="EB39" i="20" s="1"/>
  <c r="EB40" i="20" s="1"/>
  <c r="EB41" i="20" s="1"/>
  <c r="EB42" i="20" s="1"/>
  <c r="EB43" i="20" s="1"/>
  <c r="EB44" i="20" s="1"/>
  <c r="EB45" i="20" s="1"/>
  <c r="EB46" i="20" s="1"/>
  <c r="EB47" i="20" s="1"/>
  <c r="EB48" i="20" s="1"/>
  <c r="EB49" i="20" s="1"/>
  <c r="EB50" i="20" s="1"/>
  <c r="EB51" i="20" s="1"/>
  <c r="EB52" i="20" s="1"/>
  <c r="EB53" i="20" s="1"/>
  <c r="EB54" i="20" s="1"/>
  <c r="EB55" i="20" s="1"/>
  <c r="EB56" i="20" s="1"/>
  <c r="EB57" i="20" s="1"/>
  <c r="EB58" i="20" s="1"/>
  <c r="EB59" i="20" s="1"/>
  <c r="EB60" i="20" s="1"/>
  <c r="EB61" i="20" s="1"/>
  <c r="EB62" i="20" s="1"/>
  <c r="EB63" i="20" s="1"/>
  <c r="EB64" i="20" s="1"/>
  <c r="EB65" i="20" s="1"/>
  <c r="EB66" i="20" s="1"/>
  <c r="EB67" i="20" s="1"/>
  <c r="EB68" i="20" s="1"/>
  <c r="EB69" i="20" s="1"/>
  <c r="EB70" i="20" s="1"/>
  <c r="EB71" i="20" s="1"/>
  <c r="EB72" i="20" s="1"/>
  <c r="EB73" i="20" s="1"/>
  <c r="EB74" i="20" s="1"/>
  <c r="EB75" i="20" s="1"/>
  <c r="EB76" i="20" s="1"/>
  <c r="EB77" i="20" s="1"/>
  <c r="EB78" i="20" s="1"/>
  <c r="EB79" i="20" s="1"/>
  <c r="EB80" i="20" s="1"/>
  <c r="EB81" i="20" s="1"/>
  <c r="EB82" i="20" s="1"/>
  <c r="EB83" i="20" s="1"/>
  <c r="EB84" i="20" s="1"/>
  <c r="EB85" i="20" s="1"/>
  <c r="EB86" i="20" s="1"/>
  <c r="EB87" i="20" s="1"/>
  <c r="EB88" i="20" s="1"/>
  <c r="EB89" i="20" s="1"/>
  <c r="EB90" i="20" s="1"/>
  <c r="EB91" i="20" s="1"/>
  <c r="EB92" i="20" s="1"/>
  <c r="EB93" i="20" s="1"/>
  <c r="EB94" i="20" s="1"/>
  <c r="EB95" i="20" s="1"/>
  <c r="EB96" i="20" s="1"/>
  <c r="EB97" i="20" s="1"/>
  <c r="EB98" i="20" s="1"/>
  <c r="EB99" i="20" s="1"/>
  <c r="EB100" i="20" s="1"/>
  <c r="EB101" i="20" s="1"/>
  <c r="EB102" i="20" s="1"/>
  <c r="EB103" i="20" s="1"/>
  <c r="HQ9" i="20"/>
  <c r="HP9" i="20"/>
  <c r="HO9" i="20"/>
  <c r="HN9" i="20"/>
  <c r="HM9" i="20"/>
  <c r="HL9" i="20"/>
  <c r="HK9" i="20"/>
  <c r="HJ9" i="20"/>
  <c r="HI9" i="20"/>
  <c r="HH9" i="20"/>
  <c r="HG9" i="20"/>
  <c r="HF9" i="20"/>
  <c r="HE9" i="20"/>
  <c r="HD9" i="20"/>
  <c r="HC9" i="20"/>
  <c r="HB9" i="20"/>
  <c r="HA9" i="20"/>
  <c r="GZ9" i="20"/>
  <c r="GY9" i="20"/>
  <c r="GX9" i="20"/>
  <c r="GW9" i="20"/>
  <c r="GV9" i="20"/>
  <c r="GU9" i="20"/>
  <c r="GT9" i="20"/>
  <c r="GS9" i="20"/>
  <c r="GR9" i="20"/>
  <c r="GQ9" i="20"/>
  <c r="GP9" i="20"/>
  <c r="GO9" i="20"/>
  <c r="GN9" i="20"/>
  <c r="GM9" i="20"/>
  <c r="GL9" i="20"/>
  <c r="GK9" i="20"/>
  <c r="GJ9" i="20"/>
  <c r="GI9" i="20"/>
  <c r="GH9" i="20"/>
  <c r="GG9" i="20"/>
  <c r="GF9" i="20"/>
  <c r="GE9" i="20"/>
  <c r="GD9" i="20"/>
  <c r="GC9" i="20"/>
  <c r="GB9" i="20"/>
  <c r="GA9" i="20"/>
  <c r="FZ9" i="20"/>
  <c r="FY9" i="20"/>
  <c r="FX9" i="20"/>
  <c r="FW9" i="20"/>
  <c r="FV9" i="20"/>
  <c r="FU9" i="20"/>
  <c r="FT9" i="20"/>
  <c r="FS9" i="20"/>
  <c r="FR9" i="20"/>
  <c r="FQ9" i="20"/>
  <c r="FP9" i="20"/>
  <c r="FO9" i="20"/>
  <c r="FN9" i="20"/>
  <c r="FM9" i="20"/>
  <c r="FL9" i="20"/>
  <c r="FK9" i="20"/>
  <c r="FJ9" i="20"/>
  <c r="FI9" i="20"/>
  <c r="FH9" i="20"/>
  <c r="FG9" i="20"/>
  <c r="FF9" i="20"/>
  <c r="FE9" i="20"/>
  <c r="FD9" i="20"/>
  <c r="FC9" i="20"/>
  <c r="FB9" i="20"/>
  <c r="FA9" i="20"/>
  <c r="EZ9" i="20"/>
  <c r="EY9" i="20"/>
  <c r="EX9" i="20"/>
  <c r="EW9" i="20"/>
  <c r="EV9" i="20"/>
  <c r="EU9" i="20"/>
  <c r="ET9" i="20"/>
  <c r="ES9" i="20"/>
  <c r="ER9" i="20"/>
  <c r="EQ9" i="20"/>
  <c r="EP9" i="20"/>
  <c r="EO9" i="20"/>
  <c r="EN9" i="20"/>
  <c r="EM9" i="20"/>
  <c r="EL9" i="20"/>
  <c r="EK9" i="20"/>
  <c r="EJ9" i="20"/>
  <c r="EI9" i="20"/>
  <c r="EH9" i="20"/>
  <c r="EG9" i="20"/>
  <c r="EF9" i="20"/>
  <c r="EE9" i="20"/>
  <c r="ED9" i="20"/>
  <c r="EC9" i="20"/>
  <c r="EB9" i="20"/>
  <c r="EA9" i="20"/>
  <c r="EA10" i="20" s="1"/>
  <c r="EA11" i="20" s="1"/>
  <c r="EA12" i="20" s="1"/>
  <c r="EA13" i="20" s="1"/>
  <c r="EA14" i="20" s="1"/>
  <c r="EA15" i="20" s="1"/>
  <c r="EA16" i="20" s="1"/>
  <c r="EA17" i="20" s="1"/>
  <c r="EA18" i="20" s="1"/>
  <c r="EA19" i="20" s="1"/>
  <c r="EA20" i="20" s="1"/>
  <c r="EA21" i="20" s="1"/>
  <c r="EA22" i="20" s="1"/>
  <c r="EA23" i="20" s="1"/>
  <c r="EA24" i="20" s="1"/>
  <c r="EA25" i="20" s="1"/>
  <c r="EA26" i="20" s="1"/>
  <c r="EA27" i="20" s="1"/>
  <c r="EA28" i="20" s="1"/>
  <c r="EA29" i="20" s="1"/>
  <c r="EA30" i="20" s="1"/>
  <c r="EA31" i="20" s="1"/>
  <c r="EA32" i="20" s="1"/>
  <c r="EA33" i="20" s="1"/>
  <c r="EA34" i="20" s="1"/>
  <c r="EA35" i="20" s="1"/>
  <c r="EA36" i="20" s="1"/>
  <c r="EA37" i="20" s="1"/>
  <c r="EA38" i="20" s="1"/>
  <c r="EA39" i="20" s="1"/>
  <c r="EA40" i="20" s="1"/>
  <c r="EA41" i="20" s="1"/>
  <c r="EA42" i="20" s="1"/>
  <c r="EA43" i="20" s="1"/>
  <c r="EA44" i="20" s="1"/>
  <c r="EA45" i="20" s="1"/>
  <c r="EA46" i="20" s="1"/>
  <c r="EA47" i="20" s="1"/>
  <c r="EA48" i="20" s="1"/>
  <c r="EA49" i="20" s="1"/>
  <c r="EA50" i="20" s="1"/>
  <c r="EA51" i="20" s="1"/>
  <c r="EA52" i="20" s="1"/>
  <c r="EA53" i="20" s="1"/>
  <c r="EA54" i="20" s="1"/>
  <c r="EA55" i="20" s="1"/>
  <c r="EA56" i="20" s="1"/>
  <c r="EA57" i="20" s="1"/>
  <c r="EA58" i="20" s="1"/>
  <c r="EA59" i="20" s="1"/>
  <c r="EA60" i="20" s="1"/>
  <c r="EA61" i="20" s="1"/>
  <c r="EA62" i="20" s="1"/>
  <c r="EA63" i="20" s="1"/>
  <c r="EA64" i="20" s="1"/>
  <c r="EA65" i="20" s="1"/>
  <c r="EA66" i="20" s="1"/>
  <c r="EA67" i="20" s="1"/>
  <c r="EA68" i="20" s="1"/>
  <c r="EA69" i="20" s="1"/>
  <c r="EA70" i="20" s="1"/>
  <c r="EA71" i="20" s="1"/>
  <c r="EA72" i="20" s="1"/>
  <c r="EA73" i="20" s="1"/>
  <c r="EA74" i="20" s="1"/>
  <c r="EA75" i="20" s="1"/>
  <c r="EA76" i="20" s="1"/>
  <c r="EA77" i="20" s="1"/>
  <c r="EA78" i="20" s="1"/>
  <c r="EA79" i="20" s="1"/>
  <c r="EA80" i="20" s="1"/>
  <c r="EA81" i="20" s="1"/>
  <c r="EA82" i="20" s="1"/>
  <c r="EA83" i="20" s="1"/>
  <c r="EA84" i="20" s="1"/>
  <c r="EA85" i="20" s="1"/>
  <c r="EA86" i="20" s="1"/>
  <c r="EA87" i="20" s="1"/>
  <c r="EA88" i="20" s="1"/>
  <c r="EA89" i="20" s="1"/>
  <c r="EA90" i="20" s="1"/>
  <c r="EA91" i="20" s="1"/>
  <c r="EA92" i="20" s="1"/>
  <c r="EA93" i="20" s="1"/>
  <c r="EA94" i="20" s="1"/>
  <c r="EA95" i="20" s="1"/>
  <c r="EA96" i="20" s="1"/>
  <c r="EA97" i="20" s="1"/>
  <c r="EA98" i="20" s="1"/>
  <c r="EA99" i="20" s="1"/>
  <c r="EA100" i="20" s="1"/>
  <c r="EA101" i="20" s="1"/>
  <c r="EA102" i="20" s="1"/>
  <c r="EA103" i="20" s="1"/>
  <c r="HQ8" i="20"/>
  <c r="HP8" i="20"/>
  <c r="HO8" i="20"/>
  <c r="HN8" i="20"/>
  <c r="HM8" i="20"/>
  <c r="HL8" i="20"/>
  <c r="HK8" i="20"/>
  <c r="HJ8" i="20"/>
  <c r="HI8" i="20"/>
  <c r="HH8" i="20"/>
  <c r="HG8" i="20"/>
  <c r="HF8" i="20"/>
  <c r="HE8" i="20"/>
  <c r="HD8" i="20"/>
  <c r="HC8" i="20"/>
  <c r="HB8" i="20"/>
  <c r="HA8" i="20"/>
  <c r="GZ8" i="20"/>
  <c r="GY8" i="20"/>
  <c r="GX8" i="20"/>
  <c r="GW8" i="20"/>
  <c r="GV8" i="20"/>
  <c r="GU8" i="20"/>
  <c r="GT8" i="20"/>
  <c r="GS8" i="20"/>
  <c r="GR8" i="20"/>
  <c r="GQ8" i="20"/>
  <c r="GP8" i="20"/>
  <c r="GO8" i="20"/>
  <c r="GN8" i="20"/>
  <c r="GM8" i="20"/>
  <c r="GL8" i="20"/>
  <c r="GK8" i="20"/>
  <c r="GJ8" i="20"/>
  <c r="GI8" i="20"/>
  <c r="GH8" i="20"/>
  <c r="GG8" i="20"/>
  <c r="GF8" i="20"/>
  <c r="GE8" i="20"/>
  <c r="GD8" i="20"/>
  <c r="GC8" i="20"/>
  <c r="GB8" i="20"/>
  <c r="GA8" i="20"/>
  <c r="FZ8" i="20"/>
  <c r="FY8" i="20"/>
  <c r="FX8" i="20"/>
  <c r="FW8" i="20"/>
  <c r="FV8" i="20"/>
  <c r="FU8" i="20"/>
  <c r="FT8" i="20"/>
  <c r="FS8" i="20"/>
  <c r="FR8" i="20"/>
  <c r="FQ8" i="20"/>
  <c r="FP8" i="20"/>
  <c r="FO8" i="20"/>
  <c r="FN8" i="20"/>
  <c r="FM8" i="20"/>
  <c r="FL8" i="20"/>
  <c r="FK8" i="20"/>
  <c r="FJ8" i="20"/>
  <c r="FI8" i="20"/>
  <c r="FH8" i="20"/>
  <c r="FG8" i="20"/>
  <c r="FF8" i="20"/>
  <c r="FE8" i="20"/>
  <c r="FD8" i="20"/>
  <c r="FC8" i="20"/>
  <c r="FB8" i="20"/>
  <c r="FA8" i="20"/>
  <c r="EZ8" i="20"/>
  <c r="EY8" i="20"/>
  <c r="EX8" i="20"/>
  <c r="EW8" i="20"/>
  <c r="EV8" i="20"/>
  <c r="EU8" i="20"/>
  <c r="ET8" i="20"/>
  <c r="ES8" i="20"/>
  <c r="ER8" i="20"/>
  <c r="EQ8" i="20"/>
  <c r="EP8" i="20"/>
  <c r="EO8" i="20"/>
  <c r="EN8" i="20"/>
  <c r="EM8" i="20"/>
  <c r="EL8" i="20"/>
  <c r="EK8" i="20"/>
  <c r="EJ8" i="20"/>
  <c r="EI8" i="20"/>
  <c r="EH8" i="20"/>
  <c r="EG8" i="20"/>
  <c r="EF8" i="20"/>
  <c r="EE8" i="20"/>
  <c r="ED8" i="20"/>
  <c r="EC8" i="20"/>
  <c r="EB8" i="20"/>
  <c r="EA8" i="20"/>
  <c r="DZ8" i="20"/>
  <c r="DZ9" i="20" s="1"/>
  <c r="DZ10" i="20" s="1"/>
  <c r="DZ11" i="20" s="1"/>
  <c r="DZ12" i="20" s="1"/>
  <c r="DZ13" i="20" s="1"/>
  <c r="DZ14" i="20" s="1"/>
  <c r="DZ15" i="20" s="1"/>
  <c r="DZ16" i="20" s="1"/>
  <c r="DZ17" i="20" s="1"/>
  <c r="DZ18" i="20" s="1"/>
  <c r="DZ19" i="20" s="1"/>
  <c r="DZ20" i="20" s="1"/>
  <c r="DZ21" i="20" s="1"/>
  <c r="DZ22" i="20" s="1"/>
  <c r="DZ23" i="20" s="1"/>
  <c r="DZ24" i="20" s="1"/>
  <c r="DZ25" i="20" s="1"/>
  <c r="DZ26" i="20" s="1"/>
  <c r="DZ27" i="20" s="1"/>
  <c r="DZ28" i="20" s="1"/>
  <c r="DZ29" i="20" s="1"/>
  <c r="DZ30" i="20" s="1"/>
  <c r="DZ31" i="20" s="1"/>
  <c r="DZ32" i="20" s="1"/>
  <c r="DZ33" i="20" s="1"/>
  <c r="DZ34" i="20" s="1"/>
  <c r="DZ35" i="20" s="1"/>
  <c r="DZ36" i="20" s="1"/>
  <c r="DZ37" i="20" s="1"/>
  <c r="DZ38" i="20" s="1"/>
  <c r="DZ39" i="20" s="1"/>
  <c r="DZ40" i="20" s="1"/>
  <c r="DZ41" i="20" s="1"/>
  <c r="DZ42" i="20" s="1"/>
  <c r="DZ43" i="20" s="1"/>
  <c r="DZ44" i="20" s="1"/>
  <c r="DZ45" i="20" s="1"/>
  <c r="DZ46" i="20" s="1"/>
  <c r="DZ47" i="20" s="1"/>
  <c r="DZ48" i="20" s="1"/>
  <c r="DZ49" i="20" s="1"/>
  <c r="DZ50" i="20" s="1"/>
  <c r="DZ51" i="20" s="1"/>
  <c r="DZ52" i="20" s="1"/>
  <c r="DZ53" i="20" s="1"/>
  <c r="DZ54" i="20" s="1"/>
  <c r="DZ55" i="20" s="1"/>
  <c r="DZ56" i="20" s="1"/>
  <c r="DZ57" i="20" s="1"/>
  <c r="DZ58" i="20" s="1"/>
  <c r="DZ59" i="20" s="1"/>
  <c r="DZ60" i="20" s="1"/>
  <c r="DZ61" i="20" s="1"/>
  <c r="DZ62" i="20" s="1"/>
  <c r="DZ63" i="20" s="1"/>
  <c r="DZ64" i="20" s="1"/>
  <c r="DZ65" i="20" s="1"/>
  <c r="DZ66" i="20" s="1"/>
  <c r="DZ67" i="20" s="1"/>
  <c r="DZ68" i="20" s="1"/>
  <c r="DZ69" i="20" s="1"/>
  <c r="DZ70" i="20" s="1"/>
  <c r="DZ71" i="20" s="1"/>
  <c r="DZ72" i="20" s="1"/>
  <c r="DZ73" i="20" s="1"/>
  <c r="DZ74" i="20" s="1"/>
  <c r="DZ75" i="20" s="1"/>
  <c r="DZ76" i="20" s="1"/>
  <c r="DZ77" i="20" s="1"/>
  <c r="DZ78" i="20" s="1"/>
  <c r="DZ79" i="20" s="1"/>
  <c r="DZ80" i="20" s="1"/>
  <c r="DZ81" i="20" s="1"/>
  <c r="DZ82" i="20" s="1"/>
  <c r="DZ83" i="20" s="1"/>
  <c r="DZ84" i="20" s="1"/>
  <c r="DZ85" i="20" s="1"/>
  <c r="DZ86" i="20" s="1"/>
  <c r="DZ87" i="20" s="1"/>
  <c r="DZ88" i="20" s="1"/>
  <c r="DZ89" i="20" s="1"/>
  <c r="DZ90" i="20" s="1"/>
  <c r="DZ91" i="20" s="1"/>
  <c r="DZ92" i="20" s="1"/>
  <c r="DZ93" i="20" s="1"/>
  <c r="DZ94" i="20" s="1"/>
  <c r="DZ95" i="20" s="1"/>
  <c r="DZ96" i="20" s="1"/>
  <c r="DZ97" i="20" s="1"/>
  <c r="DZ98" i="20" s="1"/>
  <c r="DZ99" i="20" s="1"/>
  <c r="DZ100" i="20" s="1"/>
  <c r="DZ101" i="20" s="1"/>
  <c r="DZ102" i="20" s="1"/>
  <c r="DZ103" i="20" s="1"/>
  <c r="HQ7" i="20"/>
  <c r="HP7" i="20"/>
  <c r="HO7" i="20"/>
  <c r="HN7" i="20"/>
  <c r="HM7" i="20"/>
  <c r="HL7" i="20"/>
  <c r="HK7" i="20"/>
  <c r="HJ7" i="20"/>
  <c r="HI7" i="20"/>
  <c r="HH7" i="20"/>
  <c r="HG7" i="20"/>
  <c r="HF7" i="20"/>
  <c r="HE7" i="20"/>
  <c r="HD7" i="20"/>
  <c r="HC7" i="20"/>
  <c r="HB7" i="20"/>
  <c r="HA7" i="20"/>
  <c r="GZ7" i="20"/>
  <c r="GY7" i="20"/>
  <c r="GX7" i="20"/>
  <c r="GW7" i="20"/>
  <c r="GV7" i="20"/>
  <c r="GU7" i="20"/>
  <c r="GT7" i="20"/>
  <c r="GS7" i="20"/>
  <c r="GR7" i="20"/>
  <c r="GQ7" i="20"/>
  <c r="GP7" i="20"/>
  <c r="GO7" i="20"/>
  <c r="GN7" i="20"/>
  <c r="GM7" i="20"/>
  <c r="GL7" i="20"/>
  <c r="GK7" i="20"/>
  <c r="GJ7" i="20"/>
  <c r="GI7" i="20"/>
  <c r="GH7" i="20"/>
  <c r="GG7" i="20"/>
  <c r="GF7" i="20"/>
  <c r="GE7" i="20"/>
  <c r="GD7" i="20"/>
  <c r="GC7" i="20"/>
  <c r="GB7" i="20"/>
  <c r="GA7" i="20"/>
  <c r="FZ7" i="20"/>
  <c r="FY7" i="20"/>
  <c r="FX7" i="20"/>
  <c r="FW7" i="20"/>
  <c r="FV7" i="20"/>
  <c r="FU7" i="20"/>
  <c r="FT7" i="20"/>
  <c r="FS7" i="20"/>
  <c r="FR7" i="20"/>
  <c r="FQ7" i="20"/>
  <c r="FP7" i="20"/>
  <c r="FO7" i="20"/>
  <c r="FN7" i="20"/>
  <c r="FM7" i="20"/>
  <c r="FL7" i="20"/>
  <c r="FK7" i="20"/>
  <c r="FJ7" i="20"/>
  <c r="FI7" i="20"/>
  <c r="FH7" i="20"/>
  <c r="FG7" i="20"/>
  <c r="FF7" i="20"/>
  <c r="FE7" i="20"/>
  <c r="FD7" i="20"/>
  <c r="FC7" i="20"/>
  <c r="FB7" i="20"/>
  <c r="FA7" i="20"/>
  <c r="EZ7" i="20"/>
  <c r="EY7" i="20"/>
  <c r="EX7" i="20"/>
  <c r="EW7" i="20"/>
  <c r="EV7" i="20"/>
  <c r="EU7" i="20"/>
  <c r="ET7" i="20"/>
  <c r="ES7" i="20"/>
  <c r="ER7" i="20"/>
  <c r="EQ7" i="20"/>
  <c r="EP7" i="20"/>
  <c r="EO7" i="20"/>
  <c r="EN7" i="20"/>
  <c r="EM7" i="20"/>
  <c r="EL7" i="20"/>
  <c r="EK7" i="20"/>
  <c r="EJ7" i="20"/>
  <c r="EI7" i="20"/>
  <c r="EH7" i="20"/>
  <c r="EG7" i="20"/>
  <c r="EF7" i="20"/>
  <c r="EE7" i="20"/>
  <c r="ED7" i="20"/>
  <c r="EC7" i="20"/>
  <c r="EB7" i="20"/>
  <c r="EA7" i="20"/>
  <c r="DZ7" i="20"/>
  <c r="DY7" i="20"/>
  <c r="DY8" i="20" s="1"/>
  <c r="DY9" i="20" s="1"/>
  <c r="DY10" i="20" s="1"/>
  <c r="DY11" i="20" s="1"/>
  <c r="DY12" i="20" s="1"/>
  <c r="DY13" i="20" s="1"/>
  <c r="DY14" i="20" s="1"/>
  <c r="DY15" i="20" s="1"/>
  <c r="DY16" i="20" s="1"/>
  <c r="DY17" i="20" s="1"/>
  <c r="DY18" i="20" s="1"/>
  <c r="DY19" i="20" s="1"/>
  <c r="DY20" i="20" s="1"/>
  <c r="DY21" i="20" s="1"/>
  <c r="DY22" i="20" s="1"/>
  <c r="DY23" i="20" s="1"/>
  <c r="DY24" i="20" s="1"/>
  <c r="DY25" i="20" s="1"/>
  <c r="DY26" i="20" s="1"/>
  <c r="DY27" i="20" s="1"/>
  <c r="DY28" i="20" s="1"/>
  <c r="DY29" i="20" s="1"/>
  <c r="DY30" i="20" s="1"/>
  <c r="DY31" i="20" s="1"/>
  <c r="DY32" i="20" s="1"/>
  <c r="DY33" i="20" s="1"/>
  <c r="DY34" i="20" s="1"/>
  <c r="DY35" i="20" s="1"/>
  <c r="DY36" i="20" s="1"/>
  <c r="DY37" i="20" s="1"/>
  <c r="DY38" i="20" s="1"/>
  <c r="DY39" i="20" s="1"/>
  <c r="DY40" i="20" s="1"/>
  <c r="DY41" i="20" s="1"/>
  <c r="DY42" i="20" s="1"/>
  <c r="DY43" i="20" s="1"/>
  <c r="DY44" i="20" s="1"/>
  <c r="DY45" i="20" s="1"/>
  <c r="DY46" i="20" s="1"/>
  <c r="DY47" i="20" s="1"/>
  <c r="DY48" i="20" s="1"/>
  <c r="DY49" i="20" s="1"/>
  <c r="DY50" i="20" s="1"/>
  <c r="DY51" i="20" s="1"/>
  <c r="DY52" i="20" s="1"/>
  <c r="DY53" i="20" s="1"/>
  <c r="DY54" i="20" s="1"/>
  <c r="DY55" i="20" s="1"/>
  <c r="DY56" i="20" s="1"/>
  <c r="DY57" i="20" s="1"/>
  <c r="DY58" i="20" s="1"/>
  <c r="DY59" i="20" s="1"/>
  <c r="DY60" i="20" s="1"/>
  <c r="DY61" i="20" s="1"/>
  <c r="DY62" i="20" s="1"/>
  <c r="DY63" i="20" s="1"/>
  <c r="DY64" i="20" s="1"/>
  <c r="DY65" i="20" s="1"/>
  <c r="DY66" i="20" s="1"/>
  <c r="DY67" i="20" s="1"/>
  <c r="DY68" i="20" s="1"/>
  <c r="DY69" i="20" s="1"/>
  <c r="DY70" i="20" s="1"/>
  <c r="DY71" i="20" s="1"/>
  <c r="DY72" i="20" s="1"/>
  <c r="DY73" i="20" s="1"/>
  <c r="DY74" i="20" s="1"/>
  <c r="DY75" i="20" s="1"/>
  <c r="DY76" i="20" s="1"/>
  <c r="DY77" i="20" s="1"/>
  <c r="DY78" i="20" s="1"/>
  <c r="DY79" i="20" s="1"/>
  <c r="DY80" i="20" s="1"/>
  <c r="DY81" i="20" s="1"/>
  <c r="DY82" i="20" s="1"/>
  <c r="DY83" i="20" s="1"/>
  <c r="DY84" i="20" s="1"/>
  <c r="DY85" i="20" s="1"/>
  <c r="DY86" i="20" s="1"/>
  <c r="DY87" i="20" s="1"/>
  <c r="DY88" i="20" s="1"/>
  <c r="DY89" i="20" s="1"/>
  <c r="DY90" i="20" s="1"/>
  <c r="DY91" i="20" s="1"/>
  <c r="DY92" i="20" s="1"/>
  <c r="DY93" i="20" s="1"/>
  <c r="DY94" i="20" s="1"/>
  <c r="DY95" i="20" s="1"/>
  <c r="DY96" i="20" s="1"/>
  <c r="DY97" i="20" s="1"/>
  <c r="DY98" i="20" s="1"/>
  <c r="DY99" i="20" s="1"/>
  <c r="DY100" i="20" s="1"/>
  <c r="DY101" i="20" s="1"/>
  <c r="DY102" i="20" s="1"/>
  <c r="DY103" i="20" s="1"/>
  <c r="HQ6" i="20"/>
  <c r="HP6" i="20"/>
  <c r="HO6" i="20"/>
  <c r="HN6" i="20"/>
  <c r="HM6" i="20"/>
  <c r="HL6" i="20"/>
  <c r="HK6" i="20"/>
  <c r="HJ6" i="20"/>
  <c r="HI6" i="20"/>
  <c r="HH6" i="20"/>
  <c r="HG6" i="20"/>
  <c r="HF6" i="20"/>
  <c r="HE6" i="20"/>
  <c r="HD6" i="20"/>
  <c r="HC6" i="20"/>
  <c r="HB6" i="20"/>
  <c r="HA6" i="20"/>
  <c r="GZ6" i="20"/>
  <c r="GY6" i="20"/>
  <c r="GX6" i="20"/>
  <c r="GW6" i="20"/>
  <c r="GV6" i="20"/>
  <c r="GU6" i="20"/>
  <c r="GT6" i="20"/>
  <c r="GS6" i="20"/>
  <c r="GR6" i="20"/>
  <c r="GQ6" i="20"/>
  <c r="GP6" i="20"/>
  <c r="GO6" i="20"/>
  <c r="GN6" i="20"/>
  <c r="GM6" i="20"/>
  <c r="GL6" i="20"/>
  <c r="GK6" i="20"/>
  <c r="GJ6" i="20"/>
  <c r="GI6" i="20"/>
  <c r="GH6" i="20"/>
  <c r="GG6" i="20"/>
  <c r="GF6" i="20"/>
  <c r="GE6" i="20"/>
  <c r="GD6" i="20"/>
  <c r="GC6" i="20"/>
  <c r="GB6" i="20"/>
  <c r="GA6" i="20"/>
  <c r="FZ6" i="20"/>
  <c r="FY6" i="20"/>
  <c r="FX6" i="20"/>
  <c r="FW6" i="20"/>
  <c r="FV6" i="20"/>
  <c r="FU6" i="20"/>
  <c r="FT6" i="20"/>
  <c r="FS6" i="20"/>
  <c r="FR6" i="20"/>
  <c r="FQ6" i="20"/>
  <c r="FP6" i="20"/>
  <c r="FO6" i="20"/>
  <c r="FN6" i="20"/>
  <c r="FM6" i="20"/>
  <c r="FL6" i="20"/>
  <c r="FK6" i="20"/>
  <c r="FJ6" i="20"/>
  <c r="FI6" i="20"/>
  <c r="FH6" i="20"/>
  <c r="FG6" i="20"/>
  <c r="FF6" i="20"/>
  <c r="FE6" i="20"/>
  <c r="FD6" i="20"/>
  <c r="FC6" i="20"/>
  <c r="FB6" i="20"/>
  <c r="FA6" i="20"/>
  <c r="EZ6" i="20"/>
  <c r="EY6" i="20"/>
  <c r="EX6" i="20"/>
  <c r="EW6" i="20"/>
  <c r="EV6" i="20"/>
  <c r="EU6" i="20"/>
  <c r="ET6" i="20"/>
  <c r="ES6" i="20"/>
  <c r="ER6" i="20"/>
  <c r="EQ6" i="20"/>
  <c r="EP6" i="20"/>
  <c r="EO6" i="20"/>
  <c r="EN6" i="20"/>
  <c r="EM6" i="20"/>
  <c r="EL6" i="20"/>
  <c r="EK6" i="20"/>
  <c r="EJ6" i="20"/>
  <c r="EI6" i="20"/>
  <c r="EH6" i="20"/>
  <c r="EG6" i="20"/>
  <c r="EF6" i="20"/>
  <c r="EE6" i="20"/>
  <c r="ED6" i="20"/>
  <c r="EC6" i="20"/>
  <c r="EB6" i="20"/>
  <c r="EA6" i="20"/>
  <c r="DZ6" i="20"/>
  <c r="DY6" i="20"/>
  <c r="DX6" i="20"/>
  <c r="DX7" i="20" s="1"/>
  <c r="DX8" i="20" s="1"/>
  <c r="DX9" i="20" s="1"/>
  <c r="DX10" i="20" s="1"/>
  <c r="DX11" i="20" s="1"/>
  <c r="DX12" i="20" s="1"/>
  <c r="DX13" i="20" s="1"/>
  <c r="DX14" i="20" s="1"/>
  <c r="DX15" i="20" s="1"/>
  <c r="DX16" i="20" s="1"/>
  <c r="DX17" i="20" s="1"/>
  <c r="DX18" i="20" s="1"/>
  <c r="DX19" i="20" s="1"/>
  <c r="DX20" i="20" s="1"/>
  <c r="DX21" i="20" s="1"/>
  <c r="DX22" i="20" s="1"/>
  <c r="DX23" i="20" s="1"/>
  <c r="DX24" i="20" s="1"/>
  <c r="DX25" i="20" s="1"/>
  <c r="DX26" i="20" s="1"/>
  <c r="DX27" i="20" s="1"/>
  <c r="DX28" i="20" s="1"/>
  <c r="DX29" i="20" s="1"/>
  <c r="DX30" i="20" s="1"/>
  <c r="DX31" i="20" s="1"/>
  <c r="DX32" i="20" s="1"/>
  <c r="DX33" i="20" s="1"/>
  <c r="DX34" i="20" s="1"/>
  <c r="DX35" i="20" s="1"/>
  <c r="DX36" i="20" s="1"/>
  <c r="DX37" i="20" s="1"/>
  <c r="DX38" i="20" s="1"/>
  <c r="DX39" i="20" s="1"/>
  <c r="DX40" i="20" s="1"/>
  <c r="DX41" i="20" s="1"/>
  <c r="DX42" i="20" s="1"/>
  <c r="DX43" i="20" s="1"/>
  <c r="DX44" i="20" s="1"/>
  <c r="DX45" i="20" s="1"/>
  <c r="DX46" i="20" s="1"/>
  <c r="DX47" i="20" s="1"/>
  <c r="DX48" i="20" s="1"/>
  <c r="DX49" i="20" s="1"/>
  <c r="DX50" i="20" s="1"/>
  <c r="DX51" i="20" s="1"/>
  <c r="DX52" i="20" s="1"/>
  <c r="DX53" i="20" s="1"/>
  <c r="DX54" i="20" s="1"/>
  <c r="DX55" i="20" s="1"/>
  <c r="DX56" i="20" s="1"/>
  <c r="DX57" i="20" s="1"/>
  <c r="DX58" i="20" s="1"/>
  <c r="DX59" i="20" s="1"/>
  <c r="DX60" i="20" s="1"/>
  <c r="DX61" i="20" s="1"/>
  <c r="DX62" i="20" s="1"/>
  <c r="DX63" i="20" s="1"/>
  <c r="DX64" i="20" s="1"/>
  <c r="DX65" i="20" s="1"/>
  <c r="DX66" i="20" s="1"/>
  <c r="DX67" i="20" s="1"/>
  <c r="DX68" i="20" s="1"/>
  <c r="DX69" i="20" s="1"/>
  <c r="DX70" i="20" s="1"/>
  <c r="DX71" i="20" s="1"/>
  <c r="DX72" i="20" s="1"/>
  <c r="DX73" i="20" s="1"/>
  <c r="DX74" i="20" s="1"/>
  <c r="DX75" i="20" s="1"/>
  <c r="DX76" i="20" s="1"/>
  <c r="DX77" i="20" s="1"/>
  <c r="DX78" i="20" s="1"/>
  <c r="DX79" i="20" s="1"/>
  <c r="DX80" i="20" s="1"/>
  <c r="DX81" i="20" s="1"/>
  <c r="DX82" i="20" s="1"/>
  <c r="DX83" i="20" s="1"/>
  <c r="DX84" i="20" s="1"/>
  <c r="DX85" i="20" s="1"/>
  <c r="DX86" i="20" s="1"/>
  <c r="DX87" i="20" s="1"/>
  <c r="DX88" i="20" s="1"/>
  <c r="DX89" i="20" s="1"/>
  <c r="DX90" i="20" s="1"/>
  <c r="DX91" i="20" s="1"/>
  <c r="DX92" i="20" s="1"/>
  <c r="DX93" i="20" s="1"/>
  <c r="DX94" i="20" s="1"/>
  <c r="DX95" i="20" s="1"/>
  <c r="DX96" i="20" s="1"/>
  <c r="DX97" i="20" s="1"/>
  <c r="DX98" i="20" s="1"/>
  <c r="DX99" i="20" s="1"/>
  <c r="DX100" i="20" s="1"/>
  <c r="DX101" i="20" s="1"/>
  <c r="DX102" i="20" s="1"/>
  <c r="DX103" i="20" s="1"/>
  <c r="HQ5" i="20"/>
  <c r="HP5" i="20"/>
  <c r="HO5" i="20"/>
  <c r="HN5" i="20"/>
  <c r="HM5" i="20"/>
  <c r="HL5" i="20"/>
  <c r="HK5" i="20"/>
  <c r="HJ5" i="20"/>
  <c r="HI5" i="20"/>
  <c r="HH5" i="20"/>
  <c r="HG5" i="20"/>
  <c r="HF5" i="20"/>
  <c r="HE5" i="20"/>
  <c r="HD5" i="20"/>
  <c r="HC5" i="20"/>
  <c r="HB5" i="20"/>
  <c r="HA5" i="20"/>
  <c r="GZ5" i="20"/>
  <c r="GY5" i="20"/>
  <c r="GX5" i="20"/>
  <c r="GW5" i="20"/>
  <c r="GV5" i="20"/>
  <c r="GU5" i="20"/>
  <c r="GT5" i="20"/>
  <c r="GS5" i="20"/>
  <c r="GR5" i="20"/>
  <c r="GQ5" i="20"/>
  <c r="GP5" i="20"/>
  <c r="GO5" i="20"/>
  <c r="GN5" i="20"/>
  <c r="GM5" i="20"/>
  <c r="GL5" i="20"/>
  <c r="GK5" i="20"/>
  <c r="GJ5" i="20"/>
  <c r="GI5" i="20"/>
  <c r="GH5" i="20"/>
  <c r="GG5" i="20"/>
  <c r="GF5" i="20"/>
  <c r="GE5" i="20"/>
  <c r="GD5" i="20"/>
  <c r="GC5" i="20"/>
  <c r="GB5" i="20"/>
  <c r="GA5" i="20"/>
  <c r="FZ5" i="20"/>
  <c r="FY5" i="20"/>
  <c r="FX5" i="20"/>
  <c r="FW5" i="20"/>
  <c r="FV5" i="20"/>
  <c r="FU5" i="20"/>
  <c r="FT5" i="20"/>
  <c r="FS5" i="20"/>
  <c r="FR5" i="20"/>
  <c r="FQ5" i="20"/>
  <c r="FP5" i="20"/>
  <c r="FO5" i="20"/>
  <c r="FN5" i="20"/>
  <c r="FM5" i="20"/>
  <c r="FL5" i="20"/>
  <c r="FK5" i="20"/>
  <c r="FJ5" i="20"/>
  <c r="FI5" i="20"/>
  <c r="FH5" i="20"/>
  <c r="FG5" i="20"/>
  <c r="FF5" i="20"/>
  <c r="FE5" i="20"/>
  <c r="FD5" i="20"/>
  <c r="FC5" i="20"/>
  <c r="FB5" i="20"/>
  <c r="FA5" i="20"/>
  <c r="EZ5" i="20"/>
  <c r="EY5" i="20"/>
  <c r="EX5" i="20"/>
  <c r="EW5" i="20"/>
  <c r="EV5" i="20"/>
  <c r="EU5" i="20"/>
  <c r="ET5" i="20"/>
  <c r="ES5" i="20"/>
  <c r="ER5" i="20"/>
  <c r="EQ5" i="20"/>
  <c r="EP5" i="20"/>
  <c r="EO5" i="20"/>
  <c r="EN5" i="20"/>
  <c r="EM5" i="20"/>
  <c r="EL5" i="20"/>
  <c r="EK5" i="20"/>
  <c r="EJ5" i="20"/>
  <c r="EI5" i="20"/>
  <c r="EH5" i="20"/>
  <c r="EG5" i="20"/>
  <c r="EF5" i="20"/>
  <c r="EE5" i="20"/>
  <c r="ED5" i="20"/>
  <c r="EC5" i="20"/>
  <c r="EB5" i="20"/>
  <c r="EA5" i="20"/>
  <c r="DZ5" i="20"/>
  <c r="DY5" i="20"/>
  <c r="DX5" i="20"/>
  <c r="DW5" i="20"/>
  <c r="DW6" i="20" s="1"/>
  <c r="DW7" i="20" s="1"/>
  <c r="DW8" i="20" s="1"/>
  <c r="DW9" i="20" s="1"/>
  <c r="DW10" i="20" s="1"/>
  <c r="DW11" i="20" s="1"/>
  <c r="DW12" i="20" s="1"/>
  <c r="DW13" i="20" s="1"/>
  <c r="DW14" i="20" s="1"/>
  <c r="DW15" i="20" s="1"/>
  <c r="DW16" i="20" s="1"/>
  <c r="DW17" i="20" s="1"/>
  <c r="DW18" i="20" s="1"/>
  <c r="DW19" i="20" s="1"/>
  <c r="DW20" i="20" s="1"/>
  <c r="DW21" i="20" s="1"/>
  <c r="DW22" i="20" s="1"/>
  <c r="DW23" i="20" s="1"/>
  <c r="DW24" i="20" s="1"/>
  <c r="DW25" i="20" s="1"/>
  <c r="DW26" i="20" s="1"/>
  <c r="DW27" i="20" s="1"/>
  <c r="DW28" i="20" s="1"/>
  <c r="DW29" i="20" s="1"/>
  <c r="DW30" i="20" s="1"/>
  <c r="DW31" i="20" s="1"/>
  <c r="DW32" i="20" s="1"/>
  <c r="DW33" i="20" s="1"/>
  <c r="DW34" i="20" s="1"/>
  <c r="DW35" i="20" s="1"/>
  <c r="DW36" i="20" s="1"/>
  <c r="DW37" i="20" s="1"/>
  <c r="DW38" i="20" s="1"/>
  <c r="DW39" i="20" s="1"/>
  <c r="DW40" i="20" s="1"/>
  <c r="DW41" i="20" s="1"/>
  <c r="DW42" i="20" s="1"/>
  <c r="DW43" i="20" s="1"/>
  <c r="DW44" i="20" s="1"/>
  <c r="DW45" i="20" s="1"/>
  <c r="DW46" i="20" s="1"/>
  <c r="DW47" i="20" s="1"/>
  <c r="DW48" i="20" s="1"/>
  <c r="DW49" i="20" s="1"/>
  <c r="DW50" i="20" s="1"/>
  <c r="DW51" i="20" s="1"/>
  <c r="DW52" i="20" s="1"/>
  <c r="DW53" i="20" s="1"/>
  <c r="DW54" i="20" s="1"/>
  <c r="DW55" i="20" s="1"/>
  <c r="DW56" i="20" s="1"/>
  <c r="DW57" i="20" s="1"/>
  <c r="DW58" i="20" s="1"/>
  <c r="DW59" i="20" s="1"/>
  <c r="DW60" i="20" s="1"/>
  <c r="DW61" i="20" s="1"/>
  <c r="DW62" i="20" s="1"/>
  <c r="DW63" i="20" s="1"/>
  <c r="DW64" i="20" s="1"/>
  <c r="DW65" i="20" s="1"/>
  <c r="DW66" i="20" s="1"/>
  <c r="DW67" i="20" s="1"/>
  <c r="DW68" i="20" s="1"/>
  <c r="DW69" i="20" s="1"/>
  <c r="DW70" i="20" s="1"/>
  <c r="DW71" i="20" s="1"/>
  <c r="DW72" i="20" s="1"/>
  <c r="DW73" i="20" s="1"/>
  <c r="DW74" i="20" s="1"/>
  <c r="DW75" i="20" s="1"/>
  <c r="DW76" i="20" s="1"/>
  <c r="DW77" i="20" s="1"/>
  <c r="DW78" i="20" s="1"/>
  <c r="DW79" i="20" s="1"/>
  <c r="DW80" i="20" s="1"/>
  <c r="DW81" i="20" s="1"/>
  <c r="DW82" i="20" s="1"/>
  <c r="DW83" i="20" s="1"/>
  <c r="DW84" i="20" s="1"/>
  <c r="DW85" i="20" s="1"/>
  <c r="DW86" i="20" s="1"/>
  <c r="DW87" i="20" s="1"/>
  <c r="DW88" i="20" s="1"/>
  <c r="DW89" i="20" s="1"/>
  <c r="DW90" i="20" s="1"/>
  <c r="DW91" i="20" s="1"/>
  <c r="DW92" i="20" s="1"/>
  <c r="DW93" i="20" s="1"/>
  <c r="DW94" i="20" s="1"/>
  <c r="DW95" i="20" s="1"/>
  <c r="DW96" i="20" s="1"/>
  <c r="DW97" i="20" s="1"/>
  <c r="DW98" i="20" s="1"/>
  <c r="DW99" i="20" s="1"/>
  <c r="DW100" i="20" s="1"/>
  <c r="DW101" i="20" s="1"/>
  <c r="DW102" i="20" s="1"/>
  <c r="DW103" i="20" s="1"/>
  <c r="HQ4" i="20"/>
  <c r="HP4" i="20"/>
  <c r="HO4" i="20"/>
  <c r="HN4" i="20"/>
  <c r="HM4" i="20"/>
  <c r="HL4" i="20"/>
  <c r="HK4" i="20"/>
  <c r="HJ4" i="20"/>
  <c r="HI4" i="20"/>
  <c r="HH4" i="20"/>
  <c r="HG4" i="20"/>
  <c r="HF4" i="20"/>
  <c r="HE4" i="20"/>
  <c r="HD4" i="20"/>
  <c r="HC4" i="20"/>
  <c r="HB4" i="20"/>
  <c r="HA4" i="20"/>
  <c r="GZ4" i="20"/>
  <c r="GY4" i="20"/>
  <c r="GX4" i="20"/>
  <c r="GW4" i="20"/>
  <c r="GV4" i="20"/>
  <c r="GU4" i="20"/>
  <c r="GT4" i="20"/>
  <c r="GS4" i="20"/>
  <c r="GR4" i="20"/>
  <c r="GQ4" i="20"/>
  <c r="GP4" i="20"/>
  <c r="GO4" i="20"/>
  <c r="GN4" i="20"/>
  <c r="GM4" i="20"/>
  <c r="GL4" i="20"/>
  <c r="GK4" i="20"/>
  <c r="GJ4" i="20"/>
  <c r="GI4" i="20"/>
  <c r="GH4" i="20"/>
  <c r="GG4" i="20"/>
  <c r="GF4" i="20"/>
  <c r="GE4" i="20"/>
  <c r="GD4" i="20"/>
  <c r="GC4" i="20"/>
  <c r="GB4" i="20"/>
  <c r="GA4" i="20"/>
  <c r="FZ4" i="20"/>
  <c r="FY4" i="20"/>
  <c r="FX4" i="20"/>
  <c r="FW4" i="20"/>
  <c r="FV4" i="20"/>
  <c r="FU4" i="20"/>
  <c r="FT4" i="20"/>
  <c r="FS4" i="20"/>
  <c r="FR4" i="20"/>
  <c r="FQ4" i="20"/>
  <c r="FP4" i="20"/>
  <c r="FO4" i="20"/>
  <c r="FN4" i="20"/>
  <c r="FM4" i="20"/>
  <c r="FL4" i="20"/>
  <c r="FK4" i="20"/>
  <c r="FJ4" i="20"/>
  <c r="FI4" i="20"/>
  <c r="FH4" i="20"/>
  <c r="FG4" i="20"/>
  <c r="FF4" i="20"/>
  <c r="FE4" i="20"/>
  <c r="FD4" i="20"/>
  <c r="FC4" i="20"/>
  <c r="FB4" i="20"/>
  <c r="FA4" i="20"/>
  <c r="EZ4" i="20"/>
  <c r="EY4" i="20"/>
  <c r="EX4" i="20"/>
  <c r="EW4" i="20"/>
  <c r="EV4" i="20"/>
  <c r="EU4" i="20"/>
  <c r="ET4" i="20"/>
  <c r="ES4" i="20"/>
  <c r="ER4" i="20"/>
  <c r="EQ4" i="20"/>
  <c r="EP4" i="20"/>
  <c r="EO4" i="20"/>
  <c r="EN4" i="20"/>
  <c r="EM4" i="20"/>
  <c r="EL4" i="20"/>
  <c r="EK4" i="20"/>
  <c r="EJ4" i="20"/>
  <c r="EI4" i="20"/>
  <c r="EH4" i="20"/>
  <c r="EG4" i="20"/>
  <c r="EF4" i="20"/>
  <c r="EE4" i="20"/>
  <c r="ED4" i="20"/>
  <c r="EC4" i="20"/>
  <c r="EB4" i="20"/>
  <c r="EA4" i="20"/>
  <c r="DZ4" i="20"/>
  <c r="DY4" i="20"/>
  <c r="DX4" i="20"/>
  <c r="DW4" i="20"/>
  <c r="DV4" i="20"/>
  <c r="DV5" i="20" s="1"/>
  <c r="DV6" i="20" s="1"/>
  <c r="DV7" i="20" s="1"/>
  <c r="DV8" i="20" s="1"/>
  <c r="DV9" i="20" s="1"/>
  <c r="DV10" i="20" s="1"/>
  <c r="DV11" i="20" s="1"/>
  <c r="DV12" i="20" s="1"/>
  <c r="DV13" i="20" s="1"/>
  <c r="DV14" i="20" s="1"/>
  <c r="DV15" i="20" s="1"/>
  <c r="DV16" i="20" s="1"/>
  <c r="DV17" i="20" s="1"/>
  <c r="DV18" i="20" s="1"/>
  <c r="DV19" i="20" s="1"/>
  <c r="DV20" i="20" s="1"/>
  <c r="DV21" i="20" s="1"/>
  <c r="DV22" i="20" s="1"/>
  <c r="DV23" i="20" s="1"/>
  <c r="DV24" i="20" s="1"/>
  <c r="DV25" i="20" s="1"/>
  <c r="DV26" i="20" s="1"/>
  <c r="DV27" i="20" s="1"/>
  <c r="DV28" i="20" s="1"/>
  <c r="DV29" i="20" s="1"/>
  <c r="DV30" i="20" s="1"/>
  <c r="DV31" i="20" s="1"/>
  <c r="DV32" i="20" s="1"/>
  <c r="DV33" i="20" s="1"/>
  <c r="DV34" i="20" s="1"/>
  <c r="DV35" i="20" s="1"/>
  <c r="DV36" i="20" s="1"/>
  <c r="DV37" i="20" s="1"/>
  <c r="DV38" i="20" s="1"/>
  <c r="DV39" i="20" s="1"/>
  <c r="DV40" i="20" s="1"/>
  <c r="DV41" i="20" s="1"/>
  <c r="DV42" i="20" s="1"/>
  <c r="DV43" i="20" s="1"/>
  <c r="DV44" i="20" s="1"/>
  <c r="DV45" i="20" s="1"/>
  <c r="DV46" i="20" s="1"/>
  <c r="DV47" i="20" s="1"/>
  <c r="DV48" i="20" s="1"/>
  <c r="DV49" i="20" s="1"/>
  <c r="DV50" i="20" s="1"/>
  <c r="DV51" i="20" s="1"/>
  <c r="DV52" i="20" s="1"/>
  <c r="DV53" i="20" s="1"/>
  <c r="DV54" i="20" s="1"/>
  <c r="DV55" i="20" s="1"/>
  <c r="DV56" i="20" s="1"/>
  <c r="DV57" i="20" s="1"/>
  <c r="DV58" i="20" s="1"/>
  <c r="DV59" i="20" s="1"/>
  <c r="DV60" i="20" s="1"/>
  <c r="DV61" i="20" s="1"/>
  <c r="DV62" i="20" s="1"/>
  <c r="DV63" i="20" s="1"/>
  <c r="DV64" i="20" s="1"/>
  <c r="DV65" i="20" s="1"/>
  <c r="DV66" i="20" s="1"/>
  <c r="DV67" i="20" s="1"/>
  <c r="DV68" i="20" s="1"/>
  <c r="DV69" i="20" s="1"/>
  <c r="DV70" i="20" s="1"/>
  <c r="DV71" i="20" s="1"/>
  <c r="DV72" i="20" s="1"/>
  <c r="DV73" i="20" s="1"/>
  <c r="DV74" i="20" s="1"/>
  <c r="DV75" i="20" s="1"/>
  <c r="DV76" i="20" s="1"/>
  <c r="DV77" i="20" s="1"/>
  <c r="DV78" i="20" s="1"/>
  <c r="DV79" i="20" s="1"/>
  <c r="DV80" i="20" s="1"/>
  <c r="DV81" i="20" s="1"/>
  <c r="DV82" i="20" s="1"/>
  <c r="DV83" i="20" s="1"/>
  <c r="DV84" i="20" s="1"/>
  <c r="DV85" i="20" s="1"/>
  <c r="DV86" i="20" s="1"/>
  <c r="DV87" i="20" s="1"/>
  <c r="DV88" i="20" s="1"/>
  <c r="DV89" i="20" s="1"/>
  <c r="DV90" i="20" s="1"/>
  <c r="DV91" i="20" s="1"/>
  <c r="DV92" i="20" s="1"/>
  <c r="DV93" i="20" s="1"/>
  <c r="DV94" i="20" s="1"/>
  <c r="DV95" i="20" s="1"/>
  <c r="DV96" i="20" s="1"/>
  <c r="DV97" i="20" s="1"/>
  <c r="DV98" i="20" s="1"/>
  <c r="DV99" i="20" s="1"/>
  <c r="DV100" i="20" s="1"/>
  <c r="DV101" i="20" s="1"/>
  <c r="DV102" i="20" s="1"/>
  <c r="DV103" i="20" s="1"/>
  <c r="HQ103" i="17"/>
  <c r="HQ102" i="17"/>
  <c r="HP102" i="17"/>
  <c r="HP103" i="17" s="1"/>
  <c r="HQ101" i="17"/>
  <c r="HP101" i="17"/>
  <c r="HO101" i="17"/>
  <c r="HO102" i="17" s="1"/>
  <c r="HO103" i="17" s="1"/>
  <c r="HQ100" i="17"/>
  <c r="HP100" i="17"/>
  <c r="HO100" i="17"/>
  <c r="HN100" i="17"/>
  <c r="HN101" i="17" s="1"/>
  <c r="HN102" i="17" s="1"/>
  <c r="HN103" i="17" s="1"/>
  <c r="HQ99" i="17"/>
  <c r="HP99" i="17"/>
  <c r="HO99" i="17"/>
  <c r="HN99" i="17"/>
  <c r="HM99" i="17"/>
  <c r="HM100" i="17" s="1"/>
  <c r="HM101" i="17" s="1"/>
  <c r="HM102" i="17" s="1"/>
  <c r="HM103" i="17" s="1"/>
  <c r="HQ98" i="17"/>
  <c r="HP98" i="17"/>
  <c r="HO98" i="17"/>
  <c r="HN98" i="17"/>
  <c r="HM98" i="17"/>
  <c r="HL98" i="17"/>
  <c r="HL99" i="17" s="1"/>
  <c r="HL100" i="17" s="1"/>
  <c r="HL101" i="17" s="1"/>
  <c r="HL102" i="17" s="1"/>
  <c r="HL103" i="17" s="1"/>
  <c r="HQ97" i="17"/>
  <c r="HP97" i="17"/>
  <c r="HO97" i="17"/>
  <c r="HN97" i="17"/>
  <c r="HM97" i="17"/>
  <c r="HL97" i="17"/>
  <c r="HK97" i="17"/>
  <c r="HK98" i="17" s="1"/>
  <c r="HK99" i="17" s="1"/>
  <c r="HK100" i="17" s="1"/>
  <c r="HK101" i="17" s="1"/>
  <c r="HK102" i="17" s="1"/>
  <c r="HK103" i="17" s="1"/>
  <c r="HQ96" i="17"/>
  <c r="HP96" i="17"/>
  <c r="HO96" i="17"/>
  <c r="HN96" i="17"/>
  <c r="HM96" i="17"/>
  <c r="HL96" i="17"/>
  <c r="HK96" i="17"/>
  <c r="HJ96" i="17"/>
  <c r="HJ97" i="17" s="1"/>
  <c r="HJ98" i="17" s="1"/>
  <c r="HJ99" i="17" s="1"/>
  <c r="HJ100" i="17" s="1"/>
  <c r="HJ101" i="17" s="1"/>
  <c r="HJ102" i="17" s="1"/>
  <c r="HJ103" i="17" s="1"/>
  <c r="HQ95" i="17"/>
  <c r="HP95" i="17"/>
  <c r="HO95" i="17"/>
  <c r="HN95" i="17"/>
  <c r="HM95" i="17"/>
  <c r="HL95" i="17"/>
  <c r="HK95" i="17"/>
  <c r="HJ95" i="17"/>
  <c r="HI95" i="17"/>
  <c r="HI96" i="17" s="1"/>
  <c r="HI97" i="17" s="1"/>
  <c r="HI98" i="17" s="1"/>
  <c r="HI99" i="17" s="1"/>
  <c r="HI100" i="17" s="1"/>
  <c r="HI101" i="17" s="1"/>
  <c r="HI102" i="17" s="1"/>
  <c r="HI103" i="17" s="1"/>
  <c r="HQ94" i="17"/>
  <c r="HP94" i="17"/>
  <c r="HO94" i="17"/>
  <c r="HN94" i="17"/>
  <c r="HM94" i="17"/>
  <c r="HL94" i="17"/>
  <c r="HK94" i="17"/>
  <c r="HJ94" i="17"/>
  <c r="HI94" i="17"/>
  <c r="HH94" i="17"/>
  <c r="HH95" i="17" s="1"/>
  <c r="HH96" i="17" s="1"/>
  <c r="HH97" i="17" s="1"/>
  <c r="HH98" i="17" s="1"/>
  <c r="HH99" i="17" s="1"/>
  <c r="HH100" i="17" s="1"/>
  <c r="HH101" i="17" s="1"/>
  <c r="HH102" i="17" s="1"/>
  <c r="HH103" i="17" s="1"/>
  <c r="HQ93" i="17"/>
  <c r="HP93" i="17"/>
  <c r="HO93" i="17"/>
  <c r="HN93" i="17"/>
  <c r="HM93" i="17"/>
  <c r="HL93" i="17"/>
  <c r="HK93" i="17"/>
  <c r="HJ93" i="17"/>
  <c r="HI93" i="17"/>
  <c r="HH93" i="17"/>
  <c r="HG93" i="17"/>
  <c r="HG94" i="17" s="1"/>
  <c r="HG95" i="17" s="1"/>
  <c r="HG96" i="17" s="1"/>
  <c r="HG97" i="17" s="1"/>
  <c r="HG98" i="17" s="1"/>
  <c r="HG99" i="17" s="1"/>
  <c r="HG100" i="17" s="1"/>
  <c r="HG101" i="17" s="1"/>
  <c r="HG102" i="17" s="1"/>
  <c r="HG103" i="17" s="1"/>
  <c r="HQ92" i="17"/>
  <c r="HP92" i="17"/>
  <c r="HO92" i="17"/>
  <c r="HN92" i="17"/>
  <c r="HM92" i="17"/>
  <c r="HL92" i="17"/>
  <c r="HK92" i="17"/>
  <c r="HJ92" i="17"/>
  <c r="HI92" i="17"/>
  <c r="HH92" i="17"/>
  <c r="HG92" i="17"/>
  <c r="HF92" i="17"/>
  <c r="HF93" i="17" s="1"/>
  <c r="HF94" i="17" s="1"/>
  <c r="HF95" i="17" s="1"/>
  <c r="HF96" i="17" s="1"/>
  <c r="HF97" i="17" s="1"/>
  <c r="HF98" i="17" s="1"/>
  <c r="HF99" i="17" s="1"/>
  <c r="HF100" i="17" s="1"/>
  <c r="HF101" i="17" s="1"/>
  <c r="HF102" i="17" s="1"/>
  <c r="HF103" i="17" s="1"/>
  <c r="HQ91" i="17"/>
  <c r="HP91" i="17"/>
  <c r="HO91" i="17"/>
  <c r="HN91" i="17"/>
  <c r="HM91" i="17"/>
  <c r="HL91" i="17"/>
  <c r="HK91" i="17"/>
  <c r="HJ91" i="17"/>
  <c r="HI91" i="17"/>
  <c r="HH91" i="17"/>
  <c r="HG91" i="17"/>
  <c r="HF91" i="17"/>
  <c r="HE91" i="17"/>
  <c r="HE92" i="17" s="1"/>
  <c r="HE93" i="17" s="1"/>
  <c r="HE94" i="17" s="1"/>
  <c r="HE95" i="17" s="1"/>
  <c r="HE96" i="17" s="1"/>
  <c r="HE97" i="17" s="1"/>
  <c r="HE98" i="17" s="1"/>
  <c r="HE99" i="17" s="1"/>
  <c r="HE100" i="17" s="1"/>
  <c r="HE101" i="17" s="1"/>
  <c r="HE102" i="17" s="1"/>
  <c r="HE103" i="17" s="1"/>
  <c r="HQ90" i="17"/>
  <c r="HP90" i="17"/>
  <c r="HO90" i="17"/>
  <c r="HN90" i="17"/>
  <c r="HM90" i="17"/>
  <c r="HL90" i="17"/>
  <c r="HK90" i="17"/>
  <c r="HJ90" i="17"/>
  <c r="HI90" i="17"/>
  <c r="HH90" i="17"/>
  <c r="HG90" i="17"/>
  <c r="HF90" i="17"/>
  <c r="HE90" i="17"/>
  <c r="HD90" i="17"/>
  <c r="HD91" i="17" s="1"/>
  <c r="HD92" i="17" s="1"/>
  <c r="HD93" i="17" s="1"/>
  <c r="HD94" i="17" s="1"/>
  <c r="HD95" i="17" s="1"/>
  <c r="HD96" i="17" s="1"/>
  <c r="HD97" i="17" s="1"/>
  <c r="HD98" i="17" s="1"/>
  <c r="HD99" i="17" s="1"/>
  <c r="HD100" i="17" s="1"/>
  <c r="HD101" i="17" s="1"/>
  <c r="HD102" i="17" s="1"/>
  <c r="HD103" i="17" s="1"/>
  <c r="HQ89" i="17"/>
  <c r="HP89" i="17"/>
  <c r="HO89" i="17"/>
  <c r="HN89" i="17"/>
  <c r="HM89" i="17"/>
  <c r="HL89" i="17"/>
  <c r="HK89" i="17"/>
  <c r="HJ89" i="17"/>
  <c r="HI89" i="17"/>
  <c r="HH89" i="17"/>
  <c r="HG89" i="17"/>
  <c r="HF89" i="17"/>
  <c r="HE89" i="17"/>
  <c r="HD89" i="17"/>
  <c r="HC89" i="17"/>
  <c r="HC90" i="17" s="1"/>
  <c r="HC91" i="17" s="1"/>
  <c r="HC92" i="17" s="1"/>
  <c r="HC93" i="17" s="1"/>
  <c r="HC94" i="17" s="1"/>
  <c r="HC95" i="17" s="1"/>
  <c r="HC96" i="17" s="1"/>
  <c r="HC97" i="17" s="1"/>
  <c r="HC98" i="17" s="1"/>
  <c r="HC99" i="17" s="1"/>
  <c r="HC100" i="17" s="1"/>
  <c r="HC101" i="17" s="1"/>
  <c r="HC102" i="17" s="1"/>
  <c r="HC103" i="17" s="1"/>
  <c r="HQ88" i="17"/>
  <c r="HP88" i="17"/>
  <c r="HO88" i="17"/>
  <c r="HN88" i="17"/>
  <c r="HM88" i="17"/>
  <c r="HL88" i="17"/>
  <c r="HK88" i="17"/>
  <c r="HJ88" i="17"/>
  <c r="HI88" i="17"/>
  <c r="HH88" i="17"/>
  <c r="HG88" i="17"/>
  <c r="HF88" i="17"/>
  <c r="HE88" i="17"/>
  <c r="HD88" i="17"/>
  <c r="HC88" i="17"/>
  <c r="HB88" i="17"/>
  <c r="HB89" i="17" s="1"/>
  <c r="HB90" i="17" s="1"/>
  <c r="HB91" i="17" s="1"/>
  <c r="HB92" i="17" s="1"/>
  <c r="HB93" i="17" s="1"/>
  <c r="HB94" i="17" s="1"/>
  <c r="HB95" i="17" s="1"/>
  <c r="HB96" i="17" s="1"/>
  <c r="HB97" i="17" s="1"/>
  <c r="HB98" i="17" s="1"/>
  <c r="HB99" i="17" s="1"/>
  <c r="HB100" i="17" s="1"/>
  <c r="HB101" i="17" s="1"/>
  <c r="HB102" i="17" s="1"/>
  <c r="HB103" i="17" s="1"/>
  <c r="HQ87" i="17"/>
  <c r="HP87" i="17"/>
  <c r="HO87" i="17"/>
  <c r="HN87" i="17"/>
  <c r="HM87" i="17"/>
  <c r="HL87" i="17"/>
  <c r="HK87" i="17"/>
  <c r="HJ87" i="17"/>
  <c r="HI87" i="17"/>
  <c r="HH87" i="17"/>
  <c r="HG87" i="17"/>
  <c r="HF87" i="17"/>
  <c r="HE87" i="17"/>
  <c r="HD87" i="17"/>
  <c r="HC87" i="17"/>
  <c r="HB87" i="17"/>
  <c r="HA87" i="17"/>
  <c r="HA88" i="17" s="1"/>
  <c r="HA89" i="17" s="1"/>
  <c r="HA90" i="17" s="1"/>
  <c r="HA91" i="17" s="1"/>
  <c r="HA92" i="17" s="1"/>
  <c r="HA93" i="17" s="1"/>
  <c r="HA94" i="17" s="1"/>
  <c r="HA95" i="17" s="1"/>
  <c r="HA96" i="17" s="1"/>
  <c r="HA97" i="17" s="1"/>
  <c r="HA98" i="17" s="1"/>
  <c r="HA99" i="17" s="1"/>
  <c r="HA100" i="17" s="1"/>
  <c r="HA101" i="17" s="1"/>
  <c r="HA102" i="17" s="1"/>
  <c r="HA103" i="17" s="1"/>
  <c r="HQ86" i="17"/>
  <c r="HP86" i="17"/>
  <c r="HO86" i="17"/>
  <c r="HN86" i="17"/>
  <c r="HM86" i="17"/>
  <c r="HL86" i="17"/>
  <c r="HK86" i="17"/>
  <c r="HJ86" i="17"/>
  <c r="HI86" i="17"/>
  <c r="HH86" i="17"/>
  <c r="HG86" i="17"/>
  <c r="HF86" i="17"/>
  <c r="HE86" i="17"/>
  <c r="HD86" i="17"/>
  <c r="HC86" i="17"/>
  <c r="HB86" i="17"/>
  <c r="HA86" i="17"/>
  <c r="GZ86" i="17"/>
  <c r="GZ87" i="17" s="1"/>
  <c r="GZ88" i="17" s="1"/>
  <c r="GZ89" i="17" s="1"/>
  <c r="GZ90" i="17" s="1"/>
  <c r="GZ91" i="17" s="1"/>
  <c r="GZ92" i="17" s="1"/>
  <c r="GZ93" i="17" s="1"/>
  <c r="GZ94" i="17" s="1"/>
  <c r="GZ95" i="17" s="1"/>
  <c r="GZ96" i="17" s="1"/>
  <c r="GZ97" i="17" s="1"/>
  <c r="GZ98" i="17" s="1"/>
  <c r="GZ99" i="17" s="1"/>
  <c r="GZ100" i="17" s="1"/>
  <c r="GZ101" i="17" s="1"/>
  <c r="GZ102" i="17" s="1"/>
  <c r="GZ103" i="17" s="1"/>
  <c r="HQ85" i="17"/>
  <c r="HP85" i="17"/>
  <c r="HO85" i="17"/>
  <c r="HN85" i="17"/>
  <c r="HM85" i="17"/>
  <c r="HL85" i="17"/>
  <c r="HK85" i="17"/>
  <c r="HJ85" i="17"/>
  <c r="HI85" i="17"/>
  <c r="HH85" i="17"/>
  <c r="HG85" i="17"/>
  <c r="HF85" i="17"/>
  <c r="HE85" i="17"/>
  <c r="HD85" i="17"/>
  <c r="HC85" i="17"/>
  <c r="HB85" i="17"/>
  <c r="HA85" i="17"/>
  <c r="GZ85" i="17"/>
  <c r="GY85" i="17"/>
  <c r="GY86" i="17" s="1"/>
  <c r="GY87" i="17" s="1"/>
  <c r="GY88" i="17" s="1"/>
  <c r="GY89" i="17" s="1"/>
  <c r="GY90" i="17" s="1"/>
  <c r="GY91" i="17" s="1"/>
  <c r="GY92" i="17" s="1"/>
  <c r="GY93" i="17" s="1"/>
  <c r="GY94" i="17" s="1"/>
  <c r="GY95" i="17" s="1"/>
  <c r="GY96" i="17" s="1"/>
  <c r="GY97" i="17" s="1"/>
  <c r="GY98" i="17" s="1"/>
  <c r="GY99" i="17" s="1"/>
  <c r="GY100" i="17" s="1"/>
  <c r="GY101" i="17" s="1"/>
  <c r="GY102" i="17" s="1"/>
  <c r="GY103" i="17" s="1"/>
  <c r="HQ84" i="17"/>
  <c r="HP84" i="17"/>
  <c r="HO84" i="17"/>
  <c r="HN84" i="17"/>
  <c r="HM84" i="17"/>
  <c r="HL84" i="17"/>
  <c r="HK84" i="17"/>
  <c r="HJ84" i="17"/>
  <c r="HI84" i="17"/>
  <c r="HH84" i="17"/>
  <c r="HG84" i="17"/>
  <c r="HF84" i="17"/>
  <c r="HE84" i="17"/>
  <c r="HD84" i="17"/>
  <c r="HC84" i="17"/>
  <c r="HB84" i="17"/>
  <c r="HA84" i="17"/>
  <c r="GZ84" i="17"/>
  <c r="GY84" i="17"/>
  <c r="GX84" i="17"/>
  <c r="GX85" i="17" s="1"/>
  <c r="GX86" i="17" s="1"/>
  <c r="GX87" i="17" s="1"/>
  <c r="GX88" i="17" s="1"/>
  <c r="GX89" i="17" s="1"/>
  <c r="GX90" i="17" s="1"/>
  <c r="GX91" i="17" s="1"/>
  <c r="GX92" i="17" s="1"/>
  <c r="GX93" i="17" s="1"/>
  <c r="GX94" i="17" s="1"/>
  <c r="GX95" i="17" s="1"/>
  <c r="GX96" i="17" s="1"/>
  <c r="GX97" i="17" s="1"/>
  <c r="GX98" i="17" s="1"/>
  <c r="GX99" i="17" s="1"/>
  <c r="GX100" i="17" s="1"/>
  <c r="GX101" i="17" s="1"/>
  <c r="GX102" i="17" s="1"/>
  <c r="GX103" i="17" s="1"/>
  <c r="HQ83" i="17"/>
  <c r="HP83" i="17"/>
  <c r="HO83" i="17"/>
  <c r="HN83" i="17"/>
  <c r="HM83" i="17"/>
  <c r="HL83" i="17"/>
  <c r="HK83" i="17"/>
  <c r="HJ83" i="17"/>
  <c r="HI83" i="17"/>
  <c r="HH83" i="17"/>
  <c r="HG83" i="17"/>
  <c r="HF83" i="17"/>
  <c r="HE83" i="17"/>
  <c r="HD83" i="17"/>
  <c r="HC83" i="17"/>
  <c r="HB83" i="17"/>
  <c r="HA83" i="17"/>
  <c r="GZ83" i="17"/>
  <c r="GY83" i="17"/>
  <c r="GX83" i="17"/>
  <c r="GW83" i="17"/>
  <c r="GW84" i="17" s="1"/>
  <c r="GW85" i="17" s="1"/>
  <c r="GW86" i="17" s="1"/>
  <c r="GW87" i="17" s="1"/>
  <c r="GW88" i="17" s="1"/>
  <c r="GW89" i="17" s="1"/>
  <c r="GW90" i="17" s="1"/>
  <c r="GW91" i="17" s="1"/>
  <c r="GW92" i="17" s="1"/>
  <c r="GW93" i="17" s="1"/>
  <c r="GW94" i="17" s="1"/>
  <c r="GW95" i="17" s="1"/>
  <c r="GW96" i="17" s="1"/>
  <c r="GW97" i="17" s="1"/>
  <c r="GW98" i="17" s="1"/>
  <c r="GW99" i="17" s="1"/>
  <c r="GW100" i="17" s="1"/>
  <c r="GW101" i="17" s="1"/>
  <c r="GW102" i="17" s="1"/>
  <c r="GW103" i="17" s="1"/>
  <c r="HQ82" i="17"/>
  <c r="HP82" i="17"/>
  <c r="HO82" i="17"/>
  <c r="HN82" i="17"/>
  <c r="HM82" i="17"/>
  <c r="HL82" i="17"/>
  <c r="HK82" i="17"/>
  <c r="HJ82" i="17"/>
  <c r="HI82" i="17"/>
  <c r="HH82" i="17"/>
  <c r="HG82" i="17"/>
  <c r="HF82" i="17"/>
  <c r="HE82" i="17"/>
  <c r="HD82" i="17"/>
  <c r="HC82" i="17"/>
  <c r="HB82" i="17"/>
  <c r="HA82" i="17"/>
  <c r="GZ82" i="17"/>
  <c r="GY82" i="17"/>
  <c r="GX82" i="17"/>
  <c r="GW82" i="17"/>
  <c r="GV82" i="17"/>
  <c r="GV83" i="17" s="1"/>
  <c r="GV84" i="17" s="1"/>
  <c r="GV85" i="17" s="1"/>
  <c r="GV86" i="17" s="1"/>
  <c r="GV87" i="17" s="1"/>
  <c r="GV88" i="17" s="1"/>
  <c r="GV89" i="17" s="1"/>
  <c r="GV90" i="17" s="1"/>
  <c r="GV91" i="17" s="1"/>
  <c r="GV92" i="17" s="1"/>
  <c r="GV93" i="17" s="1"/>
  <c r="GV94" i="17" s="1"/>
  <c r="GV95" i="17" s="1"/>
  <c r="GV96" i="17" s="1"/>
  <c r="GV97" i="17" s="1"/>
  <c r="GV98" i="17" s="1"/>
  <c r="GV99" i="17" s="1"/>
  <c r="GV100" i="17" s="1"/>
  <c r="GV101" i="17" s="1"/>
  <c r="GV102" i="17" s="1"/>
  <c r="GV103" i="17" s="1"/>
  <c r="HQ81" i="17"/>
  <c r="HP81" i="17"/>
  <c r="HO81" i="17"/>
  <c r="HN81" i="17"/>
  <c r="HM81" i="17"/>
  <c r="HL81" i="17"/>
  <c r="HK81" i="17"/>
  <c r="HJ81" i="17"/>
  <c r="HI81" i="17"/>
  <c r="HH81" i="17"/>
  <c r="HG81" i="17"/>
  <c r="HF81" i="17"/>
  <c r="HE81" i="17"/>
  <c r="HD81" i="17"/>
  <c r="HC81" i="17"/>
  <c r="HB81" i="17"/>
  <c r="HA81" i="17"/>
  <c r="GZ81" i="17"/>
  <c r="GY81" i="17"/>
  <c r="GX81" i="17"/>
  <c r="GW81" i="17"/>
  <c r="GV81" i="17"/>
  <c r="GU81" i="17"/>
  <c r="GU82" i="17" s="1"/>
  <c r="GU83" i="17" s="1"/>
  <c r="GU84" i="17" s="1"/>
  <c r="GU85" i="17" s="1"/>
  <c r="GU86" i="17" s="1"/>
  <c r="GU87" i="17" s="1"/>
  <c r="GU88" i="17" s="1"/>
  <c r="GU89" i="17" s="1"/>
  <c r="GU90" i="17" s="1"/>
  <c r="GU91" i="17" s="1"/>
  <c r="GU92" i="17" s="1"/>
  <c r="GU93" i="17" s="1"/>
  <c r="GU94" i="17" s="1"/>
  <c r="GU95" i="17" s="1"/>
  <c r="GU96" i="17" s="1"/>
  <c r="GU97" i="17" s="1"/>
  <c r="GU98" i="17" s="1"/>
  <c r="GU99" i="17" s="1"/>
  <c r="GU100" i="17" s="1"/>
  <c r="GU101" i="17" s="1"/>
  <c r="GU102" i="17" s="1"/>
  <c r="GU103" i="17" s="1"/>
  <c r="HQ80" i="17"/>
  <c r="HP80" i="17"/>
  <c r="HO80" i="17"/>
  <c r="HN80" i="17"/>
  <c r="HM80" i="17"/>
  <c r="HL80" i="17"/>
  <c r="HK80" i="17"/>
  <c r="HJ80" i="17"/>
  <c r="HI80" i="17"/>
  <c r="HH80" i="17"/>
  <c r="HG80" i="17"/>
  <c r="HF80" i="17"/>
  <c r="HE80" i="17"/>
  <c r="HD80" i="17"/>
  <c r="HC80" i="17"/>
  <c r="HB80" i="17"/>
  <c r="HA80" i="17"/>
  <c r="GZ80" i="17"/>
  <c r="GY80" i="17"/>
  <c r="GX80" i="17"/>
  <c r="GW80" i="17"/>
  <c r="GV80" i="17"/>
  <c r="GU80" i="17"/>
  <c r="GT80" i="17"/>
  <c r="GT81" i="17" s="1"/>
  <c r="GT82" i="17" s="1"/>
  <c r="GT83" i="17" s="1"/>
  <c r="GT84" i="17" s="1"/>
  <c r="GT85" i="17" s="1"/>
  <c r="GT86" i="17" s="1"/>
  <c r="GT87" i="17" s="1"/>
  <c r="GT88" i="17" s="1"/>
  <c r="GT89" i="17" s="1"/>
  <c r="GT90" i="17" s="1"/>
  <c r="GT91" i="17" s="1"/>
  <c r="GT92" i="17" s="1"/>
  <c r="GT93" i="17" s="1"/>
  <c r="GT94" i="17" s="1"/>
  <c r="GT95" i="17" s="1"/>
  <c r="GT96" i="17" s="1"/>
  <c r="GT97" i="17" s="1"/>
  <c r="GT98" i="17" s="1"/>
  <c r="GT99" i="17" s="1"/>
  <c r="GT100" i="17" s="1"/>
  <c r="GT101" i="17" s="1"/>
  <c r="GT102" i="17" s="1"/>
  <c r="GT103" i="17" s="1"/>
  <c r="HQ79" i="17"/>
  <c r="HP79" i="17"/>
  <c r="HO79" i="17"/>
  <c r="HN79" i="17"/>
  <c r="HM79" i="17"/>
  <c r="HL79" i="17"/>
  <c r="HK79" i="17"/>
  <c r="HJ79" i="17"/>
  <c r="HI79" i="17"/>
  <c r="HH79" i="17"/>
  <c r="HG79" i="17"/>
  <c r="HF79" i="17"/>
  <c r="HE79" i="17"/>
  <c r="HD79" i="17"/>
  <c r="HC79" i="17"/>
  <c r="HB79" i="17"/>
  <c r="HA79" i="17"/>
  <c r="GZ79" i="17"/>
  <c r="GY79" i="17"/>
  <c r="GX79" i="17"/>
  <c r="GW79" i="17"/>
  <c r="GV79" i="17"/>
  <c r="GU79" i="17"/>
  <c r="GT79" i="17"/>
  <c r="GS79" i="17"/>
  <c r="GS80" i="17" s="1"/>
  <c r="GS81" i="17" s="1"/>
  <c r="GS82" i="17" s="1"/>
  <c r="GS83" i="17" s="1"/>
  <c r="GS84" i="17" s="1"/>
  <c r="GS85" i="17" s="1"/>
  <c r="GS86" i="17" s="1"/>
  <c r="GS87" i="17" s="1"/>
  <c r="GS88" i="17" s="1"/>
  <c r="GS89" i="17" s="1"/>
  <c r="GS90" i="17" s="1"/>
  <c r="GS91" i="17" s="1"/>
  <c r="GS92" i="17" s="1"/>
  <c r="GS93" i="17" s="1"/>
  <c r="GS94" i="17" s="1"/>
  <c r="GS95" i="17" s="1"/>
  <c r="GS96" i="17" s="1"/>
  <c r="GS97" i="17" s="1"/>
  <c r="GS98" i="17" s="1"/>
  <c r="GS99" i="17" s="1"/>
  <c r="GS100" i="17" s="1"/>
  <c r="GS101" i="17" s="1"/>
  <c r="GS102" i="17" s="1"/>
  <c r="GS103" i="17" s="1"/>
  <c r="HQ78" i="17"/>
  <c r="HP78" i="17"/>
  <c r="HO78" i="17"/>
  <c r="HN78" i="17"/>
  <c r="HM78" i="17"/>
  <c r="HL78" i="17"/>
  <c r="HK78" i="17"/>
  <c r="HJ78" i="17"/>
  <c r="HI78" i="17"/>
  <c r="HH78" i="17"/>
  <c r="HG78" i="17"/>
  <c r="HF78" i="17"/>
  <c r="HE78" i="17"/>
  <c r="HD78" i="17"/>
  <c r="HC78" i="17"/>
  <c r="HB78" i="17"/>
  <c r="HA78" i="17"/>
  <c r="GZ78" i="17"/>
  <c r="GY78" i="17"/>
  <c r="GX78" i="17"/>
  <c r="GW78" i="17"/>
  <c r="GV78" i="17"/>
  <c r="GU78" i="17"/>
  <c r="GT78" i="17"/>
  <c r="GS78" i="17"/>
  <c r="GR78" i="17"/>
  <c r="GR79" i="17" s="1"/>
  <c r="GR80" i="17" s="1"/>
  <c r="GR81" i="17" s="1"/>
  <c r="GR82" i="17" s="1"/>
  <c r="GR83" i="17" s="1"/>
  <c r="GR84" i="17" s="1"/>
  <c r="GR85" i="17" s="1"/>
  <c r="GR86" i="17" s="1"/>
  <c r="GR87" i="17" s="1"/>
  <c r="GR88" i="17" s="1"/>
  <c r="GR89" i="17" s="1"/>
  <c r="GR90" i="17" s="1"/>
  <c r="GR91" i="17" s="1"/>
  <c r="GR92" i="17" s="1"/>
  <c r="GR93" i="17" s="1"/>
  <c r="GR94" i="17" s="1"/>
  <c r="GR95" i="17" s="1"/>
  <c r="GR96" i="17" s="1"/>
  <c r="GR97" i="17" s="1"/>
  <c r="GR98" i="17" s="1"/>
  <c r="GR99" i="17" s="1"/>
  <c r="GR100" i="17" s="1"/>
  <c r="GR101" i="17" s="1"/>
  <c r="GR102" i="17" s="1"/>
  <c r="GR103" i="17" s="1"/>
  <c r="HQ77" i="17"/>
  <c r="HP77" i="17"/>
  <c r="HO77" i="17"/>
  <c r="HN77" i="17"/>
  <c r="HM77" i="17"/>
  <c r="HL77" i="17"/>
  <c r="HK77" i="17"/>
  <c r="HJ77" i="17"/>
  <c r="HI77" i="17"/>
  <c r="HH77" i="17"/>
  <c r="HG77" i="17"/>
  <c r="HF77" i="17"/>
  <c r="HE77" i="17"/>
  <c r="HD77" i="17"/>
  <c r="HC77" i="17"/>
  <c r="HB77" i="17"/>
  <c r="HA77" i="17"/>
  <c r="GZ77" i="17"/>
  <c r="GY77" i="17"/>
  <c r="GX77" i="17"/>
  <c r="GW77" i="17"/>
  <c r="GV77" i="17"/>
  <c r="GU77" i="17"/>
  <c r="GT77" i="17"/>
  <c r="GS77" i="17"/>
  <c r="GR77" i="17"/>
  <c r="GQ77" i="17"/>
  <c r="GQ78" i="17" s="1"/>
  <c r="GQ79" i="17" s="1"/>
  <c r="GQ80" i="17" s="1"/>
  <c r="GQ81" i="17" s="1"/>
  <c r="GQ82" i="17" s="1"/>
  <c r="GQ83" i="17" s="1"/>
  <c r="GQ84" i="17" s="1"/>
  <c r="GQ85" i="17" s="1"/>
  <c r="GQ86" i="17" s="1"/>
  <c r="GQ87" i="17" s="1"/>
  <c r="GQ88" i="17" s="1"/>
  <c r="GQ89" i="17" s="1"/>
  <c r="GQ90" i="17" s="1"/>
  <c r="GQ91" i="17" s="1"/>
  <c r="GQ92" i="17" s="1"/>
  <c r="GQ93" i="17" s="1"/>
  <c r="GQ94" i="17" s="1"/>
  <c r="GQ95" i="17" s="1"/>
  <c r="GQ96" i="17" s="1"/>
  <c r="GQ97" i="17" s="1"/>
  <c r="GQ98" i="17" s="1"/>
  <c r="GQ99" i="17" s="1"/>
  <c r="GQ100" i="17" s="1"/>
  <c r="GQ101" i="17" s="1"/>
  <c r="GQ102" i="17" s="1"/>
  <c r="GQ103" i="17" s="1"/>
  <c r="HQ76" i="17"/>
  <c r="HP76" i="17"/>
  <c r="HO76" i="17"/>
  <c r="HN76" i="17"/>
  <c r="HM76" i="17"/>
  <c r="HL76" i="17"/>
  <c r="HK76" i="17"/>
  <c r="HJ76" i="17"/>
  <c r="HI76" i="17"/>
  <c r="HH76" i="17"/>
  <c r="HG76" i="17"/>
  <c r="HF76" i="17"/>
  <c r="HE76" i="17"/>
  <c r="HD76" i="17"/>
  <c r="HC76" i="17"/>
  <c r="HB76" i="17"/>
  <c r="HA76" i="17"/>
  <c r="GZ76" i="17"/>
  <c r="GY76" i="17"/>
  <c r="GX76" i="17"/>
  <c r="GW76" i="17"/>
  <c r="GV76" i="17"/>
  <c r="GU76" i="17"/>
  <c r="GT76" i="17"/>
  <c r="GS76" i="17"/>
  <c r="GR76" i="17"/>
  <c r="GQ76" i="17"/>
  <c r="GP76" i="17"/>
  <c r="GP77" i="17" s="1"/>
  <c r="GP78" i="17" s="1"/>
  <c r="GP79" i="17" s="1"/>
  <c r="GP80" i="17" s="1"/>
  <c r="GP81" i="17" s="1"/>
  <c r="GP82" i="17" s="1"/>
  <c r="GP83" i="17" s="1"/>
  <c r="GP84" i="17" s="1"/>
  <c r="GP85" i="17" s="1"/>
  <c r="GP86" i="17" s="1"/>
  <c r="GP87" i="17" s="1"/>
  <c r="GP88" i="17" s="1"/>
  <c r="GP89" i="17" s="1"/>
  <c r="GP90" i="17" s="1"/>
  <c r="GP91" i="17" s="1"/>
  <c r="GP92" i="17" s="1"/>
  <c r="GP93" i="17" s="1"/>
  <c r="GP94" i="17" s="1"/>
  <c r="GP95" i="17" s="1"/>
  <c r="GP96" i="17" s="1"/>
  <c r="GP97" i="17" s="1"/>
  <c r="GP98" i="17" s="1"/>
  <c r="GP99" i="17" s="1"/>
  <c r="GP100" i="17" s="1"/>
  <c r="GP101" i="17" s="1"/>
  <c r="GP102" i="17" s="1"/>
  <c r="GP103" i="17" s="1"/>
  <c r="HQ75" i="17"/>
  <c r="HP75" i="17"/>
  <c r="HO75" i="17"/>
  <c r="HN75" i="17"/>
  <c r="HM75" i="17"/>
  <c r="HL75" i="17"/>
  <c r="HK75" i="17"/>
  <c r="HJ75" i="17"/>
  <c r="HI75" i="17"/>
  <c r="HH75" i="17"/>
  <c r="HG75" i="17"/>
  <c r="HF75" i="17"/>
  <c r="HE75" i="17"/>
  <c r="HD75" i="17"/>
  <c r="HC75" i="17"/>
  <c r="HB75" i="17"/>
  <c r="HA75" i="17"/>
  <c r="GZ75" i="17"/>
  <c r="GY75" i="17"/>
  <c r="GX75" i="17"/>
  <c r="GW75" i="17"/>
  <c r="GV75" i="17"/>
  <c r="GU75" i="17"/>
  <c r="GT75" i="17"/>
  <c r="GS75" i="17"/>
  <c r="GR75" i="17"/>
  <c r="GQ75" i="17"/>
  <c r="GP75" i="17"/>
  <c r="GO75" i="17"/>
  <c r="GO76" i="17" s="1"/>
  <c r="GO77" i="17" s="1"/>
  <c r="GO78" i="17" s="1"/>
  <c r="GO79" i="17" s="1"/>
  <c r="GO80" i="17" s="1"/>
  <c r="GO81" i="17" s="1"/>
  <c r="GO82" i="17" s="1"/>
  <c r="GO83" i="17" s="1"/>
  <c r="GO84" i="17" s="1"/>
  <c r="GO85" i="17" s="1"/>
  <c r="GO86" i="17" s="1"/>
  <c r="GO87" i="17" s="1"/>
  <c r="GO88" i="17" s="1"/>
  <c r="GO89" i="17" s="1"/>
  <c r="GO90" i="17" s="1"/>
  <c r="GO91" i="17" s="1"/>
  <c r="GO92" i="17" s="1"/>
  <c r="GO93" i="17" s="1"/>
  <c r="GO94" i="17" s="1"/>
  <c r="GO95" i="17" s="1"/>
  <c r="GO96" i="17" s="1"/>
  <c r="GO97" i="17" s="1"/>
  <c r="GO98" i="17" s="1"/>
  <c r="GO99" i="17" s="1"/>
  <c r="GO100" i="17" s="1"/>
  <c r="GO101" i="17" s="1"/>
  <c r="GO102" i="17" s="1"/>
  <c r="GO103" i="17" s="1"/>
  <c r="HQ74" i="17"/>
  <c r="HP74" i="17"/>
  <c r="HO74" i="17"/>
  <c r="HN74" i="17"/>
  <c r="HM74" i="17"/>
  <c r="HL74" i="17"/>
  <c r="HK74" i="17"/>
  <c r="HJ74" i="17"/>
  <c r="HI74" i="17"/>
  <c r="HH74" i="17"/>
  <c r="HG74" i="17"/>
  <c r="HF74" i="17"/>
  <c r="HE74" i="17"/>
  <c r="HD74" i="17"/>
  <c r="HC74" i="17"/>
  <c r="HB74" i="17"/>
  <c r="HA74" i="17"/>
  <c r="GZ74" i="17"/>
  <c r="GY74" i="17"/>
  <c r="GX74" i="17"/>
  <c r="GW74" i="17"/>
  <c r="GV74" i="17"/>
  <c r="GU74" i="17"/>
  <c r="GT74" i="17"/>
  <c r="GS74" i="17"/>
  <c r="GR74" i="17"/>
  <c r="GQ74" i="17"/>
  <c r="GP74" i="17"/>
  <c r="GO74" i="17"/>
  <c r="GN74" i="17"/>
  <c r="GN75" i="17" s="1"/>
  <c r="GN76" i="17" s="1"/>
  <c r="GN77" i="17" s="1"/>
  <c r="GN78" i="17" s="1"/>
  <c r="GN79" i="17" s="1"/>
  <c r="GN80" i="17" s="1"/>
  <c r="GN81" i="17" s="1"/>
  <c r="GN82" i="17" s="1"/>
  <c r="GN83" i="17" s="1"/>
  <c r="GN84" i="17" s="1"/>
  <c r="GN85" i="17" s="1"/>
  <c r="GN86" i="17" s="1"/>
  <c r="GN87" i="17" s="1"/>
  <c r="GN88" i="17" s="1"/>
  <c r="GN89" i="17" s="1"/>
  <c r="GN90" i="17" s="1"/>
  <c r="GN91" i="17" s="1"/>
  <c r="GN92" i="17" s="1"/>
  <c r="GN93" i="17" s="1"/>
  <c r="GN94" i="17" s="1"/>
  <c r="GN95" i="17" s="1"/>
  <c r="GN96" i="17" s="1"/>
  <c r="GN97" i="17" s="1"/>
  <c r="GN98" i="17" s="1"/>
  <c r="GN99" i="17" s="1"/>
  <c r="GN100" i="17" s="1"/>
  <c r="GN101" i="17" s="1"/>
  <c r="GN102" i="17" s="1"/>
  <c r="GN103" i="17" s="1"/>
  <c r="HQ73" i="17"/>
  <c r="HP73" i="17"/>
  <c r="HO73" i="17"/>
  <c r="HN73" i="17"/>
  <c r="HM73" i="17"/>
  <c r="HL73" i="17"/>
  <c r="HK73" i="17"/>
  <c r="HJ73" i="17"/>
  <c r="HI73" i="17"/>
  <c r="HH73" i="17"/>
  <c r="HG73" i="17"/>
  <c r="HF73" i="17"/>
  <c r="HE73" i="17"/>
  <c r="HD73" i="17"/>
  <c r="HC73" i="17"/>
  <c r="HB73" i="17"/>
  <c r="HA73" i="17"/>
  <c r="GZ73" i="17"/>
  <c r="GY73" i="17"/>
  <c r="GX73" i="17"/>
  <c r="GW73" i="17"/>
  <c r="GV73" i="17"/>
  <c r="GU73" i="17"/>
  <c r="GT73" i="17"/>
  <c r="GS73" i="17"/>
  <c r="GR73" i="17"/>
  <c r="GQ73" i="17"/>
  <c r="GP73" i="17"/>
  <c r="GO73" i="17"/>
  <c r="GN73" i="17"/>
  <c r="GM73" i="17"/>
  <c r="GM74" i="17" s="1"/>
  <c r="GM75" i="17" s="1"/>
  <c r="GM76" i="17" s="1"/>
  <c r="GM77" i="17" s="1"/>
  <c r="GM78" i="17" s="1"/>
  <c r="GM79" i="17" s="1"/>
  <c r="GM80" i="17" s="1"/>
  <c r="GM81" i="17" s="1"/>
  <c r="GM82" i="17" s="1"/>
  <c r="GM83" i="17" s="1"/>
  <c r="GM84" i="17" s="1"/>
  <c r="GM85" i="17" s="1"/>
  <c r="GM86" i="17" s="1"/>
  <c r="GM87" i="17" s="1"/>
  <c r="GM88" i="17" s="1"/>
  <c r="GM89" i="17" s="1"/>
  <c r="GM90" i="17" s="1"/>
  <c r="GM91" i="17" s="1"/>
  <c r="GM92" i="17" s="1"/>
  <c r="GM93" i="17" s="1"/>
  <c r="GM94" i="17" s="1"/>
  <c r="GM95" i="17" s="1"/>
  <c r="GM96" i="17" s="1"/>
  <c r="GM97" i="17" s="1"/>
  <c r="GM98" i="17" s="1"/>
  <c r="GM99" i="17" s="1"/>
  <c r="GM100" i="17" s="1"/>
  <c r="GM101" i="17" s="1"/>
  <c r="GM102" i="17" s="1"/>
  <c r="GM103" i="17" s="1"/>
  <c r="HQ72" i="17"/>
  <c r="HP72" i="17"/>
  <c r="HO72" i="17"/>
  <c r="HN72" i="17"/>
  <c r="HM72" i="17"/>
  <c r="HL72" i="17"/>
  <c r="HK72" i="17"/>
  <c r="HJ72" i="17"/>
  <c r="HI72" i="17"/>
  <c r="HH72" i="17"/>
  <c r="HG72" i="17"/>
  <c r="HF72" i="17"/>
  <c r="HE72" i="17"/>
  <c r="HD72" i="17"/>
  <c r="HC72" i="17"/>
  <c r="HB72" i="17"/>
  <c r="HA72" i="17"/>
  <c r="GZ72" i="17"/>
  <c r="GY72" i="17"/>
  <c r="GX72" i="17"/>
  <c r="GW72" i="17"/>
  <c r="GV72" i="17"/>
  <c r="GU72" i="17"/>
  <c r="GT72" i="17"/>
  <c r="GS72" i="17"/>
  <c r="GR72" i="17"/>
  <c r="GQ72" i="17"/>
  <c r="GP72" i="17"/>
  <c r="GO72" i="17"/>
  <c r="GN72" i="17"/>
  <c r="GM72" i="17"/>
  <c r="GL72" i="17"/>
  <c r="GL73" i="17" s="1"/>
  <c r="GL74" i="17" s="1"/>
  <c r="GL75" i="17" s="1"/>
  <c r="GL76" i="17" s="1"/>
  <c r="GL77" i="17" s="1"/>
  <c r="GL78" i="17" s="1"/>
  <c r="GL79" i="17" s="1"/>
  <c r="GL80" i="17" s="1"/>
  <c r="GL81" i="17" s="1"/>
  <c r="GL82" i="17" s="1"/>
  <c r="GL83" i="17" s="1"/>
  <c r="GL84" i="17" s="1"/>
  <c r="GL85" i="17" s="1"/>
  <c r="GL86" i="17" s="1"/>
  <c r="GL87" i="17" s="1"/>
  <c r="GL88" i="17" s="1"/>
  <c r="GL89" i="17" s="1"/>
  <c r="GL90" i="17" s="1"/>
  <c r="GL91" i="17" s="1"/>
  <c r="GL92" i="17" s="1"/>
  <c r="GL93" i="17" s="1"/>
  <c r="GL94" i="17" s="1"/>
  <c r="GL95" i="17" s="1"/>
  <c r="GL96" i="17" s="1"/>
  <c r="GL97" i="17" s="1"/>
  <c r="GL98" i="17" s="1"/>
  <c r="GL99" i="17" s="1"/>
  <c r="GL100" i="17" s="1"/>
  <c r="GL101" i="17" s="1"/>
  <c r="GL102" i="17" s="1"/>
  <c r="GL103" i="17" s="1"/>
  <c r="HQ71" i="17"/>
  <c r="HP71" i="17"/>
  <c r="HO71" i="17"/>
  <c r="HN71" i="17"/>
  <c r="HM71" i="17"/>
  <c r="HL71" i="17"/>
  <c r="HK71" i="17"/>
  <c r="HJ71" i="17"/>
  <c r="HI71" i="17"/>
  <c r="HH71" i="17"/>
  <c r="HG71" i="17"/>
  <c r="HF71" i="17"/>
  <c r="HE71" i="17"/>
  <c r="HD71" i="17"/>
  <c r="HC71" i="17"/>
  <c r="HB71" i="17"/>
  <c r="HA71" i="17"/>
  <c r="GZ71" i="17"/>
  <c r="GY71" i="17"/>
  <c r="GX71" i="17"/>
  <c r="GW71" i="17"/>
  <c r="GV71" i="17"/>
  <c r="GU71" i="17"/>
  <c r="GT71" i="17"/>
  <c r="GS71" i="17"/>
  <c r="GR71" i="17"/>
  <c r="GQ71" i="17"/>
  <c r="GP71" i="17"/>
  <c r="GO71" i="17"/>
  <c r="GN71" i="17"/>
  <c r="GM71" i="17"/>
  <c r="GL71" i="17"/>
  <c r="GK71" i="17"/>
  <c r="GK72" i="17" s="1"/>
  <c r="GK73" i="17" s="1"/>
  <c r="GK74" i="17" s="1"/>
  <c r="GK75" i="17" s="1"/>
  <c r="GK76" i="17" s="1"/>
  <c r="GK77" i="17" s="1"/>
  <c r="GK78" i="17" s="1"/>
  <c r="GK79" i="17" s="1"/>
  <c r="GK80" i="17" s="1"/>
  <c r="GK81" i="17" s="1"/>
  <c r="GK82" i="17" s="1"/>
  <c r="GK83" i="17" s="1"/>
  <c r="GK84" i="17" s="1"/>
  <c r="GK85" i="17" s="1"/>
  <c r="GK86" i="17" s="1"/>
  <c r="GK87" i="17" s="1"/>
  <c r="GK88" i="17" s="1"/>
  <c r="GK89" i="17" s="1"/>
  <c r="GK90" i="17" s="1"/>
  <c r="GK91" i="17" s="1"/>
  <c r="GK92" i="17" s="1"/>
  <c r="GK93" i="17" s="1"/>
  <c r="GK94" i="17" s="1"/>
  <c r="GK95" i="17" s="1"/>
  <c r="GK96" i="17" s="1"/>
  <c r="GK97" i="17" s="1"/>
  <c r="GK98" i="17" s="1"/>
  <c r="GK99" i="17" s="1"/>
  <c r="GK100" i="17" s="1"/>
  <c r="GK101" i="17" s="1"/>
  <c r="GK102" i="17" s="1"/>
  <c r="GK103" i="17" s="1"/>
  <c r="HQ70" i="17"/>
  <c r="HP70" i="17"/>
  <c r="HO70" i="17"/>
  <c r="HN70" i="17"/>
  <c r="HM70" i="17"/>
  <c r="HL70" i="17"/>
  <c r="HK70" i="17"/>
  <c r="HJ70" i="17"/>
  <c r="HI70" i="17"/>
  <c r="HH70" i="17"/>
  <c r="HG70" i="17"/>
  <c r="HF70" i="17"/>
  <c r="HE70" i="17"/>
  <c r="HD70" i="17"/>
  <c r="HC70" i="17"/>
  <c r="HB70" i="17"/>
  <c r="HA70" i="17"/>
  <c r="GZ70" i="17"/>
  <c r="GY70" i="17"/>
  <c r="GX70" i="17"/>
  <c r="GW70" i="17"/>
  <c r="GV70" i="17"/>
  <c r="GU70" i="17"/>
  <c r="GT70" i="17"/>
  <c r="GS70" i="17"/>
  <c r="GR70" i="17"/>
  <c r="GQ70" i="17"/>
  <c r="GP70" i="17"/>
  <c r="GO70" i="17"/>
  <c r="GN70" i="17"/>
  <c r="GM70" i="17"/>
  <c r="GL70" i="17"/>
  <c r="GK70" i="17"/>
  <c r="GJ70" i="17"/>
  <c r="GJ71" i="17" s="1"/>
  <c r="GJ72" i="17" s="1"/>
  <c r="GJ73" i="17" s="1"/>
  <c r="GJ74" i="17" s="1"/>
  <c r="GJ75" i="17" s="1"/>
  <c r="GJ76" i="17" s="1"/>
  <c r="GJ77" i="17" s="1"/>
  <c r="GJ78" i="17" s="1"/>
  <c r="GJ79" i="17" s="1"/>
  <c r="GJ80" i="17" s="1"/>
  <c r="GJ81" i="17" s="1"/>
  <c r="GJ82" i="17" s="1"/>
  <c r="GJ83" i="17" s="1"/>
  <c r="GJ84" i="17" s="1"/>
  <c r="GJ85" i="17" s="1"/>
  <c r="GJ86" i="17" s="1"/>
  <c r="GJ87" i="17" s="1"/>
  <c r="GJ88" i="17" s="1"/>
  <c r="GJ89" i="17" s="1"/>
  <c r="GJ90" i="17" s="1"/>
  <c r="GJ91" i="17" s="1"/>
  <c r="GJ92" i="17" s="1"/>
  <c r="GJ93" i="17" s="1"/>
  <c r="GJ94" i="17" s="1"/>
  <c r="GJ95" i="17" s="1"/>
  <c r="GJ96" i="17" s="1"/>
  <c r="GJ97" i="17" s="1"/>
  <c r="GJ98" i="17" s="1"/>
  <c r="GJ99" i="17" s="1"/>
  <c r="GJ100" i="17" s="1"/>
  <c r="GJ101" i="17" s="1"/>
  <c r="GJ102" i="17" s="1"/>
  <c r="GJ103" i="17" s="1"/>
  <c r="HQ69" i="17"/>
  <c r="HP69" i="17"/>
  <c r="HO69" i="17"/>
  <c r="HN69" i="17"/>
  <c r="HM69" i="17"/>
  <c r="HL69" i="17"/>
  <c r="HK69" i="17"/>
  <c r="HJ69" i="17"/>
  <c r="HI69" i="17"/>
  <c r="HH69" i="17"/>
  <c r="HG69" i="17"/>
  <c r="HF69" i="17"/>
  <c r="HE69" i="17"/>
  <c r="HD69" i="17"/>
  <c r="HC69" i="17"/>
  <c r="HB69" i="17"/>
  <c r="HA69" i="17"/>
  <c r="GZ69" i="17"/>
  <c r="GY69" i="17"/>
  <c r="GX69" i="17"/>
  <c r="GW69" i="17"/>
  <c r="GV69" i="17"/>
  <c r="GU69" i="17"/>
  <c r="GT69" i="17"/>
  <c r="GS69" i="17"/>
  <c r="GR69" i="17"/>
  <c r="GQ69" i="17"/>
  <c r="GP69" i="17"/>
  <c r="GO69" i="17"/>
  <c r="GN69" i="17"/>
  <c r="GM69" i="17"/>
  <c r="GL69" i="17"/>
  <c r="GK69" i="17"/>
  <c r="GJ69" i="17"/>
  <c r="GI69" i="17"/>
  <c r="GI70" i="17" s="1"/>
  <c r="GI71" i="17" s="1"/>
  <c r="GI72" i="17" s="1"/>
  <c r="GI73" i="17" s="1"/>
  <c r="GI74" i="17" s="1"/>
  <c r="GI75" i="17" s="1"/>
  <c r="GI76" i="17" s="1"/>
  <c r="GI77" i="17" s="1"/>
  <c r="GI78" i="17" s="1"/>
  <c r="GI79" i="17" s="1"/>
  <c r="GI80" i="17" s="1"/>
  <c r="GI81" i="17" s="1"/>
  <c r="GI82" i="17" s="1"/>
  <c r="GI83" i="17" s="1"/>
  <c r="GI84" i="17" s="1"/>
  <c r="GI85" i="17" s="1"/>
  <c r="GI86" i="17" s="1"/>
  <c r="GI87" i="17" s="1"/>
  <c r="GI88" i="17" s="1"/>
  <c r="GI89" i="17" s="1"/>
  <c r="GI90" i="17" s="1"/>
  <c r="GI91" i="17" s="1"/>
  <c r="GI92" i="17" s="1"/>
  <c r="GI93" i="17" s="1"/>
  <c r="GI94" i="17" s="1"/>
  <c r="GI95" i="17" s="1"/>
  <c r="GI96" i="17" s="1"/>
  <c r="GI97" i="17" s="1"/>
  <c r="GI98" i="17" s="1"/>
  <c r="GI99" i="17" s="1"/>
  <c r="GI100" i="17" s="1"/>
  <c r="GI101" i="17" s="1"/>
  <c r="GI102" i="17" s="1"/>
  <c r="GI103" i="17" s="1"/>
  <c r="HQ68" i="17"/>
  <c r="HP68" i="17"/>
  <c r="HO68" i="17"/>
  <c r="HN68" i="17"/>
  <c r="HM68" i="17"/>
  <c r="HL68" i="17"/>
  <c r="HK68" i="17"/>
  <c r="HJ68" i="17"/>
  <c r="HI68" i="17"/>
  <c r="HH68" i="17"/>
  <c r="HG68" i="17"/>
  <c r="HF68" i="17"/>
  <c r="HE68" i="17"/>
  <c r="HD68" i="17"/>
  <c r="HC68" i="17"/>
  <c r="HB68" i="17"/>
  <c r="HA68" i="17"/>
  <c r="GZ68" i="17"/>
  <c r="GY68" i="17"/>
  <c r="GX68" i="17"/>
  <c r="GW68" i="17"/>
  <c r="GV68" i="17"/>
  <c r="GU68" i="17"/>
  <c r="GT68" i="17"/>
  <c r="GS68" i="17"/>
  <c r="GR68" i="17"/>
  <c r="GQ68" i="17"/>
  <c r="GP68" i="17"/>
  <c r="GO68" i="17"/>
  <c r="GN68" i="17"/>
  <c r="GM68" i="17"/>
  <c r="GL68" i="17"/>
  <c r="GK68" i="17"/>
  <c r="GJ68" i="17"/>
  <c r="GI68" i="17"/>
  <c r="GH68" i="17"/>
  <c r="GH69" i="17" s="1"/>
  <c r="GH70" i="17" s="1"/>
  <c r="GH71" i="17" s="1"/>
  <c r="GH72" i="17" s="1"/>
  <c r="GH73" i="17" s="1"/>
  <c r="GH74" i="17" s="1"/>
  <c r="GH75" i="17" s="1"/>
  <c r="GH76" i="17" s="1"/>
  <c r="GH77" i="17" s="1"/>
  <c r="GH78" i="17" s="1"/>
  <c r="GH79" i="17" s="1"/>
  <c r="GH80" i="17" s="1"/>
  <c r="GH81" i="17" s="1"/>
  <c r="GH82" i="17" s="1"/>
  <c r="GH83" i="17" s="1"/>
  <c r="GH84" i="17" s="1"/>
  <c r="GH85" i="17" s="1"/>
  <c r="GH86" i="17" s="1"/>
  <c r="GH87" i="17" s="1"/>
  <c r="GH88" i="17" s="1"/>
  <c r="GH89" i="17" s="1"/>
  <c r="GH90" i="17" s="1"/>
  <c r="GH91" i="17" s="1"/>
  <c r="GH92" i="17" s="1"/>
  <c r="GH93" i="17" s="1"/>
  <c r="GH94" i="17" s="1"/>
  <c r="GH95" i="17" s="1"/>
  <c r="GH96" i="17" s="1"/>
  <c r="GH97" i="17" s="1"/>
  <c r="GH98" i="17" s="1"/>
  <c r="GH99" i="17" s="1"/>
  <c r="GH100" i="17" s="1"/>
  <c r="GH101" i="17" s="1"/>
  <c r="GH102" i="17" s="1"/>
  <c r="GH103" i="17" s="1"/>
  <c r="HQ67" i="17"/>
  <c r="HP67" i="17"/>
  <c r="HO67" i="17"/>
  <c r="HN67" i="17"/>
  <c r="HM67" i="17"/>
  <c r="HL67" i="17"/>
  <c r="HK67" i="17"/>
  <c r="HJ67" i="17"/>
  <c r="HI67" i="17"/>
  <c r="HH67" i="17"/>
  <c r="HG67" i="17"/>
  <c r="HF67" i="17"/>
  <c r="HE67" i="17"/>
  <c r="HD67" i="17"/>
  <c r="HC67" i="17"/>
  <c r="HB67" i="17"/>
  <c r="HA67" i="17"/>
  <c r="GZ67" i="17"/>
  <c r="GY67" i="17"/>
  <c r="GX67" i="17"/>
  <c r="GW67" i="17"/>
  <c r="GV67" i="17"/>
  <c r="GU67" i="17"/>
  <c r="GT67" i="17"/>
  <c r="GS67" i="17"/>
  <c r="GR67" i="17"/>
  <c r="GQ67" i="17"/>
  <c r="GP67" i="17"/>
  <c r="GO67" i="17"/>
  <c r="GN67" i="17"/>
  <c r="GM67" i="17"/>
  <c r="GL67" i="17"/>
  <c r="GK67" i="17"/>
  <c r="GJ67" i="17"/>
  <c r="GI67" i="17"/>
  <c r="GH67" i="17"/>
  <c r="GG67" i="17"/>
  <c r="GG68" i="17" s="1"/>
  <c r="GG69" i="17" s="1"/>
  <c r="GG70" i="17" s="1"/>
  <c r="GG71" i="17" s="1"/>
  <c r="GG72" i="17" s="1"/>
  <c r="GG73" i="17" s="1"/>
  <c r="GG74" i="17" s="1"/>
  <c r="GG75" i="17" s="1"/>
  <c r="GG76" i="17" s="1"/>
  <c r="GG77" i="17" s="1"/>
  <c r="GG78" i="17" s="1"/>
  <c r="GG79" i="17" s="1"/>
  <c r="GG80" i="17" s="1"/>
  <c r="GG81" i="17" s="1"/>
  <c r="GG82" i="17" s="1"/>
  <c r="GG83" i="17" s="1"/>
  <c r="GG84" i="17" s="1"/>
  <c r="GG85" i="17" s="1"/>
  <c r="GG86" i="17" s="1"/>
  <c r="GG87" i="17" s="1"/>
  <c r="GG88" i="17" s="1"/>
  <c r="GG89" i="17" s="1"/>
  <c r="GG90" i="17" s="1"/>
  <c r="GG91" i="17" s="1"/>
  <c r="GG92" i="17" s="1"/>
  <c r="GG93" i="17" s="1"/>
  <c r="GG94" i="17" s="1"/>
  <c r="GG95" i="17" s="1"/>
  <c r="GG96" i="17" s="1"/>
  <c r="GG97" i="17" s="1"/>
  <c r="GG98" i="17" s="1"/>
  <c r="GG99" i="17" s="1"/>
  <c r="GG100" i="17" s="1"/>
  <c r="GG101" i="17" s="1"/>
  <c r="GG102" i="17" s="1"/>
  <c r="GG103" i="17" s="1"/>
  <c r="HQ66" i="17"/>
  <c r="HP66" i="17"/>
  <c r="HO66" i="17"/>
  <c r="HN66" i="17"/>
  <c r="HM66" i="17"/>
  <c r="HL66" i="17"/>
  <c r="HK66" i="17"/>
  <c r="HJ66" i="17"/>
  <c r="HI66" i="17"/>
  <c r="HH66" i="17"/>
  <c r="HG66" i="17"/>
  <c r="HF66" i="17"/>
  <c r="HE66" i="17"/>
  <c r="HD66" i="17"/>
  <c r="HC66" i="17"/>
  <c r="HB66" i="17"/>
  <c r="HA66" i="17"/>
  <c r="GZ66" i="17"/>
  <c r="GY66" i="17"/>
  <c r="GX66" i="17"/>
  <c r="GW66" i="17"/>
  <c r="GV66" i="17"/>
  <c r="GU66" i="17"/>
  <c r="GT66" i="17"/>
  <c r="GS66" i="17"/>
  <c r="GR66" i="17"/>
  <c r="GQ66" i="17"/>
  <c r="GP66" i="17"/>
  <c r="GO66" i="17"/>
  <c r="GN66" i="17"/>
  <c r="GM66" i="17"/>
  <c r="GL66" i="17"/>
  <c r="GK66" i="17"/>
  <c r="GJ66" i="17"/>
  <c r="GI66" i="17"/>
  <c r="GH66" i="17"/>
  <c r="GG66" i="17"/>
  <c r="GF66" i="17"/>
  <c r="GF67" i="17" s="1"/>
  <c r="GF68" i="17" s="1"/>
  <c r="GF69" i="17" s="1"/>
  <c r="GF70" i="17" s="1"/>
  <c r="GF71" i="17" s="1"/>
  <c r="GF72" i="17" s="1"/>
  <c r="GF73" i="17" s="1"/>
  <c r="GF74" i="17" s="1"/>
  <c r="GF75" i="17" s="1"/>
  <c r="GF76" i="17" s="1"/>
  <c r="GF77" i="17" s="1"/>
  <c r="GF78" i="17" s="1"/>
  <c r="GF79" i="17" s="1"/>
  <c r="GF80" i="17" s="1"/>
  <c r="GF81" i="17" s="1"/>
  <c r="GF82" i="17" s="1"/>
  <c r="GF83" i="17" s="1"/>
  <c r="GF84" i="17" s="1"/>
  <c r="GF85" i="17" s="1"/>
  <c r="GF86" i="17" s="1"/>
  <c r="GF87" i="17" s="1"/>
  <c r="GF88" i="17" s="1"/>
  <c r="GF89" i="17" s="1"/>
  <c r="GF90" i="17" s="1"/>
  <c r="GF91" i="17" s="1"/>
  <c r="GF92" i="17" s="1"/>
  <c r="GF93" i="17" s="1"/>
  <c r="GF94" i="17" s="1"/>
  <c r="GF95" i="17" s="1"/>
  <c r="GF96" i="17" s="1"/>
  <c r="GF97" i="17" s="1"/>
  <c r="GF98" i="17" s="1"/>
  <c r="GF99" i="17" s="1"/>
  <c r="GF100" i="17" s="1"/>
  <c r="GF101" i="17" s="1"/>
  <c r="GF102" i="17" s="1"/>
  <c r="GF103" i="17" s="1"/>
  <c r="HQ65" i="17"/>
  <c r="HP65" i="17"/>
  <c r="HO65" i="17"/>
  <c r="HN65" i="17"/>
  <c r="HM65" i="17"/>
  <c r="HL65" i="17"/>
  <c r="HK65" i="17"/>
  <c r="HJ65" i="17"/>
  <c r="HI65" i="17"/>
  <c r="HH65" i="17"/>
  <c r="HG65" i="17"/>
  <c r="HF65" i="17"/>
  <c r="HE65" i="17"/>
  <c r="HD65" i="17"/>
  <c r="HC65" i="17"/>
  <c r="HB65" i="17"/>
  <c r="HA65" i="17"/>
  <c r="GZ65" i="17"/>
  <c r="GY65" i="17"/>
  <c r="GX65" i="17"/>
  <c r="GW65" i="17"/>
  <c r="GV65" i="17"/>
  <c r="GU65" i="17"/>
  <c r="GT65" i="17"/>
  <c r="GS65" i="17"/>
  <c r="GR65" i="17"/>
  <c r="GQ65" i="17"/>
  <c r="GP65" i="17"/>
  <c r="GO65" i="17"/>
  <c r="GN65" i="17"/>
  <c r="GM65" i="17"/>
  <c r="GL65" i="17"/>
  <c r="GK65" i="17"/>
  <c r="GJ65" i="17"/>
  <c r="GI65" i="17"/>
  <c r="GH65" i="17"/>
  <c r="GG65" i="17"/>
  <c r="GF65" i="17"/>
  <c r="GE65" i="17"/>
  <c r="GE66" i="17" s="1"/>
  <c r="GE67" i="17" s="1"/>
  <c r="GE68" i="17" s="1"/>
  <c r="GE69" i="17" s="1"/>
  <c r="GE70" i="17" s="1"/>
  <c r="GE71" i="17" s="1"/>
  <c r="GE72" i="17" s="1"/>
  <c r="GE73" i="17" s="1"/>
  <c r="GE74" i="17" s="1"/>
  <c r="GE75" i="17" s="1"/>
  <c r="GE76" i="17" s="1"/>
  <c r="GE77" i="17" s="1"/>
  <c r="GE78" i="17" s="1"/>
  <c r="GE79" i="17" s="1"/>
  <c r="GE80" i="17" s="1"/>
  <c r="GE81" i="17" s="1"/>
  <c r="GE82" i="17" s="1"/>
  <c r="GE83" i="17" s="1"/>
  <c r="GE84" i="17" s="1"/>
  <c r="GE85" i="17" s="1"/>
  <c r="GE86" i="17" s="1"/>
  <c r="GE87" i="17" s="1"/>
  <c r="GE88" i="17" s="1"/>
  <c r="GE89" i="17" s="1"/>
  <c r="GE90" i="17" s="1"/>
  <c r="GE91" i="17" s="1"/>
  <c r="GE92" i="17" s="1"/>
  <c r="GE93" i="17" s="1"/>
  <c r="GE94" i="17" s="1"/>
  <c r="GE95" i="17" s="1"/>
  <c r="GE96" i="17" s="1"/>
  <c r="GE97" i="17" s="1"/>
  <c r="GE98" i="17" s="1"/>
  <c r="GE99" i="17" s="1"/>
  <c r="GE100" i="17" s="1"/>
  <c r="GE101" i="17" s="1"/>
  <c r="GE102" i="17" s="1"/>
  <c r="GE103" i="17" s="1"/>
  <c r="HQ64" i="17"/>
  <c r="HP64" i="17"/>
  <c r="HO64" i="17"/>
  <c r="HN64" i="17"/>
  <c r="HM64" i="17"/>
  <c r="HL64" i="17"/>
  <c r="HK64" i="17"/>
  <c r="HJ64" i="17"/>
  <c r="HI64" i="17"/>
  <c r="HH64" i="17"/>
  <c r="HG64" i="17"/>
  <c r="HF64" i="17"/>
  <c r="HE64" i="17"/>
  <c r="HD64" i="17"/>
  <c r="HC64" i="17"/>
  <c r="HB64" i="17"/>
  <c r="HA64" i="17"/>
  <c r="GZ64" i="17"/>
  <c r="GY64" i="17"/>
  <c r="GX64" i="17"/>
  <c r="GW64" i="17"/>
  <c r="GV64" i="17"/>
  <c r="GU64" i="17"/>
  <c r="GT64" i="17"/>
  <c r="GS64" i="17"/>
  <c r="GR64" i="17"/>
  <c r="GQ64" i="17"/>
  <c r="GP64" i="17"/>
  <c r="GO64" i="17"/>
  <c r="GN64" i="17"/>
  <c r="GM64" i="17"/>
  <c r="GL64" i="17"/>
  <c r="GK64" i="17"/>
  <c r="GJ64" i="17"/>
  <c r="GI64" i="17"/>
  <c r="GH64" i="17"/>
  <c r="GG64" i="17"/>
  <c r="GF64" i="17"/>
  <c r="GE64" i="17"/>
  <c r="GD64" i="17"/>
  <c r="GD65" i="17" s="1"/>
  <c r="GD66" i="17" s="1"/>
  <c r="GD67" i="17" s="1"/>
  <c r="GD68" i="17" s="1"/>
  <c r="GD69" i="17" s="1"/>
  <c r="GD70" i="17" s="1"/>
  <c r="GD71" i="17" s="1"/>
  <c r="GD72" i="17" s="1"/>
  <c r="GD73" i="17" s="1"/>
  <c r="GD74" i="17" s="1"/>
  <c r="GD75" i="17" s="1"/>
  <c r="GD76" i="17" s="1"/>
  <c r="GD77" i="17" s="1"/>
  <c r="GD78" i="17" s="1"/>
  <c r="GD79" i="17" s="1"/>
  <c r="GD80" i="17" s="1"/>
  <c r="GD81" i="17" s="1"/>
  <c r="GD82" i="17" s="1"/>
  <c r="GD83" i="17" s="1"/>
  <c r="GD84" i="17" s="1"/>
  <c r="GD85" i="17" s="1"/>
  <c r="GD86" i="17" s="1"/>
  <c r="GD87" i="17" s="1"/>
  <c r="GD88" i="17" s="1"/>
  <c r="GD89" i="17" s="1"/>
  <c r="GD90" i="17" s="1"/>
  <c r="GD91" i="17" s="1"/>
  <c r="GD92" i="17" s="1"/>
  <c r="GD93" i="17" s="1"/>
  <c r="GD94" i="17" s="1"/>
  <c r="GD95" i="17" s="1"/>
  <c r="GD96" i="17" s="1"/>
  <c r="GD97" i="17" s="1"/>
  <c r="GD98" i="17" s="1"/>
  <c r="GD99" i="17" s="1"/>
  <c r="GD100" i="17" s="1"/>
  <c r="GD101" i="17" s="1"/>
  <c r="GD102" i="17" s="1"/>
  <c r="GD103" i="17" s="1"/>
  <c r="HQ63" i="17"/>
  <c r="HP63" i="17"/>
  <c r="HO63" i="17"/>
  <c r="HN63" i="17"/>
  <c r="HM63" i="17"/>
  <c r="HL63" i="17"/>
  <c r="HK63" i="17"/>
  <c r="HJ63" i="17"/>
  <c r="HI63" i="17"/>
  <c r="HH63" i="17"/>
  <c r="HG63" i="17"/>
  <c r="HF63" i="17"/>
  <c r="HE63" i="17"/>
  <c r="HD63" i="17"/>
  <c r="HC63" i="17"/>
  <c r="HB63" i="17"/>
  <c r="HA63" i="17"/>
  <c r="GZ63" i="17"/>
  <c r="GY63" i="17"/>
  <c r="GX63" i="17"/>
  <c r="GW63" i="17"/>
  <c r="GV63" i="17"/>
  <c r="GU63" i="17"/>
  <c r="GT63" i="17"/>
  <c r="GS63" i="17"/>
  <c r="GR63" i="17"/>
  <c r="GQ63" i="17"/>
  <c r="GP63" i="17"/>
  <c r="GO63" i="17"/>
  <c r="GN63" i="17"/>
  <c r="GM63" i="17"/>
  <c r="GL63" i="17"/>
  <c r="GK63" i="17"/>
  <c r="GJ63" i="17"/>
  <c r="GI63" i="17"/>
  <c r="GH63" i="17"/>
  <c r="GG63" i="17"/>
  <c r="GF63" i="17"/>
  <c r="GE63" i="17"/>
  <c r="GD63" i="17"/>
  <c r="GC63" i="17"/>
  <c r="GC64" i="17" s="1"/>
  <c r="GC65" i="17" s="1"/>
  <c r="GC66" i="17" s="1"/>
  <c r="GC67" i="17" s="1"/>
  <c r="GC68" i="17" s="1"/>
  <c r="GC69" i="17" s="1"/>
  <c r="GC70" i="17" s="1"/>
  <c r="GC71" i="17" s="1"/>
  <c r="GC72" i="17" s="1"/>
  <c r="GC73" i="17" s="1"/>
  <c r="GC74" i="17" s="1"/>
  <c r="GC75" i="17" s="1"/>
  <c r="GC76" i="17" s="1"/>
  <c r="GC77" i="17" s="1"/>
  <c r="GC78" i="17" s="1"/>
  <c r="GC79" i="17" s="1"/>
  <c r="GC80" i="17" s="1"/>
  <c r="GC81" i="17" s="1"/>
  <c r="GC82" i="17" s="1"/>
  <c r="GC83" i="17" s="1"/>
  <c r="GC84" i="17" s="1"/>
  <c r="GC85" i="17" s="1"/>
  <c r="GC86" i="17" s="1"/>
  <c r="GC87" i="17" s="1"/>
  <c r="GC88" i="17" s="1"/>
  <c r="GC89" i="17" s="1"/>
  <c r="GC90" i="17" s="1"/>
  <c r="GC91" i="17" s="1"/>
  <c r="GC92" i="17" s="1"/>
  <c r="GC93" i="17" s="1"/>
  <c r="GC94" i="17" s="1"/>
  <c r="GC95" i="17" s="1"/>
  <c r="GC96" i="17" s="1"/>
  <c r="GC97" i="17" s="1"/>
  <c r="GC98" i="17" s="1"/>
  <c r="GC99" i="17" s="1"/>
  <c r="GC100" i="17" s="1"/>
  <c r="GC101" i="17" s="1"/>
  <c r="GC102" i="17" s="1"/>
  <c r="GC103" i="17" s="1"/>
  <c r="HQ62" i="17"/>
  <c r="HP62" i="17"/>
  <c r="HO62" i="17"/>
  <c r="HN62" i="17"/>
  <c r="HM62" i="17"/>
  <c r="HL62" i="17"/>
  <c r="HK62" i="17"/>
  <c r="HJ62" i="17"/>
  <c r="HI62" i="17"/>
  <c r="HH62" i="17"/>
  <c r="HG62" i="17"/>
  <c r="HF62" i="17"/>
  <c r="HE62" i="17"/>
  <c r="HD62" i="17"/>
  <c r="HC62" i="17"/>
  <c r="HB62" i="17"/>
  <c r="HA62" i="17"/>
  <c r="GZ62" i="17"/>
  <c r="GY62" i="17"/>
  <c r="GX62" i="17"/>
  <c r="GW62" i="17"/>
  <c r="GV62" i="17"/>
  <c r="GU62" i="17"/>
  <c r="GT62" i="17"/>
  <c r="GS62" i="17"/>
  <c r="GR62" i="17"/>
  <c r="GQ62" i="17"/>
  <c r="GP62" i="17"/>
  <c r="GO62" i="17"/>
  <c r="GN62" i="17"/>
  <c r="GM62" i="17"/>
  <c r="GL62" i="17"/>
  <c r="GK62" i="17"/>
  <c r="GJ62" i="17"/>
  <c r="GI62" i="17"/>
  <c r="GH62" i="17"/>
  <c r="GG62" i="17"/>
  <c r="GF62" i="17"/>
  <c r="GE62" i="17"/>
  <c r="GD62" i="17"/>
  <c r="GC62" i="17"/>
  <c r="GB62" i="17"/>
  <c r="GB63" i="17" s="1"/>
  <c r="GB64" i="17" s="1"/>
  <c r="GB65" i="17" s="1"/>
  <c r="GB66" i="17" s="1"/>
  <c r="GB67" i="17" s="1"/>
  <c r="GB68" i="17" s="1"/>
  <c r="GB69" i="17" s="1"/>
  <c r="GB70" i="17" s="1"/>
  <c r="GB71" i="17" s="1"/>
  <c r="GB72" i="17" s="1"/>
  <c r="GB73" i="17" s="1"/>
  <c r="GB74" i="17" s="1"/>
  <c r="GB75" i="17" s="1"/>
  <c r="GB76" i="17" s="1"/>
  <c r="GB77" i="17" s="1"/>
  <c r="GB78" i="17" s="1"/>
  <c r="GB79" i="17" s="1"/>
  <c r="GB80" i="17" s="1"/>
  <c r="GB81" i="17" s="1"/>
  <c r="GB82" i="17" s="1"/>
  <c r="GB83" i="17" s="1"/>
  <c r="GB84" i="17" s="1"/>
  <c r="GB85" i="17" s="1"/>
  <c r="GB86" i="17" s="1"/>
  <c r="GB87" i="17" s="1"/>
  <c r="GB88" i="17" s="1"/>
  <c r="GB89" i="17" s="1"/>
  <c r="GB90" i="17" s="1"/>
  <c r="GB91" i="17" s="1"/>
  <c r="GB92" i="17" s="1"/>
  <c r="GB93" i="17" s="1"/>
  <c r="GB94" i="17" s="1"/>
  <c r="GB95" i="17" s="1"/>
  <c r="GB96" i="17" s="1"/>
  <c r="GB97" i="17" s="1"/>
  <c r="GB98" i="17" s="1"/>
  <c r="GB99" i="17" s="1"/>
  <c r="GB100" i="17" s="1"/>
  <c r="GB101" i="17" s="1"/>
  <c r="GB102" i="17" s="1"/>
  <c r="GB103" i="17" s="1"/>
  <c r="HQ61" i="17"/>
  <c r="HP61" i="17"/>
  <c r="HO61" i="17"/>
  <c r="HN61" i="17"/>
  <c r="HM61" i="17"/>
  <c r="HL61" i="17"/>
  <c r="HK61" i="17"/>
  <c r="HJ61" i="17"/>
  <c r="HI61" i="17"/>
  <c r="HH61" i="17"/>
  <c r="HG61" i="17"/>
  <c r="HF61" i="17"/>
  <c r="HE61" i="17"/>
  <c r="HD61" i="17"/>
  <c r="HC61" i="17"/>
  <c r="HB61" i="17"/>
  <c r="HA61" i="17"/>
  <c r="GZ61" i="17"/>
  <c r="GY61" i="17"/>
  <c r="GX61" i="17"/>
  <c r="GW61" i="17"/>
  <c r="GV61" i="17"/>
  <c r="GU61" i="17"/>
  <c r="GT61" i="17"/>
  <c r="GS61" i="17"/>
  <c r="GR61" i="17"/>
  <c r="GQ61" i="17"/>
  <c r="GP61" i="17"/>
  <c r="GO61" i="17"/>
  <c r="GN61" i="17"/>
  <c r="GM61" i="17"/>
  <c r="GL61" i="17"/>
  <c r="GK61" i="17"/>
  <c r="GJ61" i="17"/>
  <c r="GI61" i="17"/>
  <c r="GH61" i="17"/>
  <c r="GG61" i="17"/>
  <c r="GF61" i="17"/>
  <c r="GE61" i="17"/>
  <c r="GD61" i="17"/>
  <c r="GC61" i="17"/>
  <c r="GB61" i="17"/>
  <c r="GA61" i="17"/>
  <c r="GA62" i="17" s="1"/>
  <c r="GA63" i="17" s="1"/>
  <c r="GA64" i="17" s="1"/>
  <c r="GA65" i="17" s="1"/>
  <c r="GA66" i="17" s="1"/>
  <c r="GA67" i="17" s="1"/>
  <c r="GA68" i="17" s="1"/>
  <c r="GA69" i="17" s="1"/>
  <c r="GA70" i="17" s="1"/>
  <c r="GA71" i="17" s="1"/>
  <c r="GA72" i="17" s="1"/>
  <c r="GA73" i="17" s="1"/>
  <c r="GA74" i="17" s="1"/>
  <c r="GA75" i="17" s="1"/>
  <c r="GA76" i="17" s="1"/>
  <c r="GA77" i="17" s="1"/>
  <c r="GA78" i="17" s="1"/>
  <c r="GA79" i="17" s="1"/>
  <c r="GA80" i="17" s="1"/>
  <c r="GA81" i="17" s="1"/>
  <c r="GA82" i="17" s="1"/>
  <c r="GA83" i="17" s="1"/>
  <c r="GA84" i="17" s="1"/>
  <c r="GA85" i="17" s="1"/>
  <c r="GA86" i="17" s="1"/>
  <c r="GA87" i="17" s="1"/>
  <c r="GA88" i="17" s="1"/>
  <c r="GA89" i="17" s="1"/>
  <c r="GA90" i="17" s="1"/>
  <c r="GA91" i="17" s="1"/>
  <c r="GA92" i="17" s="1"/>
  <c r="GA93" i="17" s="1"/>
  <c r="GA94" i="17" s="1"/>
  <c r="GA95" i="17" s="1"/>
  <c r="GA96" i="17" s="1"/>
  <c r="GA97" i="17" s="1"/>
  <c r="GA98" i="17" s="1"/>
  <c r="GA99" i="17" s="1"/>
  <c r="GA100" i="17" s="1"/>
  <c r="GA101" i="17" s="1"/>
  <c r="GA102" i="17" s="1"/>
  <c r="GA103" i="17" s="1"/>
  <c r="HQ60" i="17"/>
  <c r="HP60" i="17"/>
  <c r="HO60" i="17"/>
  <c r="HN60" i="17"/>
  <c r="HM60" i="17"/>
  <c r="HL60" i="17"/>
  <c r="HK60" i="17"/>
  <c r="HJ60" i="17"/>
  <c r="HI60" i="17"/>
  <c r="HH60" i="17"/>
  <c r="HG60" i="17"/>
  <c r="HF60" i="17"/>
  <c r="HE60" i="17"/>
  <c r="HD60" i="17"/>
  <c r="HC60" i="17"/>
  <c r="HB60" i="17"/>
  <c r="HA60" i="17"/>
  <c r="GZ60" i="17"/>
  <c r="GY60" i="17"/>
  <c r="GX60" i="17"/>
  <c r="GW60" i="17"/>
  <c r="GV60" i="17"/>
  <c r="GU60" i="17"/>
  <c r="GT60" i="17"/>
  <c r="GS60" i="17"/>
  <c r="GR60" i="17"/>
  <c r="GQ60" i="17"/>
  <c r="GP60" i="17"/>
  <c r="GO60" i="17"/>
  <c r="GN60" i="17"/>
  <c r="GM60" i="17"/>
  <c r="GL60" i="17"/>
  <c r="GK60" i="17"/>
  <c r="GJ60" i="17"/>
  <c r="GI60" i="17"/>
  <c r="GH60" i="17"/>
  <c r="GG60" i="17"/>
  <c r="GF60" i="17"/>
  <c r="GE60" i="17"/>
  <c r="GD60" i="17"/>
  <c r="GC60" i="17"/>
  <c r="GB60" i="17"/>
  <c r="GA60" i="17"/>
  <c r="FZ60" i="17"/>
  <c r="FZ61" i="17" s="1"/>
  <c r="FZ62" i="17" s="1"/>
  <c r="FZ63" i="17" s="1"/>
  <c r="FZ64" i="17" s="1"/>
  <c r="FZ65" i="17" s="1"/>
  <c r="FZ66" i="17" s="1"/>
  <c r="FZ67" i="17" s="1"/>
  <c r="FZ68" i="17" s="1"/>
  <c r="FZ69" i="17" s="1"/>
  <c r="FZ70" i="17" s="1"/>
  <c r="FZ71" i="17" s="1"/>
  <c r="FZ72" i="17" s="1"/>
  <c r="FZ73" i="17" s="1"/>
  <c r="FZ74" i="17" s="1"/>
  <c r="FZ75" i="17" s="1"/>
  <c r="FZ76" i="17" s="1"/>
  <c r="FZ77" i="17" s="1"/>
  <c r="FZ78" i="17" s="1"/>
  <c r="FZ79" i="17" s="1"/>
  <c r="FZ80" i="17" s="1"/>
  <c r="FZ81" i="17" s="1"/>
  <c r="FZ82" i="17" s="1"/>
  <c r="FZ83" i="17" s="1"/>
  <c r="FZ84" i="17" s="1"/>
  <c r="FZ85" i="17" s="1"/>
  <c r="FZ86" i="17" s="1"/>
  <c r="FZ87" i="17" s="1"/>
  <c r="FZ88" i="17" s="1"/>
  <c r="FZ89" i="17" s="1"/>
  <c r="FZ90" i="17" s="1"/>
  <c r="FZ91" i="17" s="1"/>
  <c r="FZ92" i="17" s="1"/>
  <c r="FZ93" i="17" s="1"/>
  <c r="FZ94" i="17" s="1"/>
  <c r="FZ95" i="17" s="1"/>
  <c r="FZ96" i="17" s="1"/>
  <c r="FZ97" i="17" s="1"/>
  <c r="FZ98" i="17" s="1"/>
  <c r="FZ99" i="17" s="1"/>
  <c r="FZ100" i="17" s="1"/>
  <c r="FZ101" i="17" s="1"/>
  <c r="FZ102" i="17" s="1"/>
  <c r="FZ103" i="17" s="1"/>
  <c r="HQ59" i="17"/>
  <c r="HP59" i="17"/>
  <c r="HO59" i="17"/>
  <c r="HN59" i="17"/>
  <c r="HM59" i="17"/>
  <c r="HL59" i="17"/>
  <c r="HK59" i="17"/>
  <c r="HJ59" i="17"/>
  <c r="HI59" i="17"/>
  <c r="HH59" i="17"/>
  <c r="HG59" i="17"/>
  <c r="HF59" i="17"/>
  <c r="HE59" i="17"/>
  <c r="HD59" i="17"/>
  <c r="HC59" i="17"/>
  <c r="HB59" i="17"/>
  <c r="HA59" i="17"/>
  <c r="GZ59" i="17"/>
  <c r="GY59" i="17"/>
  <c r="GX59" i="17"/>
  <c r="GW59" i="17"/>
  <c r="GV59" i="17"/>
  <c r="GU59" i="17"/>
  <c r="GT59" i="17"/>
  <c r="GS59" i="17"/>
  <c r="GR59" i="17"/>
  <c r="GQ59" i="17"/>
  <c r="GP59" i="17"/>
  <c r="GO59" i="17"/>
  <c r="GN59" i="17"/>
  <c r="GM59" i="17"/>
  <c r="GL59" i="17"/>
  <c r="GK59" i="17"/>
  <c r="GJ59" i="17"/>
  <c r="GI59" i="17"/>
  <c r="GH59" i="17"/>
  <c r="GG59" i="17"/>
  <c r="GF59" i="17"/>
  <c r="GE59" i="17"/>
  <c r="GD59" i="17"/>
  <c r="GC59" i="17"/>
  <c r="GB59" i="17"/>
  <c r="GA59" i="17"/>
  <c r="FZ59" i="17"/>
  <c r="FY59" i="17"/>
  <c r="FY60" i="17" s="1"/>
  <c r="FY61" i="17" s="1"/>
  <c r="FY62" i="17" s="1"/>
  <c r="FY63" i="17" s="1"/>
  <c r="FY64" i="17" s="1"/>
  <c r="FY65" i="17" s="1"/>
  <c r="FY66" i="17" s="1"/>
  <c r="FY67" i="17" s="1"/>
  <c r="FY68" i="17" s="1"/>
  <c r="FY69" i="17" s="1"/>
  <c r="FY70" i="17" s="1"/>
  <c r="FY71" i="17" s="1"/>
  <c r="FY72" i="17" s="1"/>
  <c r="FY73" i="17" s="1"/>
  <c r="FY74" i="17" s="1"/>
  <c r="FY75" i="17" s="1"/>
  <c r="FY76" i="17" s="1"/>
  <c r="FY77" i="17" s="1"/>
  <c r="FY78" i="17" s="1"/>
  <c r="FY79" i="17" s="1"/>
  <c r="FY80" i="17" s="1"/>
  <c r="FY81" i="17" s="1"/>
  <c r="FY82" i="17" s="1"/>
  <c r="FY83" i="17" s="1"/>
  <c r="FY84" i="17" s="1"/>
  <c r="FY85" i="17" s="1"/>
  <c r="FY86" i="17" s="1"/>
  <c r="FY87" i="17" s="1"/>
  <c r="FY88" i="17" s="1"/>
  <c r="FY89" i="17" s="1"/>
  <c r="FY90" i="17" s="1"/>
  <c r="FY91" i="17" s="1"/>
  <c r="FY92" i="17" s="1"/>
  <c r="FY93" i="17" s="1"/>
  <c r="FY94" i="17" s="1"/>
  <c r="FY95" i="17" s="1"/>
  <c r="FY96" i="17" s="1"/>
  <c r="FY97" i="17" s="1"/>
  <c r="FY98" i="17" s="1"/>
  <c r="FY99" i="17" s="1"/>
  <c r="FY100" i="17" s="1"/>
  <c r="FY101" i="17" s="1"/>
  <c r="FY102" i="17" s="1"/>
  <c r="FY103" i="17" s="1"/>
  <c r="HQ58" i="17"/>
  <c r="HP58" i="17"/>
  <c r="HO58" i="17"/>
  <c r="HN58" i="17"/>
  <c r="HM58" i="17"/>
  <c r="HL58" i="17"/>
  <c r="HK58" i="17"/>
  <c r="HJ58" i="17"/>
  <c r="HI58" i="17"/>
  <c r="HH58" i="17"/>
  <c r="HG58" i="17"/>
  <c r="HF58" i="17"/>
  <c r="HE58" i="17"/>
  <c r="HD58" i="17"/>
  <c r="HC58" i="17"/>
  <c r="HB58" i="17"/>
  <c r="HA58" i="17"/>
  <c r="GZ58" i="17"/>
  <c r="GY58" i="17"/>
  <c r="GX58" i="17"/>
  <c r="GW58" i="17"/>
  <c r="GV58" i="17"/>
  <c r="GU58" i="17"/>
  <c r="GT58" i="17"/>
  <c r="GS58" i="17"/>
  <c r="GR58" i="17"/>
  <c r="GQ58" i="17"/>
  <c r="GP58" i="17"/>
  <c r="GO58" i="17"/>
  <c r="GN58" i="17"/>
  <c r="GM58" i="17"/>
  <c r="GL58" i="17"/>
  <c r="GK58" i="17"/>
  <c r="GJ58" i="17"/>
  <c r="GI58" i="17"/>
  <c r="GH58" i="17"/>
  <c r="GG58" i="17"/>
  <c r="GF58" i="17"/>
  <c r="GE58" i="17"/>
  <c r="GD58" i="17"/>
  <c r="GC58" i="17"/>
  <c r="GB58" i="17"/>
  <c r="GA58" i="17"/>
  <c r="FZ58" i="17"/>
  <c r="FY58" i="17"/>
  <c r="FX58" i="17"/>
  <c r="FX59" i="17" s="1"/>
  <c r="FX60" i="17" s="1"/>
  <c r="FX61" i="17" s="1"/>
  <c r="FX62" i="17" s="1"/>
  <c r="FX63" i="17" s="1"/>
  <c r="FX64" i="17" s="1"/>
  <c r="FX65" i="17" s="1"/>
  <c r="FX66" i="17" s="1"/>
  <c r="FX67" i="17" s="1"/>
  <c r="FX68" i="17" s="1"/>
  <c r="FX69" i="17" s="1"/>
  <c r="FX70" i="17" s="1"/>
  <c r="FX71" i="17" s="1"/>
  <c r="FX72" i="17" s="1"/>
  <c r="FX73" i="17" s="1"/>
  <c r="FX74" i="17" s="1"/>
  <c r="FX75" i="17" s="1"/>
  <c r="FX76" i="17" s="1"/>
  <c r="FX77" i="17" s="1"/>
  <c r="FX78" i="17" s="1"/>
  <c r="FX79" i="17" s="1"/>
  <c r="FX80" i="17" s="1"/>
  <c r="FX81" i="17" s="1"/>
  <c r="FX82" i="17" s="1"/>
  <c r="FX83" i="17" s="1"/>
  <c r="FX84" i="17" s="1"/>
  <c r="FX85" i="17" s="1"/>
  <c r="FX86" i="17" s="1"/>
  <c r="FX87" i="17" s="1"/>
  <c r="FX88" i="17" s="1"/>
  <c r="FX89" i="17" s="1"/>
  <c r="FX90" i="17" s="1"/>
  <c r="FX91" i="17" s="1"/>
  <c r="FX92" i="17" s="1"/>
  <c r="FX93" i="17" s="1"/>
  <c r="FX94" i="17" s="1"/>
  <c r="FX95" i="17" s="1"/>
  <c r="FX96" i="17" s="1"/>
  <c r="FX97" i="17" s="1"/>
  <c r="FX98" i="17" s="1"/>
  <c r="FX99" i="17" s="1"/>
  <c r="FX100" i="17" s="1"/>
  <c r="FX101" i="17" s="1"/>
  <c r="FX102" i="17" s="1"/>
  <c r="FX103" i="17" s="1"/>
  <c r="HQ57" i="17"/>
  <c r="HP57" i="17"/>
  <c r="HO57" i="17"/>
  <c r="HN57" i="17"/>
  <c r="HM57" i="17"/>
  <c r="HL57" i="17"/>
  <c r="HK57" i="17"/>
  <c r="HJ57" i="17"/>
  <c r="HI57" i="17"/>
  <c r="HH57" i="17"/>
  <c r="HG57" i="17"/>
  <c r="HF57" i="17"/>
  <c r="HE57" i="17"/>
  <c r="HD57" i="17"/>
  <c r="HC57" i="17"/>
  <c r="HB57" i="17"/>
  <c r="HA57" i="17"/>
  <c r="GZ57" i="17"/>
  <c r="GY57" i="17"/>
  <c r="GX57" i="17"/>
  <c r="GW57" i="17"/>
  <c r="GV57" i="17"/>
  <c r="GU57" i="17"/>
  <c r="GT57" i="17"/>
  <c r="GS57" i="17"/>
  <c r="GR57" i="17"/>
  <c r="GQ57" i="17"/>
  <c r="GP57" i="17"/>
  <c r="GO57" i="17"/>
  <c r="GN57" i="17"/>
  <c r="GM57" i="17"/>
  <c r="GL57" i="17"/>
  <c r="GK57" i="17"/>
  <c r="GJ57" i="17"/>
  <c r="GI57" i="17"/>
  <c r="GH57" i="17"/>
  <c r="GG57" i="17"/>
  <c r="GF57" i="17"/>
  <c r="GE57" i="17"/>
  <c r="GD57" i="17"/>
  <c r="GC57" i="17"/>
  <c r="GB57" i="17"/>
  <c r="GA57" i="17"/>
  <c r="FZ57" i="17"/>
  <c r="FY57" i="17"/>
  <c r="FX57" i="17"/>
  <c r="FW57" i="17"/>
  <c r="FW58" i="17" s="1"/>
  <c r="FW59" i="17" s="1"/>
  <c r="FW60" i="17" s="1"/>
  <c r="FW61" i="17" s="1"/>
  <c r="FW62" i="17" s="1"/>
  <c r="FW63" i="17" s="1"/>
  <c r="FW64" i="17" s="1"/>
  <c r="FW65" i="17" s="1"/>
  <c r="FW66" i="17" s="1"/>
  <c r="FW67" i="17" s="1"/>
  <c r="FW68" i="17" s="1"/>
  <c r="FW69" i="17" s="1"/>
  <c r="FW70" i="17" s="1"/>
  <c r="FW71" i="17" s="1"/>
  <c r="FW72" i="17" s="1"/>
  <c r="FW73" i="17" s="1"/>
  <c r="FW74" i="17" s="1"/>
  <c r="FW75" i="17" s="1"/>
  <c r="FW76" i="17" s="1"/>
  <c r="FW77" i="17" s="1"/>
  <c r="FW78" i="17" s="1"/>
  <c r="FW79" i="17" s="1"/>
  <c r="FW80" i="17" s="1"/>
  <c r="FW81" i="17" s="1"/>
  <c r="FW82" i="17" s="1"/>
  <c r="FW83" i="17" s="1"/>
  <c r="FW84" i="17" s="1"/>
  <c r="FW85" i="17" s="1"/>
  <c r="FW86" i="17" s="1"/>
  <c r="FW87" i="17" s="1"/>
  <c r="FW88" i="17" s="1"/>
  <c r="FW89" i="17" s="1"/>
  <c r="FW90" i="17" s="1"/>
  <c r="FW91" i="17" s="1"/>
  <c r="FW92" i="17" s="1"/>
  <c r="FW93" i="17" s="1"/>
  <c r="FW94" i="17" s="1"/>
  <c r="FW95" i="17" s="1"/>
  <c r="FW96" i="17" s="1"/>
  <c r="FW97" i="17" s="1"/>
  <c r="FW98" i="17" s="1"/>
  <c r="FW99" i="17" s="1"/>
  <c r="FW100" i="17" s="1"/>
  <c r="FW101" i="17" s="1"/>
  <c r="FW102" i="17" s="1"/>
  <c r="FW103" i="17" s="1"/>
  <c r="HQ56" i="17"/>
  <c r="HP56" i="17"/>
  <c r="HO56" i="17"/>
  <c r="HN56" i="17"/>
  <c r="HM56" i="17"/>
  <c r="HL56" i="17"/>
  <c r="HK56" i="17"/>
  <c r="HJ56" i="17"/>
  <c r="HI56" i="17"/>
  <c r="HH56" i="17"/>
  <c r="HG56" i="17"/>
  <c r="HF56" i="17"/>
  <c r="HE56" i="17"/>
  <c r="HD56" i="17"/>
  <c r="HC56" i="17"/>
  <c r="HB56" i="17"/>
  <c r="HA56" i="17"/>
  <c r="GZ56" i="17"/>
  <c r="GY56" i="17"/>
  <c r="GX56" i="17"/>
  <c r="GW56" i="17"/>
  <c r="GV56" i="17"/>
  <c r="GU56" i="17"/>
  <c r="GT56" i="17"/>
  <c r="GS56" i="17"/>
  <c r="GR56" i="17"/>
  <c r="GQ56" i="17"/>
  <c r="GP56" i="17"/>
  <c r="GO56" i="17"/>
  <c r="GN56" i="17"/>
  <c r="GM56" i="17"/>
  <c r="GL56" i="17"/>
  <c r="GK56" i="17"/>
  <c r="GJ56" i="17"/>
  <c r="GI56" i="17"/>
  <c r="GH56" i="17"/>
  <c r="GG56" i="17"/>
  <c r="GF56" i="17"/>
  <c r="GE56" i="17"/>
  <c r="GD56" i="17"/>
  <c r="GC56" i="17"/>
  <c r="GB56" i="17"/>
  <c r="GA56" i="17"/>
  <c r="FZ56" i="17"/>
  <c r="FY56" i="17"/>
  <c r="FX56" i="17"/>
  <c r="FW56" i="17"/>
  <c r="FV56" i="17"/>
  <c r="FV57" i="17" s="1"/>
  <c r="FV58" i="17" s="1"/>
  <c r="FV59" i="17" s="1"/>
  <c r="FV60" i="17" s="1"/>
  <c r="FV61" i="17" s="1"/>
  <c r="FV62" i="17" s="1"/>
  <c r="FV63" i="17" s="1"/>
  <c r="FV64" i="17" s="1"/>
  <c r="FV65" i="17" s="1"/>
  <c r="FV66" i="17" s="1"/>
  <c r="FV67" i="17" s="1"/>
  <c r="FV68" i="17" s="1"/>
  <c r="FV69" i="17" s="1"/>
  <c r="FV70" i="17" s="1"/>
  <c r="FV71" i="17" s="1"/>
  <c r="FV72" i="17" s="1"/>
  <c r="FV73" i="17" s="1"/>
  <c r="FV74" i="17" s="1"/>
  <c r="FV75" i="17" s="1"/>
  <c r="FV76" i="17" s="1"/>
  <c r="FV77" i="17" s="1"/>
  <c r="FV78" i="17" s="1"/>
  <c r="FV79" i="17" s="1"/>
  <c r="FV80" i="17" s="1"/>
  <c r="FV81" i="17" s="1"/>
  <c r="FV82" i="17" s="1"/>
  <c r="FV83" i="17" s="1"/>
  <c r="FV84" i="17" s="1"/>
  <c r="FV85" i="17" s="1"/>
  <c r="FV86" i="17" s="1"/>
  <c r="FV87" i="17" s="1"/>
  <c r="FV88" i="17" s="1"/>
  <c r="FV89" i="17" s="1"/>
  <c r="FV90" i="17" s="1"/>
  <c r="FV91" i="17" s="1"/>
  <c r="FV92" i="17" s="1"/>
  <c r="FV93" i="17" s="1"/>
  <c r="FV94" i="17" s="1"/>
  <c r="FV95" i="17" s="1"/>
  <c r="FV96" i="17" s="1"/>
  <c r="FV97" i="17" s="1"/>
  <c r="FV98" i="17" s="1"/>
  <c r="FV99" i="17" s="1"/>
  <c r="FV100" i="17" s="1"/>
  <c r="FV101" i="17" s="1"/>
  <c r="FV102" i="17" s="1"/>
  <c r="FV103" i="17" s="1"/>
  <c r="HQ55" i="17"/>
  <c r="HP55" i="17"/>
  <c r="HO55" i="17"/>
  <c r="HN55" i="17"/>
  <c r="HM55" i="17"/>
  <c r="HL55" i="17"/>
  <c r="HK55" i="17"/>
  <c r="HJ55" i="17"/>
  <c r="HI55" i="17"/>
  <c r="HH55" i="17"/>
  <c r="HG55" i="17"/>
  <c r="HF55" i="17"/>
  <c r="HE55" i="17"/>
  <c r="HD55" i="17"/>
  <c r="HC55" i="17"/>
  <c r="HB55" i="17"/>
  <c r="HA55" i="17"/>
  <c r="GZ55" i="17"/>
  <c r="GY55" i="17"/>
  <c r="GX55" i="17"/>
  <c r="GW55" i="17"/>
  <c r="GV55" i="17"/>
  <c r="GU55" i="17"/>
  <c r="GT55" i="17"/>
  <c r="GS55" i="17"/>
  <c r="GR55" i="17"/>
  <c r="GQ55" i="17"/>
  <c r="GP55" i="17"/>
  <c r="GO55" i="17"/>
  <c r="GN55" i="17"/>
  <c r="GM55" i="17"/>
  <c r="GL55" i="17"/>
  <c r="GK55" i="17"/>
  <c r="GJ55" i="17"/>
  <c r="GI55" i="17"/>
  <c r="GH55" i="17"/>
  <c r="GG55" i="17"/>
  <c r="GF55" i="17"/>
  <c r="GE55" i="17"/>
  <c r="GD55" i="17"/>
  <c r="GC55" i="17"/>
  <c r="GB55" i="17"/>
  <c r="GA55" i="17"/>
  <c r="FZ55" i="17"/>
  <c r="FY55" i="17"/>
  <c r="FX55" i="17"/>
  <c r="FW55" i="17"/>
  <c r="FV55" i="17"/>
  <c r="FU55" i="17"/>
  <c r="FU56" i="17" s="1"/>
  <c r="FU57" i="17" s="1"/>
  <c r="FU58" i="17" s="1"/>
  <c r="FU59" i="17" s="1"/>
  <c r="FU60" i="17" s="1"/>
  <c r="FU61" i="17" s="1"/>
  <c r="FU62" i="17" s="1"/>
  <c r="FU63" i="17" s="1"/>
  <c r="FU64" i="17" s="1"/>
  <c r="FU65" i="17" s="1"/>
  <c r="FU66" i="17" s="1"/>
  <c r="FU67" i="17" s="1"/>
  <c r="FU68" i="17" s="1"/>
  <c r="FU69" i="17" s="1"/>
  <c r="FU70" i="17" s="1"/>
  <c r="FU71" i="17" s="1"/>
  <c r="FU72" i="17" s="1"/>
  <c r="FU73" i="17" s="1"/>
  <c r="FU74" i="17" s="1"/>
  <c r="FU75" i="17" s="1"/>
  <c r="FU76" i="17" s="1"/>
  <c r="FU77" i="17" s="1"/>
  <c r="FU78" i="17" s="1"/>
  <c r="FU79" i="17" s="1"/>
  <c r="FU80" i="17" s="1"/>
  <c r="FU81" i="17" s="1"/>
  <c r="FU82" i="17" s="1"/>
  <c r="FU83" i="17" s="1"/>
  <c r="FU84" i="17" s="1"/>
  <c r="FU85" i="17" s="1"/>
  <c r="FU86" i="17" s="1"/>
  <c r="FU87" i="17" s="1"/>
  <c r="FU88" i="17" s="1"/>
  <c r="FU89" i="17" s="1"/>
  <c r="FU90" i="17" s="1"/>
  <c r="FU91" i="17" s="1"/>
  <c r="FU92" i="17" s="1"/>
  <c r="FU93" i="17" s="1"/>
  <c r="FU94" i="17" s="1"/>
  <c r="FU95" i="17" s="1"/>
  <c r="FU96" i="17" s="1"/>
  <c r="FU97" i="17" s="1"/>
  <c r="FU98" i="17" s="1"/>
  <c r="FU99" i="17" s="1"/>
  <c r="FU100" i="17" s="1"/>
  <c r="FU101" i="17" s="1"/>
  <c r="FU102" i="17" s="1"/>
  <c r="FU103" i="17" s="1"/>
  <c r="HQ54" i="17"/>
  <c r="HP54" i="17"/>
  <c r="HO54" i="17"/>
  <c r="HN54" i="17"/>
  <c r="HM54" i="17"/>
  <c r="HL54" i="17"/>
  <c r="HK54" i="17"/>
  <c r="HJ54" i="17"/>
  <c r="HI54" i="17"/>
  <c r="HH54" i="17"/>
  <c r="HG54" i="17"/>
  <c r="HF54" i="17"/>
  <c r="HE54" i="17"/>
  <c r="HD54" i="17"/>
  <c r="HC54" i="17"/>
  <c r="HB54" i="17"/>
  <c r="HA54" i="17"/>
  <c r="GZ54" i="17"/>
  <c r="GY54" i="17"/>
  <c r="GX54" i="17"/>
  <c r="GW54" i="17"/>
  <c r="GV54" i="17"/>
  <c r="GU54" i="17"/>
  <c r="GT54" i="17"/>
  <c r="GS54" i="17"/>
  <c r="GR54" i="17"/>
  <c r="GQ54" i="17"/>
  <c r="GP54" i="17"/>
  <c r="GO54" i="17"/>
  <c r="GN54" i="17"/>
  <c r="GM54" i="17"/>
  <c r="GL54" i="17"/>
  <c r="GK54" i="17"/>
  <c r="GJ54" i="17"/>
  <c r="GI54" i="17"/>
  <c r="GH54" i="17"/>
  <c r="GG54" i="17"/>
  <c r="GF54" i="17"/>
  <c r="GE54" i="17"/>
  <c r="GD54" i="17"/>
  <c r="GC54" i="17"/>
  <c r="GB54" i="17"/>
  <c r="GA54" i="17"/>
  <c r="FZ54" i="17"/>
  <c r="FY54" i="17"/>
  <c r="FX54" i="17"/>
  <c r="FW54" i="17"/>
  <c r="FV54" i="17"/>
  <c r="FU54" i="17"/>
  <c r="FT54" i="17"/>
  <c r="FT55" i="17" s="1"/>
  <c r="FT56" i="17" s="1"/>
  <c r="FT57" i="17" s="1"/>
  <c r="FT58" i="17" s="1"/>
  <c r="FT59" i="17" s="1"/>
  <c r="FT60" i="17" s="1"/>
  <c r="FT61" i="17" s="1"/>
  <c r="FT62" i="17" s="1"/>
  <c r="FT63" i="17" s="1"/>
  <c r="FT64" i="17" s="1"/>
  <c r="FT65" i="17" s="1"/>
  <c r="FT66" i="17" s="1"/>
  <c r="FT67" i="17" s="1"/>
  <c r="FT68" i="17" s="1"/>
  <c r="FT69" i="17" s="1"/>
  <c r="FT70" i="17" s="1"/>
  <c r="FT71" i="17" s="1"/>
  <c r="FT72" i="17" s="1"/>
  <c r="FT73" i="17" s="1"/>
  <c r="FT74" i="17" s="1"/>
  <c r="FT75" i="17" s="1"/>
  <c r="FT76" i="17" s="1"/>
  <c r="FT77" i="17" s="1"/>
  <c r="FT78" i="17" s="1"/>
  <c r="FT79" i="17" s="1"/>
  <c r="FT80" i="17" s="1"/>
  <c r="FT81" i="17" s="1"/>
  <c r="FT82" i="17" s="1"/>
  <c r="FT83" i="17" s="1"/>
  <c r="FT84" i="17" s="1"/>
  <c r="FT85" i="17" s="1"/>
  <c r="FT86" i="17" s="1"/>
  <c r="FT87" i="17" s="1"/>
  <c r="FT88" i="17" s="1"/>
  <c r="FT89" i="17" s="1"/>
  <c r="FT90" i="17" s="1"/>
  <c r="FT91" i="17" s="1"/>
  <c r="FT92" i="17" s="1"/>
  <c r="FT93" i="17" s="1"/>
  <c r="FT94" i="17" s="1"/>
  <c r="FT95" i="17" s="1"/>
  <c r="FT96" i="17" s="1"/>
  <c r="FT97" i="17" s="1"/>
  <c r="FT98" i="17" s="1"/>
  <c r="FT99" i="17" s="1"/>
  <c r="FT100" i="17" s="1"/>
  <c r="FT101" i="17" s="1"/>
  <c r="FT102" i="17" s="1"/>
  <c r="FT103" i="17" s="1"/>
  <c r="HQ53" i="17"/>
  <c r="HP53" i="17"/>
  <c r="HO53" i="17"/>
  <c r="HN53" i="17"/>
  <c r="HM53" i="17"/>
  <c r="HL53" i="17"/>
  <c r="HK53" i="17"/>
  <c r="HJ53" i="17"/>
  <c r="HI53" i="17"/>
  <c r="HH53" i="17"/>
  <c r="HG53" i="17"/>
  <c r="HF53" i="17"/>
  <c r="HE53" i="17"/>
  <c r="HD53" i="17"/>
  <c r="HC53" i="17"/>
  <c r="HB53" i="17"/>
  <c r="HA53" i="17"/>
  <c r="GZ53" i="17"/>
  <c r="GY53" i="17"/>
  <c r="GX53" i="17"/>
  <c r="GW53" i="17"/>
  <c r="GV53" i="17"/>
  <c r="GU53" i="17"/>
  <c r="GT53" i="17"/>
  <c r="GS53" i="17"/>
  <c r="GR53" i="17"/>
  <c r="GQ53" i="17"/>
  <c r="GP53" i="17"/>
  <c r="GO53" i="17"/>
  <c r="GN53" i="17"/>
  <c r="GM53" i="17"/>
  <c r="GL53" i="17"/>
  <c r="GK53" i="17"/>
  <c r="GJ53" i="17"/>
  <c r="GI53" i="17"/>
  <c r="GH53" i="17"/>
  <c r="GG53" i="17"/>
  <c r="GF53" i="17"/>
  <c r="GE53" i="17"/>
  <c r="GD53" i="17"/>
  <c r="GC53" i="17"/>
  <c r="GB53" i="17"/>
  <c r="GA53" i="17"/>
  <c r="FZ53" i="17"/>
  <c r="FY53" i="17"/>
  <c r="FX53" i="17"/>
  <c r="FW53" i="17"/>
  <c r="FV53" i="17"/>
  <c r="FU53" i="17"/>
  <c r="FT53" i="17"/>
  <c r="FS53" i="17"/>
  <c r="FS54" i="17" s="1"/>
  <c r="FS55" i="17" s="1"/>
  <c r="FS56" i="17" s="1"/>
  <c r="FS57" i="17" s="1"/>
  <c r="FS58" i="17" s="1"/>
  <c r="FS59" i="17" s="1"/>
  <c r="FS60" i="17" s="1"/>
  <c r="FS61" i="17" s="1"/>
  <c r="FS62" i="17" s="1"/>
  <c r="FS63" i="17" s="1"/>
  <c r="FS64" i="17" s="1"/>
  <c r="FS65" i="17" s="1"/>
  <c r="FS66" i="17" s="1"/>
  <c r="FS67" i="17" s="1"/>
  <c r="FS68" i="17" s="1"/>
  <c r="FS69" i="17" s="1"/>
  <c r="FS70" i="17" s="1"/>
  <c r="FS71" i="17" s="1"/>
  <c r="FS72" i="17" s="1"/>
  <c r="FS73" i="17" s="1"/>
  <c r="FS74" i="17" s="1"/>
  <c r="FS75" i="17" s="1"/>
  <c r="FS76" i="17" s="1"/>
  <c r="FS77" i="17" s="1"/>
  <c r="FS78" i="17" s="1"/>
  <c r="FS79" i="17" s="1"/>
  <c r="FS80" i="17" s="1"/>
  <c r="FS81" i="17" s="1"/>
  <c r="FS82" i="17" s="1"/>
  <c r="FS83" i="17" s="1"/>
  <c r="FS84" i="17" s="1"/>
  <c r="FS85" i="17" s="1"/>
  <c r="FS86" i="17" s="1"/>
  <c r="FS87" i="17" s="1"/>
  <c r="FS88" i="17" s="1"/>
  <c r="FS89" i="17" s="1"/>
  <c r="FS90" i="17" s="1"/>
  <c r="FS91" i="17" s="1"/>
  <c r="FS92" i="17" s="1"/>
  <c r="FS93" i="17" s="1"/>
  <c r="FS94" i="17" s="1"/>
  <c r="FS95" i="17" s="1"/>
  <c r="FS96" i="17" s="1"/>
  <c r="FS97" i="17" s="1"/>
  <c r="FS98" i="17" s="1"/>
  <c r="FS99" i="17" s="1"/>
  <c r="FS100" i="17" s="1"/>
  <c r="FS101" i="17" s="1"/>
  <c r="FS102" i="17" s="1"/>
  <c r="FS103" i="17" s="1"/>
  <c r="HQ52" i="17"/>
  <c r="HP52" i="17"/>
  <c r="HO52" i="17"/>
  <c r="HN52" i="17"/>
  <c r="HM52" i="17"/>
  <c r="HL52" i="17"/>
  <c r="HK52" i="17"/>
  <c r="HJ52" i="17"/>
  <c r="HI52" i="17"/>
  <c r="HH52" i="17"/>
  <c r="HG52" i="17"/>
  <c r="HF52" i="17"/>
  <c r="HE52" i="17"/>
  <c r="HD52" i="17"/>
  <c r="HC52" i="17"/>
  <c r="HB52" i="17"/>
  <c r="HA52" i="17"/>
  <c r="GZ52" i="17"/>
  <c r="GY52" i="17"/>
  <c r="GX52" i="17"/>
  <c r="GW52" i="17"/>
  <c r="GV52" i="17"/>
  <c r="GU52" i="17"/>
  <c r="GT52" i="17"/>
  <c r="GS52" i="17"/>
  <c r="GR52" i="17"/>
  <c r="GQ52" i="17"/>
  <c r="GP52" i="17"/>
  <c r="GO52" i="17"/>
  <c r="GN52" i="17"/>
  <c r="GM52" i="17"/>
  <c r="GL52" i="17"/>
  <c r="GK52" i="17"/>
  <c r="GJ52" i="17"/>
  <c r="GI52" i="17"/>
  <c r="GH52" i="17"/>
  <c r="GG52" i="17"/>
  <c r="GF52" i="17"/>
  <c r="GE52" i="17"/>
  <c r="GD52" i="17"/>
  <c r="GC52" i="17"/>
  <c r="GB52" i="17"/>
  <c r="GA52" i="17"/>
  <c r="FZ52" i="17"/>
  <c r="FY52" i="17"/>
  <c r="FX52" i="17"/>
  <c r="FW52" i="17"/>
  <c r="FV52" i="17"/>
  <c r="FU52" i="17"/>
  <c r="FT52" i="17"/>
  <c r="FS52" i="17"/>
  <c r="FR52" i="17"/>
  <c r="FR53" i="17" s="1"/>
  <c r="FR54" i="17" s="1"/>
  <c r="FR55" i="17" s="1"/>
  <c r="FR56" i="17" s="1"/>
  <c r="FR57" i="17" s="1"/>
  <c r="FR58" i="17" s="1"/>
  <c r="FR59" i="17" s="1"/>
  <c r="FR60" i="17" s="1"/>
  <c r="FR61" i="17" s="1"/>
  <c r="FR62" i="17" s="1"/>
  <c r="FR63" i="17" s="1"/>
  <c r="FR64" i="17" s="1"/>
  <c r="FR65" i="17" s="1"/>
  <c r="FR66" i="17" s="1"/>
  <c r="FR67" i="17" s="1"/>
  <c r="FR68" i="17" s="1"/>
  <c r="FR69" i="17" s="1"/>
  <c r="FR70" i="17" s="1"/>
  <c r="FR71" i="17" s="1"/>
  <c r="FR72" i="17" s="1"/>
  <c r="FR73" i="17" s="1"/>
  <c r="FR74" i="17" s="1"/>
  <c r="FR75" i="17" s="1"/>
  <c r="FR76" i="17" s="1"/>
  <c r="FR77" i="17" s="1"/>
  <c r="FR78" i="17" s="1"/>
  <c r="FR79" i="17" s="1"/>
  <c r="FR80" i="17" s="1"/>
  <c r="FR81" i="17" s="1"/>
  <c r="FR82" i="17" s="1"/>
  <c r="FR83" i="17" s="1"/>
  <c r="FR84" i="17" s="1"/>
  <c r="FR85" i="17" s="1"/>
  <c r="FR86" i="17" s="1"/>
  <c r="FR87" i="17" s="1"/>
  <c r="FR88" i="17" s="1"/>
  <c r="FR89" i="17" s="1"/>
  <c r="FR90" i="17" s="1"/>
  <c r="FR91" i="17" s="1"/>
  <c r="FR92" i="17" s="1"/>
  <c r="FR93" i="17" s="1"/>
  <c r="FR94" i="17" s="1"/>
  <c r="FR95" i="17" s="1"/>
  <c r="FR96" i="17" s="1"/>
  <c r="FR97" i="17" s="1"/>
  <c r="FR98" i="17" s="1"/>
  <c r="FR99" i="17" s="1"/>
  <c r="FR100" i="17" s="1"/>
  <c r="FR101" i="17" s="1"/>
  <c r="FR102" i="17" s="1"/>
  <c r="FR103" i="17" s="1"/>
  <c r="HQ51" i="17"/>
  <c r="HP51" i="17"/>
  <c r="HO51" i="17"/>
  <c r="HN51" i="17"/>
  <c r="HM51" i="17"/>
  <c r="HL51" i="17"/>
  <c r="HK51" i="17"/>
  <c r="HJ51" i="17"/>
  <c r="HI51" i="17"/>
  <c r="HH51" i="17"/>
  <c r="HG51" i="17"/>
  <c r="HF51" i="17"/>
  <c r="HE51" i="17"/>
  <c r="HD51" i="17"/>
  <c r="HC51" i="17"/>
  <c r="HB51" i="17"/>
  <c r="HA51" i="17"/>
  <c r="GZ51" i="17"/>
  <c r="GY51" i="17"/>
  <c r="GX51" i="17"/>
  <c r="GW51" i="17"/>
  <c r="GV51" i="17"/>
  <c r="GU51" i="17"/>
  <c r="GT51" i="17"/>
  <c r="GS51" i="17"/>
  <c r="GR51" i="17"/>
  <c r="GQ51" i="17"/>
  <c r="GP51" i="17"/>
  <c r="GO51" i="17"/>
  <c r="GN51" i="17"/>
  <c r="GM51" i="17"/>
  <c r="GL51" i="17"/>
  <c r="GK51" i="17"/>
  <c r="GJ51" i="17"/>
  <c r="GI51" i="17"/>
  <c r="GH51" i="17"/>
  <c r="GG51" i="17"/>
  <c r="GF51" i="17"/>
  <c r="GE51" i="17"/>
  <c r="GD51" i="17"/>
  <c r="GC51" i="17"/>
  <c r="GB51" i="17"/>
  <c r="GA51" i="17"/>
  <c r="FZ51" i="17"/>
  <c r="FY51" i="17"/>
  <c r="FX51" i="17"/>
  <c r="FW51" i="17"/>
  <c r="FV51" i="17"/>
  <c r="FU51" i="17"/>
  <c r="FT51" i="17"/>
  <c r="FS51" i="17"/>
  <c r="FR51" i="17"/>
  <c r="FQ51" i="17"/>
  <c r="FQ52" i="17" s="1"/>
  <c r="FQ53" i="17" s="1"/>
  <c r="FQ54" i="17" s="1"/>
  <c r="FQ55" i="17" s="1"/>
  <c r="FQ56" i="17" s="1"/>
  <c r="FQ57" i="17" s="1"/>
  <c r="FQ58" i="17" s="1"/>
  <c r="FQ59" i="17" s="1"/>
  <c r="FQ60" i="17" s="1"/>
  <c r="FQ61" i="17" s="1"/>
  <c r="FQ62" i="17" s="1"/>
  <c r="FQ63" i="17" s="1"/>
  <c r="FQ64" i="17" s="1"/>
  <c r="FQ65" i="17" s="1"/>
  <c r="FQ66" i="17" s="1"/>
  <c r="FQ67" i="17" s="1"/>
  <c r="FQ68" i="17" s="1"/>
  <c r="FQ69" i="17" s="1"/>
  <c r="FQ70" i="17" s="1"/>
  <c r="FQ71" i="17" s="1"/>
  <c r="FQ72" i="17" s="1"/>
  <c r="FQ73" i="17" s="1"/>
  <c r="FQ74" i="17" s="1"/>
  <c r="FQ75" i="17" s="1"/>
  <c r="FQ76" i="17" s="1"/>
  <c r="FQ77" i="17" s="1"/>
  <c r="FQ78" i="17" s="1"/>
  <c r="FQ79" i="17" s="1"/>
  <c r="FQ80" i="17" s="1"/>
  <c r="FQ81" i="17" s="1"/>
  <c r="FQ82" i="17" s="1"/>
  <c r="FQ83" i="17" s="1"/>
  <c r="FQ84" i="17" s="1"/>
  <c r="FQ85" i="17" s="1"/>
  <c r="FQ86" i="17" s="1"/>
  <c r="FQ87" i="17" s="1"/>
  <c r="FQ88" i="17" s="1"/>
  <c r="FQ89" i="17" s="1"/>
  <c r="FQ90" i="17" s="1"/>
  <c r="FQ91" i="17" s="1"/>
  <c r="FQ92" i="17" s="1"/>
  <c r="FQ93" i="17" s="1"/>
  <c r="FQ94" i="17" s="1"/>
  <c r="FQ95" i="17" s="1"/>
  <c r="FQ96" i="17" s="1"/>
  <c r="FQ97" i="17" s="1"/>
  <c r="FQ98" i="17" s="1"/>
  <c r="FQ99" i="17" s="1"/>
  <c r="FQ100" i="17" s="1"/>
  <c r="FQ101" i="17" s="1"/>
  <c r="FQ102" i="17" s="1"/>
  <c r="FQ103" i="17" s="1"/>
  <c r="HQ50" i="17"/>
  <c r="HP50" i="17"/>
  <c r="HO50" i="17"/>
  <c r="HN50" i="17"/>
  <c r="HM50" i="17"/>
  <c r="HL50" i="17"/>
  <c r="HK50" i="17"/>
  <c r="HJ50" i="17"/>
  <c r="HI50" i="17"/>
  <c r="HH50" i="17"/>
  <c r="HG50" i="17"/>
  <c r="HF50" i="17"/>
  <c r="HE50" i="17"/>
  <c r="HD50" i="17"/>
  <c r="HC50" i="17"/>
  <c r="HB50" i="17"/>
  <c r="HA50" i="17"/>
  <c r="GZ50" i="17"/>
  <c r="GY50" i="17"/>
  <c r="GX50" i="17"/>
  <c r="GW50" i="17"/>
  <c r="GV50" i="17"/>
  <c r="GU50" i="17"/>
  <c r="GT50" i="17"/>
  <c r="GS50" i="17"/>
  <c r="GR50" i="17"/>
  <c r="GQ50" i="17"/>
  <c r="GP50" i="17"/>
  <c r="GO50" i="17"/>
  <c r="GN50" i="17"/>
  <c r="GM50" i="17"/>
  <c r="GL50" i="17"/>
  <c r="GK50" i="17"/>
  <c r="GJ50" i="17"/>
  <c r="GI50" i="17"/>
  <c r="GH50" i="17"/>
  <c r="GG50" i="17"/>
  <c r="GF50" i="17"/>
  <c r="GE50" i="17"/>
  <c r="GD50" i="17"/>
  <c r="GC50" i="17"/>
  <c r="GB50" i="17"/>
  <c r="GA50" i="17"/>
  <c r="FZ50" i="17"/>
  <c r="FY50" i="17"/>
  <c r="FX50" i="17"/>
  <c r="FW50" i="17"/>
  <c r="FV50" i="17"/>
  <c r="FU50" i="17"/>
  <c r="FT50" i="17"/>
  <c r="FS50" i="17"/>
  <c r="FR50" i="17"/>
  <c r="FQ50" i="17"/>
  <c r="FP50" i="17"/>
  <c r="FP51" i="17" s="1"/>
  <c r="FP52" i="17" s="1"/>
  <c r="FP53" i="17" s="1"/>
  <c r="FP54" i="17" s="1"/>
  <c r="FP55" i="17" s="1"/>
  <c r="FP56" i="17" s="1"/>
  <c r="FP57" i="17" s="1"/>
  <c r="FP58" i="17" s="1"/>
  <c r="FP59" i="17" s="1"/>
  <c r="FP60" i="17" s="1"/>
  <c r="FP61" i="17" s="1"/>
  <c r="FP62" i="17" s="1"/>
  <c r="FP63" i="17" s="1"/>
  <c r="FP64" i="17" s="1"/>
  <c r="FP65" i="17" s="1"/>
  <c r="FP66" i="17" s="1"/>
  <c r="FP67" i="17" s="1"/>
  <c r="FP68" i="17" s="1"/>
  <c r="FP69" i="17" s="1"/>
  <c r="FP70" i="17" s="1"/>
  <c r="FP71" i="17" s="1"/>
  <c r="FP72" i="17" s="1"/>
  <c r="FP73" i="17" s="1"/>
  <c r="FP74" i="17" s="1"/>
  <c r="FP75" i="17" s="1"/>
  <c r="FP76" i="17" s="1"/>
  <c r="FP77" i="17" s="1"/>
  <c r="FP78" i="17" s="1"/>
  <c r="FP79" i="17" s="1"/>
  <c r="FP80" i="17" s="1"/>
  <c r="FP81" i="17" s="1"/>
  <c r="FP82" i="17" s="1"/>
  <c r="FP83" i="17" s="1"/>
  <c r="FP84" i="17" s="1"/>
  <c r="FP85" i="17" s="1"/>
  <c r="FP86" i="17" s="1"/>
  <c r="FP87" i="17" s="1"/>
  <c r="FP88" i="17" s="1"/>
  <c r="FP89" i="17" s="1"/>
  <c r="FP90" i="17" s="1"/>
  <c r="FP91" i="17" s="1"/>
  <c r="FP92" i="17" s="1"/>
  <c r="FP93" i="17" s="1"/>
  <c r="FP94" i="17" s="1"/>
  <c r="FP95" i="17" s="1"/>
  <c r="FP96" i="17" s="1"/>
  <c r="FP97" i="17" s="1"/>
  <c r="FP98" i="17" s="1"/>
  <c r="FP99" i="17" s="1"/>
  <c r="FP100" i="17" s="1"/>
  <c r="FP101" i="17" s="1"/>
  <c r="FP102" i="17" s="1"/>
  <c r="FP103" i="17" s="1"/>
  <c r="HQ49" i="17"/>
  <c r="HP49" i="17"/>
  <c r="HO49" i="17"/>
  <c r="HN49" i="17"/>
  <c r="HM49" i="17"/>
  <c r="HL49" i="17"/>
  <c r="HK49" i="17"/>
  <c r="HJ49" i="17"/>
  <c r="HI49" i="17"/>
  <c r="HH49" i="17"/>
  <c r="HG49" i="17"/>
  <c r="HF49" i="17"/>
  <c r="HE49" i="17"/>
  <c r="HD49" i="17"/>
  <c r="HC49" i="17"/>
  <c r="HB49" i="17"/>
  <c r="HA49" i="17"/>
  <c r="GZ49" i="17"/>
  <c r="GY49" i="17"/>
  <c r="GX49" i="17"/>
  <c r="GW49" i="17"/>
  <c r="GV49" i="17"/>
  <c r="GU49" i="17"/>
  <c r="GT49" i="17"/>
  <c r="GS49" i="17"/>
  <c r="GR49" i="17"/>
  <c r="GQ49" i="17"/>
  <c r="GP49" i="17"/>
  <c r="GO49" i="17"/>
  <c r="GN49" i="17"/>
  <c r="GM49" i="17"/>
  <c r="GL49" i="17"/>
  <c r="GK49" i="17"/>
  <c r="GJ49" i="17"/>
  <c r="GI49" i="17"/>
  <c r="GH49" i="17"/>
  <c r="GG49" i="17"/>
  <c r="GF49" i="17"/>
  <c r="GE49" i="17"/>
  <c r="GD49" i="17"/>
  <c r="GC49" i="17"/>
  <c r="GB49" i="17"/>
  <c r="GA49" i="17"/>
  <c r="FZ49" i="17"/>
  <c r="FY49" i="17"/>
  <c r="FX49" i="17"/>
  <c r="FW49" i="17"/>
  <c r="FV49" i="17"/>
  <c r="FU49" i="17"/>
  <c r="FT49" i="17"/>
  <c r="FS49" i="17"/>
  <c r="FR49" i="17"/>
  <c r="FQ49" i="17"/>
  <c r="FP49" i="17"/>
  <c r="FO49" i="17"/>
  <c r="FO50" i="17" s="1"/>
  <c r="FO51" i="17" s="1"/>
  <c r="FO52" i="17" s="1"/>
  <c r="FO53" i="17" s="1"/>
  <c r="FO54" i="17" s="1"/>
  <c r="FO55" i="17" s="1"/>
  <c r="FO56" i="17" s="1"/>
  <c r="FO57" i="17" s="1"/>
  <c r="FO58" i="17" s="1"/>
  <c r="FO59" i="17" s="1"/>
  <c r="FO60" i="17" s="1"/>
  <c r="FO61" i="17" s="1"/>
  <c r="FO62" i="17" s="1"/>
  <c r="FO63" i="17" s="1"/>
  <c r="FO64" i="17" s="1"/>
  <c r="FO65" i="17" s="1"/>
  <c r="FO66" i="17" s="1"/>
  <c r="FO67" i="17" s="1"/>
  <c r="FO68" i="17" s="1"/>
  <c r="FO69" i="17" s="1"/>
  <c r="FO70" i="17" s="1"/>
  <c r="FO71" i="17" s="1"/>
  <c r="FO72" i="17" s="1"/>
  <c r="FO73" i="17" s="1"/>
  <c r="FO74" i="17" s="1"/>
  <c r="FO75" i="17" s="1"/>
  <c r="FO76" i="17" s="1"/>
  <c r="FO77" i="17" s="1"/>
  <c r="FO78" i="17" s="1"/>
  <c r="FO79" i="17" s="1"/>
  <c r="FO80" i="17" s="1"/>
  <c r="FO81" i="17" s="1"/>
  <c r="FO82" i="17" s="1"/>
  <c r="FO83" i="17" s="1"/>
  <c r="FO84" i="17" s="1"/>
  <c r="FO85" i="17" s="1"/>
  <c r="FO86" i="17" s="1"/>
  <c r="FO87" i="17" s="1"/>
  <c r="FO88" i="17" s="1"/>
  <c r="FO89" i="17" s="1"/>
  <c r="FO90" i="17" s="1"/>
  <c r="FO91" i="17" s="1"/>
  <c r="FO92" i="17" s="1"/>
  <c r="FO93" i="17" s="1"/>
  <c r="FO94" i="17" s="1"/>
  <c r="FO95" i="17" s="1"/>
  <c r="FO96" i="17" s="1"/>
  <c r="FO97" i="17" s="1"/>
  <c r="FO98" i="17" s="1"/>
  <c r="FO99" i="17" s="1"/>
  <c r="FO100" i="17" s="1"/>
  <c r="FO101" i="17" s="1"/>
  <c r="FO102" i="17" s="1"/>
  <c r="FO103" i="17" s="1"/>
  <c r="HQ48" i="17"/>
  <c r="HP48" i="17"/>
  <c r="HO48" i="17"/>
  <c r="HN48" i="17"/>
  <c r="HM48" i="17"/>
  <c r="HL48" i="17"/>
  <c r="HK48" i="17"/>
  <c r="HJ48" i="17"/>
  <c r="HI48" i="17"/>
  <c r="HH48" i="17"/>
  <c r="HG48" i="17"/>
  <c r="HF48" i="17"/>
  <c r="HE48" i="17"/>
  <c r="HD48" i="17"/>
  <c r="HC48" i="17"/>
  <c r="HB48" i="17"/>
  <c r="HA48" i="17"/>
  <c r="GZ48" i="17"/>
  <c r="GY48" i="17"/>
  <c r="GX48" i="17"/>
  <c r="GW48" i="17"/>
  <c r="GV48" i="17"/>
  <c r="GU48" i="17"/>
  <c r="GT48" i="17"/>
  <c r="GS48" i="17"/>
  <c r="GR48" i="17"/>
  <c r="GQ48" i="17"/>
  <c r="GP48" i="17"/>
  <c r="GO48" i="17"/>
  <c r="GN48" i="17"/>
  <c r="GM48" i="17"/>
  <c r="GL48" i="17"/>
  <c r="GK48" i="17"/>
  <c r="GJ48" i="17"/>
  <c r="GI48" i="17"/>
  <c r="GH48" i="17"/>
  <c r="GG48" i="17"/>
  <c r="GF48" i="17"/>
  <c r="GE48" i="17"/>
  <c r="GD48" i="17"/>
  <c r="GC48" i="17"/>
  <c r="GB48" i="17"/>
  <c r="GA48" i="17"/>
  <c r="FZ48" i="17"/>
  <c r="FY48" i="17"/>
  <c r="FX48" i="17"/>
  <c r="FW48" i="17"/>
  <c r="FV48" i="17"/>
  <c r="FU48" i="17"/>
  <c r="FT48" i="17"/>
  <c r="FS48" i="17"/>
  <c r="FR48" i="17"/>
  <c r="FQ48" i="17"/>
  <c r="FP48" i="17"/>
  <c r="FO48" i="17"/>
  <c r="FN48" i="17"/>
  <c r="FN49" i="17" s="1"/>
  <c r="FN50" i="17" s="1"/>
  <c r="FN51" i="17" s="1"/>
  <c r="FN52" i="17" s="1"/>
  <c r="FN53" i="17" s="1"/>
  <c r="FN54" i="17" s="1"/>
  <c r="FN55" i="17" s="1"/>
  <c r="FN56" i="17" s="1"/>
  <c r="FN57" i="17" s="1"/>
  <c r="FN58" i="17" s="1"/>
  <c r="FN59" i="17" s="1"/>
  <c r="FN60" i="17" s="1"/>
  <c r="FN61" i="17" s="1"/>
  <c r="FN62" i="17" s="1"/>
  <c r="FN63" i="17" s="1"/>
  <c r="FN64" i="17" s="1"/>
  <c r="FN65" i="17" s="1"/>
  <c r="FN66" i="17" s="1"/>
  <c r="FN67" i="17" s="1"/>
  <c r="FN68" i="17" s="1"/>
  <c r="FN69" i="17" s="1"/>
  <c r="FN70" i="17" s="1"/>
  <c r="FN71" i="17" s="1"/>
  <c r="FN72" i="17" s="1"/>
  <c r="FN73" i="17" s="1"/>
  <c r="FN74" i="17" s="1"/>
  <c r="FN75" i="17" s="1"/>
  <c r="FN76" i="17" s="1"/>
  <c r="FN77" i="17" s="1"/>
  <c r="FN78" i="17" s="1"/>
  <c r="FN79" i="17" s="1"/>
  <c r="FN80" i="17" s="1"/>
  <c r="FN81" i="17" s="1"/>
  <c r="FN82" i="17" s="1"/>
  <c r="FN83" i="17" s="1"/>
  <c r="FN84" i="17" s="1"/>
  <c r="FN85" i="17" s="1"/>
  <c r="FN86" i="17" s="1"/>
  <c r="FN87" i="17" s="1"/>
  <c r="FN88" i="17" s="1"/>
  <c r="FN89" i="17" s="1"/>
  <c r="FN90" i="17" s="1"/>
  <c r="FN91" i="17" s="1"/>
  <c r="FN92" i="17" s="1"/>
  <c r="FN93" i="17" s="1"/>
  <c r="FN94" i="17" s="1"/>
  <c r="FN95" i="17" s="1"/>
  <c r="FN96" i="17" s="1"/>
  <c r="FN97" i="17" s="1"/>
  <c r="FN98" i="17" s="1"/>
  <c r="FN99" i="17" s="1"/>
  <c r="FN100" i="17" s="1"/>
  <c r="FN101" i="17" s="1"/>
  <c r="FN102" i="17" s="1"/>
  <c r="FN103" i="17" s="1"/>
  <c r="HQ47" i="17"/>
  <c r="HP47" i="17"/>
  <c r="HO47" i="17"/>
  <c r="HN47" i="17"/>
  <c r="HM47" i="17"/>
  <c r="HL47" i="17"/>
  <c r="HK47" i="17"/>
  <c r="HJ47" i="17"/>
  <c r="HI47" i="17"/>
  <c r="HH47" i="17"/>
  <c r="HG47" i="17"/>
  <c r="HF47" i="17"/>
  <c r="HE47" i="17"/>
  <c r="HD47" i="17"/>
  <c r="HC47" i="17"/>
  <c r="HB47" i="17"/>
  <c r="HA47" i="17"/>
  <c r="GZ47" i="17"/>
  <c r="GY47" i="17"/>
  <c r="GX47" i="17"/>
  <c r="GW47" i="17"/>
  <c r="GV47" i="17"/>
  <c r="GU47" i="17"/>
  <c r="GT47" i="17"/>
  <c r="GS47" i="17"/>
  <c r="GR47" i="17"/>
  <c r="GQ47" i="17"/>
  <c r="GP47" i="17"/>
  <c r="GO47" i="17"/>
  <c r="GN47" i="17"/>
  <c r="GM47" i="17"/>
  <c r="GL47" i="17"/>
  <c r="GK47" i="17"/>
  <c r="GJ47" i="17"/>
  <c r="GI47" i="17"/>
  <c r="GH47" i="17"/>
  <c r="GG47" i="17"/>
  <c r="GF47" i="17"/>
  <c r="GE47" i="17"/>
  <c r="GD47" i="17"/>
  <c r="GC47" i="17"/>
  <c r="GB47" i="17"/>
  <c r="GA47" i="17"/>
  <c r="FZ47" i="17"/>
  <c r="FY47" i="17"/>
  <c r="FX47" i="17"/>
  <c r="FW47" i="17"/>
  <c r="FV47" i="17"/>
  <c r="FU47" i="17"/>
  <c r="FT47" i="17"/>
  <c r="FS47" i="17"/>
  <c r="FR47" i="17"/>
  <c r="FQ47" i="17"/>
  <c r="FP47" i="17"/>
  <c r="FO47" i="17"/>
  <c r="FN47" i="17"/>
  <c r="FM47" i="17"/>
  <c r="FM48" i="17" s="1"/>
  <c r="FM49" i="17" s="1"/>
  <c r="FM50" i="17" s="1"/>
  <c r="FM51" i="17" s="1"/>
  <c r="FM52" i="17" s="1"/>
  <c r="FM53" i="17" s="1"/>
  <c r="FM54" i="17" s="1"/>
  <c r="FM55" i="17" s="1"/>
  <c r="FM56" i="17" s="1"/>
  <c r="FM57" i="17" s="1"/>
  <c r="FM58" i="17" s="1"/>
  <c r="FM59" i="17" s="1"/>
  <c r="FM60" i="17" s="1"/>
  <c r="FM61" i="17" s="1"/>
  <c r="FM62" i="17" s="1"/>
  <c r="FM63" i="17" s="1"/>
  <c r="FM64" i="17" s="1"/>
  <c r="FM65" i="17" s="1"/>
  <c r="FM66" i="17" s="1"/>
  <c r="FM67" i="17" s="1"/>
  <c r="FM68" i="17" s="1"/>
  <c r="FM69" i="17" s="1"/>
  <c r="FM70" i="17" s="1"/>
  <c r="FM71" i="17" s="1"/>
  <c r="FM72" i="17" s="1"/>
  <c r="FM73" i="17" s="1"/>
  <c r="FM74" i="17" s="1"/>
  <c r="FM75" i="17" s="1"/>
  <c r="FM76" i="17" s="1"/>
  <c r="FM77" i="17" s="1"/>
  <c r="FM78" i="17" s="1"/>
  <c r="FM79" i="17" s="1"/>
  <c r="FM80" i="17" s="1"/>
  <c r="FM81" i="17" s="1"/>
  <c r="FM82" i="17" s="1"/>
  <c r="FM83" i="17" s="1"/>
  <c r="FM84" i="17" s="1"/>
  <c r="FM85" i="17" s="1"/>
  <c r="FM86" i="17" s="1"/>
  <c r="FM87" i="17" s="1"/>
  <c r="FM88" i="17" s="1"/>
  <c r="FM89" i="17" s="1"/>
  <c r="FM90" i="17" s="1"/>
  <c r="FM91" i="17" s="1"/>
  <c r="FM92" i="17" s="1"/>
  <c r="FM93" i="17" s="1"/>
  <c r="FM94" i="17" s="1"/>
  <c r="FM95" i="17" s="1"/>
  <c r="FM96" i="17" s="1"/>
  <c r="FM97" i="17" s="1"/>
  <c r="FM98" i="17" s="1"/>
  <c r="FM99" i="17" s="1"/>
  <c r="FM100" i="17" s="1"/>
  <c r="FM101" i="17" s="1"/>
  <c r="FM102" i="17" s="1"/>
  <c r="FM103" i="17" s="1"/>
  <c r="HQ46" i="17"/>
  <c r="HP46" i="17"/>
  <c r="HO46" i="17"/>
  <c r="HN46" i="17"/>
  <c r="HM46" i="17"/>
  <c r="HL46" i="17"/>
  <c r="HK46" i="17"/>
  <c r="HJ46" i="17"/>
  <c r="HI46" i="17"/>
  <c r="HH46" i="17"/>
  <c r="HG46" i="17"/>
  <c r="HF46" i="17"/>
  <c r="HE46" i="17"/>
  <c r="HD46" i="17"/>
  <c r="HC46" i="17"/>
  <c r="HB46" i="17"/>
  <c r="HA46" i="17"/>
  <c r="GZ46" i="17"/>
  <c r="GY46" i="17"/>
  <c r="GX46" i="17"/>
  <c r="GW46" i="17"/>
  <c r="GV46" i="17"/>
  <c r="GU46" i="17"/>
  <c r="GT46" i="17"/>
  <c r="GS46" i="17"/>
  <c r="GR46" i="17"/>
  <c r="GQ46" i="17"/>
  <c r="GP46" i="17"/>
  <c r="GO46" i="17"/>
  <c r="GN46" i="17"/>
  <c r="GM46" i="17"/>
  <c r="GL46" i="17"/>
  <c r="GK46" i="17"/>
  <c r="GJ46" i="17"/>
  <c r="GI46" i="17"/>
  <c r="GH46" i="17"/>
  <c r="GG46" i="17"/>
  <c r="GF46" i="17"/>
  <c r="GE46" i="17"/>
  <c r="GD46" i="17"/>
  <c r="GC46" i="17"/>
  <c r="GB46" i="17"/>
  <c r="GA46" i="17"/>
  <c r="FZ46" i="17"/>
  <c r="FY46" i="17"/>
  <c r="FX46" i="17"/>
  <c r="FW46" i="17"/>
  <c r="FV46" i="17"/>
  <c r="FU46" i="17"/>
  <c r="FT46" i="17"/>
  <c r="FS46" i="17"/>
  <c r="FR46" i="17"/>
  <c r="FQ46" i="17"/>
  <c r="FP46" i="17"/>
  <c r="FO46" i="17"/>
  <c r="FN46" i="17"/>
  <c r="FM46" i="17"/>
  <c r="FL46" i="17"/>
  <c r="FL47" i="17" s="1"/>
  <c r="FL48" i="17" s="1"/>
  <c r="FL49" i="17" s="1"/>
  <c r="FL50" i="17" s="1"/>
  <c r="FL51" i="17" s="1"/>
  <c r="FL52" i="17" s="1"/>
  <c r="FL53" i="17" s="1"/>
  <c r="FL54" i="17" s="1"/>
  <c r="FL55" i="17" s="1"/>
  <c r="FL56" i="17" s="1"/>
  <c r="FL57" i="17" s="1"/>
  <c r="FL58" i="17" s="1"/>
  <c r="FL59" i="17" s="1"/>
  <c r="FL60" i="17" s="1"/>
  <c r="FL61" i="17" s="1"/>
  <c r="FL62" i="17" s="1"/>
  <c r="FL63" i="17" s="1"/>
  <c r="FL64" i="17" s="1"/>
  <c r="FL65" i="17" s="1"/>
  <c r="FL66" i="17" s="1"/>
  <c r="FL67" i="17" s="1"/>
  <c r="FL68" i="17" s="1"/>
  <c r="FL69" i="17" s="1"/>
  <c r="FL70" i="17" s="1"/>
  <c r="FL71" i="17" s="1"/>
  <c r="FL72" i="17" s="1"/>
  <c r="FL73" i="17" s="1"/>
  <c r="FL74" i="17" s="1"/>
  <c r="FL75" i="17" s="1"/>
  <c r="FL76" i="17" s="1"/>
  <c r="FL77" i="17" s="1"/>
  <c r="FL78" i="17" s="1"/>
  <c r="FL79" i="17" s="1"/>
  <c r="FL80" i="17" s="1"/>
  <c r="FL81" i="17" s="1"/>
  <c r="FL82" i="17" s="1"/>
  <c r="FL83" i="17" s="1"/>
  <c r="FL84" i="17" s="1"/>
  <c r="FL85" i="17" s="1"/>
  <c r="FL86" i="17" s="1"/>
  <c r="FL87" i="17" s="1"/>
  <c r="FL88" i="17" s="1"/>
  <c r="FL89" i="17" s="1"/>
  <c r="FL90" i="17" s="1"/>
  <c r="FL91" i="17" s="1"/>
  <c r="FL92" i="17" s="1"/>
  <c r="FL93" i="17" s="1"/>
  <c r="FL94" i="17" s="1"/>
  <c r="FL95" i="17" s="1"/>
  <c r="FL96" i="17" s="1"/>
  <c r="FL97" i="17" s="1"/>
  <c r="FL98" i="17" s="1"/>
  <c r="FL99" i="17" s="1"/>
  <c r="FL100" i="17" s="1"/>
  <c r="FL101" i="17" s="1"/>
  <c r="FL102" i="17" s="1"/>
  <c r="FL103" i="17" s="1"/>
  <c r="HQ45" i="17"/>
  <c r="HP45" i="17"/>
  <c r="HO45" i="17"/>
  <c r="HN45" i="17"/>
  <c r="HM45" i="17"/>
  <c r="HL45" i="17"/>
  <c r="HK45" i="17"/>
  <c r="HJ45" i="17"/>
  <c r="HI45" i="17"/>
  <c r="HH45" i="17"/>
  <c r="HG45" i="17"/>
  <c r="HF45" i="17"/>
  <c r="HE45" i="17"/>
  <c r="HD45" i="17"/>
  <c r="HC45" i="17"/>
  <c r="HB45" i="17"/>
  <c r="HA45" i="17"/>
  <c r="GZ45" i="17"/>
  <c r="GY45" i="17"/>
  <c r="GX45" i="17"/>
  <c r="GW45" i="17"/>
  <c r="GV45" i="17"/>
  <c r="GU45" i="17"/>
  <c r="GT45" i="17"/>
  <c r="GS45" i="17"/>
  <c r="GR45" i="17"/>
  <c r="GQ45" i="17"/>
  <c r="GP45" i="17"/>
  <c r="GO45" i="17"/>
  <c r="GN45" i="17"/>
  <c r="GM45" i="17"/>
  <c r="GL45" i="17"/>
  <c r="GK45" i="17"/>
  <c r="GJ45" i="17"/>
  <c r="GI45" i="17"/>
  <c r="GH45" i="17"/>
  <c r="GG45" i="17"/>
  <c r="GF45" i="17"/>
  <c r="GE45" i="17"/>
  <c r="GD45" i="17"/>
  <c r="GC45" i="17"/>
  <c r="GB45" i="17"/>
  <c r="GA45" i="17"/>
  <c r="FZ45" i="17"/>
  <c r="FY45" i="17"/>
  <c r="FX45" i="17"/>
  <c r="FW45" i="17"/>
  <c r="FV45" i="17"/>
  <c r="FU45" i="17"/>
  <c r="FT45" i="17"/>
  <c r="FS45" i="17"/>
  <c r="FR45" i="17"/>
  <c r="FQ45" i="17"/>
  <c r="FP45" i="17"/>
  <c r="FO45" i="17"/>
  <c r="FN45" i="17"/>
  <c r="FM45" i="17"/>
  <c r="FL45" i="17"/>
  <c r="FK45" i="17"/>
  <c r="FK46" i="17" s="1"/>
  <c r="FK47" i="17" s="1"/>
  <c r="FK48" i="17" s="1"/>
  <c r="FK49" i="17" s="1"/>
  <c r="FK50" i="17" s="1"/>
  <c r="FK51" i="17" s="1"/>
  <c r="FK52" i="17" s="1"/>
  <c r="FK53" i="17" s="1"/>
  <c r="FK54" i="17" s="1"/>
  <c r="FK55" i="17" s="1"/>
  <c r="FK56" i="17" s="1"/>
  <c r="FK57" i="17" s="1"/>
  <c r="FK58" i="17" s="1"/>
  <c r="FK59" i="17" s="1"/>
  <c r="FK60" i="17" s="1"/>
  <c r="FK61" i="17" s="1"/>
  <c r="FK62" i="17" s="1"/>
  <c r="FK63" i="17" s="1"/>
  <c r="FK64" i="17" s="1"/>
  <c r="FK65" i="17" s="1"/>
  <c r="FK66" i="17" s="1"/>
  <c r="FK67" i="17" s="1"/>
  <c r="FK68" i="17" s="1"/>
  <c r="FK69" i="17" s="1"/>
  <c r="FK70" i="17" s="1"/>
  <c r="FK71" i="17" s="1"/>
  <c r="FK72" i="17" s="1"/>
  <c r="FK73" i="17" s="1"/>
  <c r="FK74" i="17" s="1"/>
  <c r="FK75" i="17" s="1"/>
  <c r="FK76" i="17" s="1"/>
  <c r="FK77" i="17" s="1"/>
  <c r="FK78" i="17" s="1"/>
  <c r="FK79" i="17" s="1"/>
  <c r="FK80" i="17" s="1"/>
  <c r="FK81" i="17" s="1"/>
  <c r="FK82" i="17" s="1"/>
  <c r="FK83" i="17" s="1"/>
  <c r="FK84" i="17" s="1"/>
  <c r="FK85" i="17" s="1"/>
  <c r="FK86" i="17" s="1"/>
  <c r="FK87" i="17" s="1"/>
  <c r="FK88" i="17" s="1"/>
  <c r="FK89" i="17" s="1"/>
  <c r="FK90" i="17" s="1"/>
  <c r="FK91" i="17" s="1"/>
  <c r="FK92" i="17" s="1"/>
  <c r="FK93" i="17" s="1"/>
  <c r="FK94" i="17" s="1"/>
  <c r="FK95" i="17" s="1"/>
  <c r="FK96" i="17" s="1"/>
  <c r="FK97" i="17" s="1"/>
  <c r="FK98" i="17" s="1"/>
  <c r="FK99" i="17" s="1"/>
  <c r="FK100" i="17" s="1"/>
  <c r="FK101" i="17" s="1"/>
  <c r="FK102" i="17" s="1"/>
  <c r="FK103" i="17" s="1"/>
  <c r="HQ44" i="17"/>
  <c r="HP44" i="17"/>
  <c r="HO44" i="17"/>
  <c r="HN44" i="17"/>
  <c r="HM44" i="17"/>
  <c r="HL44" i="17"/>
  <c r="HK44" i="17"/>
  <c r="HJ44" i="17"/>
  <c r="HI44" i="17"/>
  <c r="HH44" i="17"/>
  <c r="HG44" i="17"/>
  <c r="HF44" i="17"/>
  <c r="HE44" i="17"/>
  <c r="HD44" i="17"/>
  <c r="HC44" i="17"/>
  <c r="HB44" i="17"/>
  <c r="HA44" i="17"/>
  <c r="GZ44" i="17"/>
  <c r="GY44" i="17"/>
  <c r="GX44" i="17"/>
  <c r="GW44" i="17"/>
  <c r="GV44" i="17"/>
  <c r="GU44" i="17"/>
  <c r="GT44" i="17"/>
  <c r="GS44" i="17"/>
  <c r="GR44" i="17"/>
  <c r="GQ44" i="17"/>
  <c r="GP44" i="17"/>
  <c r="GO44" i="17"/>
  <c r="GN44" i="17"/>
  <c r="GM44" i="17"/>
  <c r="GL44" i="17"/>
  <c r="GK44" i="17"/>
  <c r="GJ44" i="17"/>
  <c r="GI44" i="17"/>
  <c r="GH44" i="17"/>
  <c r="GG44" i="17"/>
  <c r="GF44" i="17"/>
  <c r="GE44" i="17"/>
  <c r="GD44" i="17"/>
  <c r="GC44" i="17"/>
  <c r="GB44" i="17"/>
  <c r="GA44" i="17"/>
  <c r="FZ44" i="17"/>
  <c r="FY44" i="17"/>
  <c r="FX44" i="17"/>
  <c r="FW44" i="17"/>
  <c r="FV44" i="17"/>
  <c r="FU44" i="17"/>
  <c r="FT44" i="17"/>
  <c r="FS44" i="17"/>
  <c r="FR44" i="17"/>
  <c r="FQ44" i="17"/>
  <c r="FP44" i="17"/>
  <c r="FO44" i="17"/>
  <c r="FN44" i="17"/>
  <c r="FM44" i="17"/>
  <c r="FL44" i="17"/>
  <c r="FK44" i="17"/>
  <c r="FJ44" i="17"/>
  <c r="FJ45" i="17" s="1"/>
  <c r="FJ46" i="17" s="1"/>
  <c r="FJ47" i="17" s="1"/>
  <c r="FJ48" i="17" s="1"/>
  <c r="FJ49" i="17" s="1"/>
  <c r="FJ50" i="17" s="1"/>
  <c r="FJ51" i="17" s="1"/>
  <c r="FJ52" i="17" s="1"/>
  <c r="FJ53" i="17" s="1"/>
  <c r="FJ54" i="17" s="1"/>
  <c r="FJ55" i="17" s="1"/>
  <c r="FJ56" i="17" s="1"/>
  <c r="FJ57" i="17" s="1"/>
  <c r="FJ58" i="17" s="1"/>
  <c r="FJ59" i="17" s="1"/>
  <c r="FJ60" i="17" s="1"/>
  <c r="FJ61" i="17" s="1"/>
  <c r="FJ62" i="17" s="1"/>
  <c r="FJ63" i="17" s="1"/>
  <c r="FJ64" i="17" s="1"/>
  <c r="FJ65" i="17" s="1"/>
  <c r="FJ66" i="17" s="1"/>
  <c r="FJ67" i="17" s="1"/>
  <c r="FJ68" i="17" s="1"/>
  <c r="FJ69" i="17" s="1"/>
  <c r="FJ70" i="17" s="1"/>
  <c r="FJ71" i="17" s="1"/>
  <c r="FJ72" i="17" s="1"/>
  <c r="FJ73" i="17" s="1"/>
  <c r="FJ74" i="17" s="1"/>
  <c r="FJ75" i="17" s="1"/>
  <c r="FJ76" i="17" s="1"/>
  <c r="FJ77" i="17" s="1"/>
  <c r="FJ78" i="17" s="1"/>
  <c r="FJ79" i="17" s="1"/>
  <c r="FJ80" i="17" s="1"/>
  <c r="FJ81" i="17" s="1"/>
  <c r="FJ82" i="17" s="1"/>
  <c r="FJ83" i="17" s="1"/>
  <c r="FJ84" i="17" s="1"/>
  <c r="FJ85" i="17" s="1"/>
  <c r="FJ86" i="17" s="1"/>
  <c r="FJ87" i="17" s="1"/>
  <c r="FJ88" i="17" s="1"/>
  <c r="FJ89" i="17" s="1"/>
  <c r="FJ90" i="17" s="1"/>
  <c r="FJ91" i="17" s="1"/>
  <c r="FJ92" i="17" s="1"/>
  <c r="FJ93" i="17" s="1"/>
  <c r="FJ94" i="17" s="1"/>
  <c r="FJ95" i="17" s="1"/>
  <c r="FJ96" i="17" s="1"/>
  <c r="FJ97" i="17" s="1"/>
  <c r="FJ98" i="17" s="1"/>
  <c r="FJ99" i="17" s="1"/>
  <c r="FJ100" i="17" s="1"/>
  <c r="FJ101" i="17" s="1"/>
  <c r="FJ102" i="17" s="1"/>
  <c r="FJ103" i="17" s="1"/>
  <c r="HQ43" i="17"/>
  <c r="HP43" i="17"/>
  <c r="HO43" i="17"/>
  <c r="HN43" i="17"/>
  <c r="HM43" i="17"/>
  <c r="HL43" i="17"/>
  <c r="HK43" i="17"/>
  <c r="HJ43" i="17"/>
  <c r="HI43" i="17"/>
  <c r="HH43" i="17"/>
  <c r="HG43" i="17"/>
  <c r="HF43" i="17"/>
  <c r="HE43" i="17"/>
  <c r="HD43" i="17"/>
  <c r="HC43" i="17"/>
  <c r="HB43" i="17"/>
  <c r="HA43" i="17"/>
  <c r="GZ43" i="17"/>
  <c r="GY43" i="17"/>
  <c r="GX43" i="17"/>
  <c r="GW43" i="17"/>
  <c r="GV43" i="17"/>
  <c r="GU43" i="17"/>
  <c r="GT43" i="17"/>
  <c r="GS43" i="17"/>
  <c r="GR43" i="17"/>
  <c r="GQ43" i="17"/>
  <c r="GP43" i="17"/>
  <c r="GO43" i="17"/>
  <c r="GN43" i="17"/>
  <c r="GM43" i="17"/>
  <c r="GL43" i="17"/>
  <c r="GK43" i="17"/>
  <c r="GJ43" i="17"/>
  <c r="GI43" i="17"/>
  <c r="GH43" i="17"/>
  <c r="GG43" i="17"/>
  <c r="GF43" i="17"/>
  <c r="GE43" i="17"/>
  <c r="GD43" i="17"/>
  <c r="GC43" i="17"/>
  <c r="GB43" i="17"/>
  <c r="GA43" i="17"/>
  <c r="FZ43" i="17"/>
  <c r="FY43" i="17"/>
  <c r="FX43" i="17"/>
  <c r="FW43" i="17"/>
  <c r="FV43" i="17"/>
  <c r="FU43" i="17"/>
  <c r="FT43" i="17"/>
  <c r="FS43" i="17"/>
  <c r="FR43" i="17"/>
  <c r="FQ43" i="17"/>
  <c r="FP43" i="17"/>
  <c r="FO43" i="17"/>
  <c r="FN43" i="17"/>
  <c r="FM43" i="17"/>
  <c r="FL43" i="17"/>
  <c r="FK43" i="17"/>
  <c r="FJ43" i="17"/>
  <c r="FI43" i="17"/>
  <c r="FI44" i="17" s="1"/>
  <c r="FI45" i="17" s="1"/>
  <c r="FI46" i="17" s="1"/>
  <c r="FI47" i="17" s="1"/>
  <c r="FI48" i="17" s="1"/>
  <c r="FI49" i="17" s="1"/>
  <c r="FI50" i="17" s="1"/>
  <c r="FI51" i="17" s="1"/>
  <c r="FI52" i="17" s="1"/>
  <c r="FI53" i="17" s="1"/>
  <c r="FI54" i="17" s="1"/>
  <c r="FI55" i="17" s="1"/>
  <c r="FI56" i="17" s="1"/>
  <c r="FI57" i="17" s="1"/>
  <c r="FI58" i="17" s="1"/>
  <c r="FI59" i="17" s="1"/>
  <c r="FI60" i="17" s="1"/>
  <c r="FI61" i="17" s="1"/>
  <c r="FI62" i="17" s="1"/>
  <c r="FI63" i="17" s="1"/>
  <c r="FI64" i="17" s="1"/>
  <c r="FI65" i="17" s="1"/>
  <c r="FI66" i="17" s="1"/>
  <c r="FI67" i="17" s="1"/>
  <c r="FI68" i="17" s="1"/>
  <c r="FI69" i="17" s="1"/>
  <c r="FI70" i="17" s="1"/>
  <c r="FI71" i="17" s="1"/>
  <c r="FI72" i="17" s="1"/>
  <c r="FI73" i="17" s="1"/>
  <c r="FI74" i="17" s="1"/>
  <c r="FI75" i="17" s="1"/>
  <c r="FI76" i="17" s="1"/>
  <c r="FI77" i="17" s="1"/>
  <c r="FI78" i="17" s="1"/>
  <c r="FI79" i="17" s="1"/>
  <c r="FI80" i="17" s="1"/>
  <c r="FI81" i="17" s="1"/>
  <c r="FI82" i="17" s="1"/>
  <c r="FI83" i="17" s="1"/>
  <c r="FI84" i="17" s="1"/>
  <c r="FI85" i="17" s="1"/>
  <c r="FI86" i="17" s="1"/>
  <c r="FI87" i="17" s="1"/>
  <c r="FI88" i="17" s="1"/>
  <c r="FI89" i="17" s="1"/>
  <c r="FI90" i="17" s="1"/>
  <c r="FI91" i="17" s="1"/>
  <c r="FI92" i="17" s="1"/>
  <c r="FI93" i="17" s="1"/>
  <c r="FI94" i="17" s="1"/>
  <c r="FI95" i="17" s="1"/>
  <c r="FI96" i="17" s="1"/>
  <c r="FI97" i="17" s="1"/>
  <c r="FI98" i="17" s="1"/>
  <c r="FI99" i="17" s="1"/>
  <c r="FI100" i="17" s="1"/>
  <c r="FI101" i="17" s="1"/>
  <c r="FI102" i="17" s="1"/>
  <c r="FI103" i="17" s="1"/>
  <c r="HQ42" i="17"/>
  <c r="HP42" i="17"/>
  <c r="HO42" i="17"/>
  <c r="HN42" i="17"/>
  <c r="HM42" i="17"/>
  <c r="HL42" i="17"/>
  <c r="HK42" i="17"/>
  <c r="HJ42" i="17"/>
  <c r="HI42" i="17"/>
  <c r="HH42" i="17"/>
  <c r="HG42" i="17"/>
  <c r="HF42" i="17"/>
  <c r="HE42" i="17"/>
  <c r="HD42" i="17"/>
  <c r="HC42" i="17"/>
  <c r="HB42" i="17"/>
  <c r="HA42" i="17"/>
  <c r="GZ42" i="17"/>
  <c r="GY42" i="17"/>
  <c r="GX42" i="17"/>
  <c r="GW42" i="17"/>
  <c r="GV42" i="17"/>
  <c r="GU42" i="17"/>
  <c r="GT42" i="17"/>
  <c r="GS42" i="17"/>
  <c r="GR42" i="17"/>
  <c r="GQ42" i="17"/>
  <c r="GP42" i="17"/>
  <c r="GO42" i="17"/>
  <c r="GN42" i="17"/>
  <c r="GM42" i="17"/>
  <c r="GL42" i="17"/>
  <c r="GK42" i="17"/>
  <c r="GJ42" i="17"/>
  <c r="GI42" i="17"/>
  <c r="GH42" i="17"/>
  <c r="GG42" i="17"/>
  <c r="GF42" i="17"/>
  <c r="GE42" i="17"/>
  <c r="GD42" i="17"/>
  <c r="GC42" i="17"/>
  <c r="GB42" i="17"/>
  <c r="GA42" i="17"/>
  <c r="FZ42" i="17"/>
  <c r="FY42" i="17"/>
  <c r="FX42" i="17"/>
  <c r="FW42" i="17"/>
  <c r="FV42" i="17"/>
  <c r="FU42" i="17"/>
  <c r="FT42" i="17"/>
  <c r="FS42" i="17"/>
  <c r="FR42" i="17"/>
  <c r="FQ42" i="17"/>
  <c r="FP42" i="17"/>
  <c r="FO42" i="17"/>
  <c r="FN42" i="17"/>
  <c r="FM42" i="17"/>
  <c r="FL42" i="17"/>
  <c r="FK42" i="17"/>
  <c r="FJ42" i="17"/>
  <c r="FI42" i="17"/>
  <c r="FH42" i="17"/>
  <c r="FH43" i="17" s="1"/>
  <c r="FH44" i="17" s="1"/>
  <c r="FH45" i="17" s="1"/>
  <c r="FH46" i="17" s="1"/>
  <c r="FH47" i="17" s="1"/>
  <c r="FH48" i="17" s="1"/>
  <c r="FH49" i="17" s="1"/>
  <c r="FH50" i="17" s="1"/>
  <c r="FH51" i="17" s="1"/>
  <c r="FH52" i="17" s="1"/>
  <c r="FH53" i="17" s="1"/>
  <c r="FH54" i="17" s="1"/>
  <c r="FH55" i="17" s="1"/>
  <c r="FH56" i="17" s="1"/>
  <c r="FH57" i="17" s="1"/>
  <c r="FH58" i="17" s="1"/>
  <c r="FH59" i="17" s="1"/>
  <c r="FH60" i="17" s="1"/>
  <c r="FH61" i="17" s="1"/>
  <c r="FH62" i="17" s="1"/>
  <c r="FH63" i="17" s="1"/>
  <c r="FH64" i="17" s="1"/>
  <c r="FH65" i="17" s="1"/>
  <c r="FH66" i="17" s="1"/>
  <c r="FH67" i="17" s="1"/>
  <c r="FH68" i="17" s="1"/>
  <c r="FH69" i="17" s="1"/>
  <c r="FH70" i="17" s="1"/>
  <c r="FH71" i="17" s="1"/>
  <c r="FH72" i="17" s="1"/>
  <c r="FH73" i="17" s="1"/>
  <c r="FH74" i="17" s="1"/>
  <c r="FH75" i="17" s="1"/>
  <c r="FH76" i="17" s="1"/>
  <c r="FH77" i="17" s="1"/>
  <c r="FH78" i="17" s="1"/>
  <c r="FH79" i="17" s="1"/>
  <c r="FH80" i="17" s="1"/>
  <c r="FH81" i="17" s="1"/>
  <c r="FH82" i="17" s="1"/>
  <c r="FH83" i="17" s="1"/>
  <c r="FH84" i="17" s="1"/>
  <c r="FH85" i="17" s="1"/>
  <c r="FH86" i="17" s="1"/>
  <c r="FH87" i="17" s="1"/>
  <c r="FH88" i="17" s="1"/>
  <c r="FH89" i="17" s="1"/>
  <c r="FH90" i="17" s="1"/>
  <c r="FH91" i="17" s="1"/>
  <c r="FH92" i="17" s="1"/>
  <c r="FH93" i="17" s="1"/>
  <c r="FH94" i="17" s="1"/>
  <c r="FH95" i="17" s="1"/>
  <c r="FH96" i="17" s="1"/>
  <c r="FH97" i="17" s="1"/>
  <c r="FH98" i="17" s="1"/>
  <c r="FH99" i="17" s="1"/>
  <c r="FH100" i="17" s="1"/>
  <c r="FH101" i="17" s="1"/>
  <c r="FH102" i="17" s="1"/>
  <c r="FH103" i="17" s="1"/>
  <c r="HQ41" i="17"/>
  <c r="HP41" i="17"/>
  <c r="HO41" i="17"/>
  <c r="HN41" i="17"/>
  <c r="HM41" i="17"/>
  <c r="HL41" i="17"/>
  <c r="HK41" i="17"/>
  <c r="HJ41" i="17"/>
  <c r="HI41" i="17"/>
  <c r="HH41" i="17"/>
  <c r="HG41" i="17"/>
  <c r="HF41" i="17"/>
  <c r="HE41" i="17"/>
  <c r="HD41" i="17"/>
  <c r="HC41" i="17"/>
  <c r="HB41" i="17"/>
  <c r="HA41" i="17"/>
  <c r="GZ41" i="17"/>
  <c r="GY41" i="17"/>
  <c r="GX41" i="17"/>
  <c r="GW41" i="17"/>
  <c r="GV41" i="17"/>
  <c r="GU41" i="17"/>
  <c r="GT41" i="17"/>
  <c r="GS41" i="17"/>
  <c r="GR41" i="17"/>
  <c r="GQ41" i="17"/>
  <c r="GP41" i="17"/>
  <c r="GO41" i="17"/>
  <c r="GN41" i="17"/>
  <c r="GM41" i="17"/>
  <c r="GL41" i="17"/>
  <c r="GK41" i="17"/>
  <c r="GJ41" i="17"/>
  <c r="GI41" i="17"/>
  <c r="GH41" i="17"/>
  <c r="GG41" i="17"/>
  <c r="GF41" i="17"/>
  <c r="GE41" i="17"/>
  <c r="GD41" i="17"/>
  <c r="GC41" i="17"/>
  <c r="GB41" i="17"/>
  <c r="GA41" i="17"/>
  <c r="FZ41" i="17"/>
  <c r="FY41" i="17"/>
  <c r="FX41" i="17"/>
  <c r="FW41" i="17"/>
  <c r="FV41" i="17"/>
  <c r="FU41" i="17"/>
  <c r="FT41" i="17"/>
  <c r="FS41" i="17"/>
  <c r="FR41" i="17"/>
  <c r="FQ41" i="17"/>
  <c r="FP41" i="17"/>
  <c r="FO41" i="17"/>
  <c r="FN41" i="17"/>
  <c r="FM41" i="17"/>
  <c r="FL41" i="17"/>
  <c r="FK41" i="17"/>
  <c r="FJ41" i="17"/>
  <c r="FI41" i="17"/>
  <c r="FH41" i="17"/>
  <c r="FG41" i="17"/>
  <c r="FG42" i="17" s="1"/>
  <c r="FG43" i="17" s="1"/>
  <c r="FG44" i="17" s="1"/>
  <c r="FG45" i="17" s="1"/>
  <c r="FG46" i="17" s="1"/>
  <c r="FG47" i="17" s="1"/>
  <c r="FG48" i="17" s="1"/>
  <c r="FG49" i="17" s="1"/>
  <c r="FG50" i="17" s="1"/>
  <c r="FG51" i="17" s="1"/>
  <c r="FG52" i="17" s="1"/>
  <c r="FG53" i="17" s="1"/>
  <c r="FG54" i="17" s="1"/>
  <c r="FG55" i="17" s="1"/>
  <c r="FG56" i="17" s="1"/>
  <c r="FG57" i="17" s="1"/>
  <c r="FG58" i="17" s="1"/>
  <c r="FG59" i="17" s="1"/>
  <c r="FG60" i="17" s="1"/>
  <c r="FG61" i="17" s="1"/>
  <c r="FG62" i="17" s="1"/>
  <c r="FG63" i="17" s="1"/>
  <c r="FG64" i="17" s="1"/>
  <c r="FG65" i="17" s="1"/>
  <c r="FG66" i="17" s="1"/>
  <c r="FG67" i="17" s="1"/>
  <c r="FG68" i="17" s="1"/>
  <c r="FG69" i="17" s="1"/>
  <c r="FG70" i="17" s="1"/>
  <c r="FG71" i="17" s="1"/>
  <c r="FG72" i="17" s="1"/>
  <c r="FG73" i="17" s="1"/>
  <c r="FG74" i="17" s="1"/>
  <c r="FG75" i="17" s="1"/>
  <c r="FG76" i="17" s="1"/>
  <c r="FG77" i="17" s="1"/>
  <c r="FG78" i="17" s="1"/>
  <c r="FG79" i="17" s="1"/>
  <c r="FG80" i="17" s="1"/>
  <c r="FG81" i="17" s="1"/>
  <c r="FG82" i="17" s="1"/>
  <c r="FG83" i="17" s="1"/>
  <c r="FG84" i="17" s="1"/>
  <c r="FG85" i="17" s="1"/>
  <c r="FG86" i="17" s="1"/>
  <c r="FG87" i="17" s="1"/>
  <c r="FG88" i="17" s="1"/>
  <c r="FG89" i="17" s="1"/>
  <c r="FG90" i="17" s="1"/>
  <c r="FG91" i="17" s="1"/>
  <c r="FG92" i="17" s="1"/>
  <c r="FG93" i="17" s="1"/>
  <c r="FG94" i="17" s="1"/>
  <c r="FG95" i="17" s="1"/>
  <c r="FG96" i="17" s="1"/>
  <c r="FG97" i="17" s="1"/>
  <c r="FG98" i="17" s="1"/>
  <c r="FG99" i="17" s="1"/>
  <c r="FG100" i="17" s="1"/>
  <c r="FG101" i="17" s="1"/>
  <c r="FG102" i="17" s="1"/>
  <c r="FG103" i="17" s="1"/>
  <c r="HQ40" i="17"/>
  <c r="HP40" i="17"/>
  <c r="HO40" i="17"/>
  <c r="HN40" i="17"/>
  <c r="HM40" i="17"/>
  <c r="HL40" i="17"/>
  <c r="HK40" i="17"/>
  <c r="HJ40" i="17"/>
  <c r="HI40" i="17"/>
  <c r="HH40" i="17"/>
  <c r="HG40" i="17"/>
  <c r="HF40" i="17"/>
  <c r="HE40" i="17"/>
  <c r="HD40" i="17"/>
  <c r="HC40" i="17"/>
  <c r="HB40" i="17"/>
  <c r="HA40" i="17"/>
  <c r="GZ40" i="17"/>
  <c r="GY40" i="17"/>
  <c r="GX40" i="17"/>
  <c r="GW40" i="17"/>
  <c r="GV40" i="17"/>
  <c r="GU40" i="17"/>
  <c r="GT40" i="17"/>
  <c r="GS40" i="17"/>
  <c r="GR40" i="17"/>
  <c r="GQ40" i="17"/>
  <c r="GP40" i="17"/>
  <c r="GO40" i="17"/>
  <c r="GN40" i="17"/>
  <c r="GM40" i="17"/>
  <c r="GL40" i="17"/>
  <c r="GK40" i="17"/>
  <c r="GJ40" i="17"/>
  <c r="GI40" i="17"/>
  <c r="GH40" i="17"/>
  <c r="GG40" i="17"/>
  <c r="GF40" i="17"/>
  <c r="GE40" i="17"/>
  <c r="GD40" i="17"/>
  <c r="GC40" i="17"/>
  <c r="GB40" i="17"/>
  <c r="GA40" i="17"/>
  <c r="FZ40" i="17"/>
  <c r="FY40" i="17"/>
  <c r="FX40" i="17"/>
  <c r="FW40" i="17"/>
  <c r="FV40" i="17"/>
  <c r="FU40" i="17"/>
  <c r="FT40" i="17"/>
  <c r="FS40" i="17"/>
  <c r="FR40" i="17"/>
  <c r="FQ40" i="17"/>
  <c r="FP40" i="17"/>
  <c r="FO40" i="17"/>
  <c r="FN40" i="17"/>
  <c r="FM40" i="17"/>
  <c r="FL40" i="17"/>
  <c r="FK40" i="17"/>
  <c r="FJ40" i="17"/>
  <c r="FI40" i="17"/>
  <c r="FH40" i="17"/>
  <c r="FG40" i="17"/>
  <c r="FF40" i="17"/>
  <c r="FF41" i="17" s="1"/>
  <c r="FF42" i="17" s="1"/>
  <c r="FF43" i="17" s="1"/>
  <c r="FF44" i="17" s="1"/>
  <c r="FF45" i="17" s="1"/>
  <c r="FF46" i="17" s="1"/>
  <c r="FF47" i="17" s="1"/>
  <c r="FF48" i="17" s="1"/>
  <c r="FF49" i="17" s="1"/>
  <c r="FF50" i="17" s="1"/>
  <c r="FF51" i="17" s="1"/>
  <c r="FF52" i="17" s="1"/>
  <c r="FF53" i="17" s="1"/>
  <c r="FF54" i="17" s="1"/>
  <c r="FF55" i="17" s="1"/>
  <c r="FF56" i="17" s="1"/>
  <c r="FF57" i="17" s="1"/>
  <c r="FF58" i="17" s="1"/>
  <c r="FF59" i="17" s="1"/>
  <c r="FF60" i="17" s="1"/>
  <c r="FF61" i="17" s="1"/>
  <c r="FF62" i="17" s="1"/>
  <c r="FF63" i="17" s="1"/>
  <c r="FF64" i="17" s="1"/>
  <c r="FF65" i="17" s="1"/>
  <c r="FF66" i="17" s="1"/>
  <c r="FF67" i="17" s="1"/>
  <c r="FF68" i="17" s="1"/>
  <c r="FF69" i="17" s="1"/>
  <c r="FF70" i="17" s="1"/>
  <c r="FF71" i="17" s="1"/>
  <c r="FF72" i="17" s="1"/>
  <c r="FF73" i="17" s="1"/>
  <c r="FF74" i="17" s="1"/>
  <c r="FF75" i="17" s="1"/>
  <c r="FF76" i="17" s="1"/>
  <c r="FF77" i="17" s="1"/>
  <c r="FF78" i="17" s="1"/>
  <c r="FF79" i="17" s="1"/>
  <c r="FF80" i="17" s="1"/>
  <c r="FF81" i="17" s="1"/>
  <c r="FF82" i="17" s="1"/>
  <c r="FF83" i="17" s="1"/>
  <c r="FF84" i="17" s="1"/>
  <c r="FF85" i="17" s="1"/>
  <c r="FF86" i="17" s="1"/>
  <c r="FF87" i="17" s="1"/>
  <c r="FF88" i="17" s="1"/>
  <c r="FF89" i="17" s="1"/>
  <c r="FF90" i="17" s="1"/>
  <c r="FF91" i="17" s="1"/>
  <c r="FF92" i="17" s="1"/>
  <c r="FF93" i="17" s="1"/>
  <c r="FF94" i="17" s="1"/>
  <c r="FF95" i="17" s="1"/>
  <c r="FF96" i="17" s="1"/>
  <c r="FF97" i="17" s="1"/>
  <c r="FF98" i="17" s="1"/>
  <c r="FF99" i="17" s="1"/>
  <c r="FF100" i="17" s="1"/>
  <c r="FF101" i="17" s="1"/>
  <c r="FF102" i="17" s="1"/>
  <c r="FF103" i="17" s="1"/>
  <c r="HQ39" i="17"/>
  <c r="HP39" i="17"/>
  <c r="HO39" i="17"/>
  <c r="HN39" i="17"/>
  <c r="HM39" i="17"/>
  <c r="HL39" i="17"/>
  <c r="HK39" i="17"/>
  <c r="HJ39" i="17"/>
  <c r="HI39" i="17"/>
  <c r="HH39" i="17"/>
  <c r="HG39" i="17"/>
  <c r="HF39" i="17"/>
  <c r="HE39" i="17"/>
  <c r="HD39" i="17"/>
  <c r="HC39" i="17"/>
  <c r="HB39" i="17"/>
  <c r="HA39" i="17"/>
  <c r="GZ39" i="17"/>
  <c r="GY39" i="17"/>
  <c r="GX39" i="17"/>
  <c r="GW39" i="17"/>
  <c r="GV39" i="17"/>
  <c r="GU39" i="17"/>
  <c r="GT39" i="17"/>
  <c r="GS39" i="17"/>
  <c r="GR39" i="17"/>
  <c r="GQ39" i="17"/>
  <c r="GP39" i="17"/>
  <c r="GO39" i="17"/>
  <c r="GN39" i="17"/>
  <c r="GM39" i="17"/>
  <c r="GL39" i="17"/>
  <c r="GK39" i="17"/>
  <c r="GJ39" i="17"/>
  <c r="GI39" i="17"/>
  <c r="GH39" i="17"/>
  <c r="GG39" i="17"/>
  <c r="GF39" i="17"/>
  <c r="GE39" i="17"/>
  <c r="GD39" i="17"/>
  <c r="GC39" i="17"/>
  <c r="GB39" i="17"/>
  <c r="GA39" i="17"/>
  <c r="FZ39" i="17"/>
  <c r="FY39" i="17"/>
  <c r="FX39" i="17"/>
  <c r="FW39" i="17"/>
  <c r="FV39" i="17"/>
  <c r="FU39" i="17"/>
  <c r="FT39" i="17"/>
  <c r="FS39" i="17"/>
  <c r="FR39" i="17"/>
  <c r="FQ39" i="17"/>
  <c r="FP39" i="17"/>
  <c r="FO39" i="17"/>
  <c r="FN39" i="17"/>
  <c r="FM39" i="17"/>
  <c r="FL39" i="17"/>
  <c r="FK39" i="17"/>
  <c r="FJ39" i="17"/>
  <c r="FI39" i="17"/>
  <c r="FH39" i="17"/>
  <c r="FG39" i="17"/>
  <c r="FF39" i="17"/>
  <c r="FE39" i="17"/>
  <c r="FE40" i="17" s="1"/>
  <c r="FE41" i="17" s="1"/>
  <c r="FE42" i="17" s="1"/>
  <c r="FE43" i="17" s="1"/>
  <c r="FE44" i="17" s="1"/>
  <c r="FE45" i="17" s="1"/>
  <c r="FE46" i="17" s="1"/>
  <c r="FE47" i="17" s="1"/>
  <c r="FE48" i="17" s="1"/>
  <c r="FE49" i="17" s="1"/>
  <c r="FE50" i="17" s="1"/>
  <c r="FE51" i="17" s="1"/>
  <c r="FE52" i="17" s="1"/>
  <c r="FE53" i="17" s="1"/>
  <c r="FE54" i="17" s="1"/>
  <c r="FE55" i="17" s="1"/>
  <c r="FE56" i="17" s="1"/>
  <c r="FE57" i="17" s="1"/>
  <c r="FE58" i="17" s="1"/>
  <c r="FE59" i="17" s="1"/>
  <c r="FE60" i="17" s="1"/>
  <c r="FE61" i="17" s="1"/>
  <c r="FE62" i="17" s="1"/>
  <c r="FE63" i="17" s="1"/>
  <c r="FE64" i="17" s="1"/>
  <c r="FE65" i="17" s="1"/>
  <c r="FE66" i="17" s="1"/>
  <c r="FE67" i="17" s="1"/>
  <c r="FE68" i="17" s="1"/>
  <c r="FE69" i="17" s="1"/>
  <c r="FE70" i="17" s="1"/>
  <c r="FE71" i="17" s="1"/>
  <c r="FE72" i="17" s="1"/>
  <c r="FE73" i="17" s="1"/>
  <c r="FE74" i="17" s="1"/>
  <c r="FE75" i="17" s="1"/>
  <c r="FE76" i="17" s="1"/>
  <c r="FE77" i="17" s="1"/>
  <c r="FE78" i="17" s="1"/>
  <c r="FE79" i="17" s="1"/>
  <c r="FE80" i="17" s="1"/>
  <c r="FE81" i="17" s="1"/>
  <c r="FE82" i="17" s="1"/>
  <c r="FE83" i="17" s="1"/>
  <c r="FE84" i="17" s="1"/>
  <c r="FE85" i="17" s="1"/>
  <c r="FE86" i="17" s="1"/>
  <c r="FE87" i="17" s="1"/>
  <c r="FE88" i="17" s="1"/>
  <c r="FE89" i="17" s="1"/>
  <c r="FE90" i="17" s="1"/>
  <c r="FE91" i="17" s="1"/>
  <c r="FE92" i="17" s="1"/>
  <c r="FE93" i="17" s="1"/>
  <c r="FE94" i="17" s="1"/>
  <c r="FE95" i="17" s="1"/>
  <c r="FE96" i="17" s="1"/>
  <c r="FE97" i="17" s="1"/>
  <c r="FE98" i="17" s="1"/>
  <c r="FE99" i="17" s="1"/>
  <c r="FE100" i="17" s="1"/>
  <c r="FE101" i="17" s="1"/>
  <c r="FE102" i="17" s="1"/>
  <c r="FE103" i="17" s="1"/>
  <c r="HQ38" i="17"/>
  <c r="HP38" i="17"/>
  <c r="HO38" i="17"/>
  <c r="HN38" i="17"/>
  <c r="HM38" i="17"/>
  <c r="HL38" i="17"/>
  <c r="HK38" i="17"/>
  <c r="HJ38" i="17"/>
  <c r="HI38" i="17"/>
  <c r="HH38" i="17"/>
  <c r="HG38" i="17"/>
  <c r="HF38" i="17"/>
  <c r="HE38" i="17"/>
  <c r="HD38" i="17"/>
  <c r="HC38" i="17"/>
  <c r="HB38" i="17"/>
  <c r="HA38" i="17"/>
  <c r="GZ38" i="17"/>
  <c r="GY38" i="17"/>
  <c r="GX38" i="17"/>
  <c r="GW38" i="17"/>
  <c r="GV38" i="17"/>
  <c r="GU38" i="17"/>
  <c r="GT38" i="17"/>
  <c r="GS38" i="17"/>
  <c r="GR38" i="17"/>
  <c r="GQ38" i="17"/>
  <c r="GP38" i="17"/>
  <c r="GO38" i="17"/>
  <c r="GN38" i="17"/>
  <c r="GM38" i="17"/>
  <c r="GL38" i="17"/>
  <c r="GK38" i="17"/>
  <c r="GJ38" i="17"/>
  <c r="GI38" i="17"/>
  <c r="GH38" i="17"/>
  <c r="GG38" i="17"/>
  <c r="GF38" i="17"/>
  <c r="GE38" i="17"/>
  <c r="GD38" i="17"/>
  <c r="GC38" i="17"/>
  <c r="GB38" i="17"/>
  <c r="GA38" i="17"/>
  <c r="FZ38" i="17"/>
  <c r="FY38" i="17"/>
  <c r="FX38" i="17"/>
  <c r="FW38" i="17"/>
  <c r="FV38" i="17"/>
  <c r="FU38" i="17"/>
  <c r="FT38" i="17"/>
  <c r="FS38" i="17"/>
  <c r="FR38" i="17"/>
  <c r="FQ38" i="17"/>
  <c r="FP38" i="17"/>
  <c r="FO38" i="17"/>
  <c r="FN38" i="17"/>
  <c r="FM38" i="17"/>
  <c r="FL38" i="17"/>
  <c r="FK38" i="17"/>
  <c r="FJ38" i="17"/>
  <c r="FI38" i="17"/>
  <c r="FH38" i="17"/>
  <c r="FG38" i="17"/>
  <c r="FF38" i="17"/>
  <c r="FE38" i="17"/>
  <c r="FD38" i="17"/>
  <c r="FD39" i="17" s="1"/>
  <c r="FD40" i="17" s="1"/>
  <c r="FD41" i="17" s="1"/>
  <c r="FD42" i="17" s="1"/>
  <c r="FD43" i="17" s="1"/>
  <c r="FD44" i="17" s="1"/>
  <c r="FD45" i="17" s="1"/>
  <c r="FD46" i="17" s="1"/>
  <c r="FD47" i="17" s="1"/>
  <c r="FD48" i="17" s="1"/>
  <c r="FD49" i="17" s="1"/>
  <c r="FD50" i="17" s="1"/>
  <c r="FD51" i="17" s="1"/>
  <c r="FD52" i="17" s="1"/>
  <c r="FD53" i="17" s="1"/>
  <c r="FD54" i="17" s="1"/>
  <c r="FD55" i="17" s="1"/>
  <c r="FD56" i="17" s="1"/>
  <c r="FD57" i="17" s="1"/>
  <c r="FD58" i="17" s="1"/>
  <c r="FD59" i="17" s="1"/>
  <c r="FD60" i="17" s="1"/>
  <c r="FD61" i="17" s="1"/>
  <c r="FD62" i="17" s="1"/>
  <c r="FD63" i="17" s="1"/>
  <c r="FD64" i="17" s="1"/>
  <c r="FD65" i="17" s="1"/>
  <c r="FD66" i="17" s="1"/>
  <c r="FD67" i="17" s="1"/>
  <c r="FD68" i="17" s="1"/>
  <c r="FD69" i="17" s="1"/>
  <c r="FD70" i="17" s="1"/>
  <c r="FD71" i="17" s="1"/>
  <c r="FD72" i="17" s="1"/>
  <c r="FD73" i="17" s="1"/>
  <c r="FD74" i="17" s="1"/>
  <c r="FD75" i="17" s="1"/>
  <c r="FD76" i="17" s="1"/>
  <c r="FD77" i="17" s="1"/>
  <c r="FD78" i="17" s="1"/>
  <c r="FD79" i="17" s="1"/>
  <c r="FD80" i="17" s="1"/>
  <c r="FD81" i="17" s="1"/>
  <c r="FD82" i="17" s="1"/>
  <c r="FD83" i="17" s="1"/>
  <c r="FD84" i="17" s="1"/>
  <c r="FD85" i="17" s="1"/>
  <c r="FD86" i="17" s="1"/>
  <c r="FD87" i="17" s="1"/>
  <c r="FD88" i="17" s="1"/>
  <c r="FD89" i="17" s="1"/>
  <c r="FD90" i="17" s="1"/>
  <c r="FD91" i="17" s="1"/>
  <c r="FD92" i="17" s="1"/>
  <c r="FD93" i="17" s="1"/>
  <c r="FD94" i="17" s="1"/>
  <c r="FD95" i="17" s="1"/>
  <c r="FD96" i="17" s="1"/>
  <c r="FD97" i="17" s="1"/>
  <c r="FD98" i="17" s="1"/>
  <c r="FD99" i="17" s="1"/>
  <c r="FD100" i="17" s="1"/>
  <c r="FD101" i="17" s="1"/>
  <c r="FD102" i="17" s="1"/>
  <c r="FD103" i="17" s="1"/>
  <c r="HQ37" i="17"/>
  <c r="HP37" i="17"/>
  <c r="HO37" i="17"/>
  <c r="HN37" i="17"/>
  <c r="HM37" i="17"/>
  <c r="HL37" i="17"/>
  <c r="HK37" i="17"/>
  <c r="HJ37" i="17"/>
  <c r="HI37" i="17"/>
  <c r="HH37" i="17"/>
  <c r="HG37" i="17"/>
  <c r="HF37" i="17"/>
  <c r="HE37" i="17"/>
  <c r="HD37" i="17"/>
  <c r="HC37" i="17"/>
  <c r="HB37" i="17"/>
  <c r="HA37" i="17"/>
  <c r="GZ37" i="17"/>
  <c r="GY37" i="17"/>
  <c r="GX37" i="17"/>
  <c r="GW37" i="17"/>
  <c r="GV37" i="17"/>
  <c r="GU37" i="17"/>
  <c r="GT37" i="17"/>
  <c r="GS37" i="17"/>
  <c r="GR37" i="17"/>
  <c r="GQ37" i="17"/>
  <c r="GP37" i="17"/>
  <c r="GO37" i="17"/>
  <c r="GN37" i="17"/>
  <c r="GM37" i="17"/>
  <c r="GL37" i="17"/>
  <c r="GK37" i="17"/>
  <c r="GJ37" i="17"/>
  <c r="GI37" i="17"/>
  <c r="GH37" i="17"/>
  <c r="GG37" i="17"/>
  <c r="GF37" i="17"/>
  <c r="GE37" i="17"/>
  <c r="GD37" i="17"/>
  <c r="GC37" i="17"/>
  <c r="GB37" i="17"/>
  <c r="GA37" i="17"/>
  <c r="FZ37" i="17"/>
  <c r="FY37" i="17"/>
  <c r="FX37" i="17"/>
  <c r="FW37" i="17"/>
  <c r="FV37" i="17"/>
  <c r="FU37" i="17"/>
  <c r="FT37" i="17"/>
  <c r="FS37" i="17"/>
  <c r="FR37" i="17"/>
  <c r="FQ37" i="17"/>
  <c r="FP37" i="17"/>
  <c r="FO37" i="17"/>
  <c r="FN37" i="17"/>
  <c r="FM37" i="17"/>
  <c r="FL37" i="17"/>
  <c r="FK37" i="17"/>
  <c r="FJ37" i="17"/>
  <c r="FI37" i="17"/>
  <c r="FH37" i="17"/>
  <c r="FG37" i="17"/>
  <c r="FF37" i="17"/>
  <c r="FE37" i="17"/>
  <c r="FD37" i="17"/>
  <c r="FC37" i="17"/>
  <c r="FC38" i="17" s="1"/>
  <c r="FC39" i="17" s="1"/>
  <c r="FC40" i="17" s="1"/>
  <c r="FC41" i="17" s="1"/>
  <c r="FC42" i="17" s="1"/>
  <c r="FC43" i="17" s="1"/>
  <c r="FC44" i="17" s="1"/>
  <c r="FC45" i="17" s="1"/>
  <c r="FC46" i="17" s="1"/>
  <c r="FC47" i="17" s="1"/>
  <c r="FC48" i="17" s="1"/>
  <c r="FC49" i="17" s="1"/>
  <c r="FC50" i="17" s="1"/>
  <c r="FC51" i="17" s="1"/>
  <c r="FC52" i="17" s="1"/>
  <c r="FC53" i="17" s="1"/>
  <c r="FC54" i="17" s="1"/>
  <c r="FC55" i="17" s="1"/>
  <c r="FC56" i="17" s="1"/>
  <c r="FC57" i="17" s="1"/>
  <c r="FC58" i="17" s="1"/>
  <c r="FC59" i="17" s="1"/>
  <c r="FC60" i="17" s="1"/>
  <c r="FC61" i="17" s="1"/>
  <c r="FC62" i="17" s="1"/>
  <c r="FC63" i="17" s="1"/>
  <c r="FC64" i="17" s="1"/>
  <c r="FC65" i="17" s="1"/>
  <c r="FC66" i="17" s="1"/>
  <c r="FC67" i="17" s="1"/>
  <c r="FC68" i="17" s="1"/>
  <c r="FC69" i="17" s="1"/>
  <c r="FC70" i="17" s="1"/>
  <c r="FC71" i="17" s="1"/>
  <c r="FC72" i="17" s="1"/>
  <c r="FC73" i="17" s="1"/>
  <c r="FC74" i="17" s="1"/>
  <c r="FC75" i="17" s="1"/>
  <c r="FC76" i="17" s="1"/>
  <c r="FC77" i="17" s="1"/>
  <c r="FC78" i="17" s="1"/>
  <c r="FC79" i="17" s="1"/>
  <c r="FC80" i="17" s="1"/>
  <c r="FC81" i="17" s="1"/>
  <c r="FC82" i="17" s="1"/>
  <c r="FC83" i="17" s="1"/>
  <c r="FC84" i="17" s="1"/>
  <c r="FC85" i="17" s="1"/>
  <c r="FC86" i="17" s="1"/>
  <c r="FC87" i="17" s="1"/>
  <c r="FC88" i="17" s="1"/>
  <c r="FC89" i="17" s="1"/>
  <c r="FC90" i="17" s="1"/>
  <c r="FC91" i="17" s="1"/>
  <c r="FC92" i="17" s="1"/>
  <c r="FC93" i="17" s="1"/>
  <c r="FC94" i="17" s="1"/>
  <c r="FC95" i="17" s="1"/>
  <c r="FC96" i="17" s="1"/>
  <c r="FC97" i="17" s="1"/>
  <c r="FC98" i="17" s="1"/>
  <c r="FC99" i="17" s="1"/>
  <c r="FC100" i="17" s="1"/>
  <c r="FC101" i="17" s="1"/>
  <c r="FC102" i="17" s="1"/>
  <c r="FC103" i="17" s="1"/>
  <c r="HQ36" i="17"/>
  <c r="HP36" i="17"/>
  <c r="HO36" i="17"/>
  <c r="HN36" i="17"/>
  <c r="HM36" i="17"/>
  <c r="HL36" i="17"/>
  <c r="HK36" i="17"/>
  <c r="HJ36" i="17"/>
  <c r="HI36" i="17"/>
  <c r="HH36" i="17"/>
  <c r="HG36" i="17"/>
  <c r="HF36" i="17"/>
  <c r="HE36" i="17"/>
  <c r="HD36" i="17"/>
  <c r="HC36" i="17"/>
  <c r="HB36" i="17"/>
  <c r="HA36" i="17"/>
  <c r="GZ36" i="17"/>
  <c r="GY36" i="17"/>
  <c r="GX36" i="17"/>
  <c r="GW36" i="17"/>
  <c r="GV36" i="17"/>
  <c r="GU36" i="17"/>
  <c r="GT36" i="17"/>
  <c r="GS36" i="17"/>
  <c r="GR36" i="17"/>
  <c r="GQ36" i="17"/>
  <c r="GP36" i="17"/>
  <c r="GO36" i="17"/>
  <c r="GN36" i="17"/>
  <c r="GM36" i="17"/>
  <c r="GL36" i="17"/>
  <c r="GK36" i="17"/>
  <c r="GJ36" i="17"/>
  <c r="GI36" i="17"/>
  <c r="GH36" i="17"/>
  <c r="GG36" i="17"/>
  <c r="GF36" i="17"/>
  <c r="GE36" i="17"/>
  <c r="GD36" i="17"/>
  <c r="GC36" i="17"/>
  <c r="GB36" i="17"/>
  <c r="GA36" i="17"/>
  <c r="FZ36" i="17"/>
  <c r="FY36" i="17"/>
  <c r="FX36" i="17"/>
  <c r="FW36" i="17"/>
  <c r="FV36" i="17"/>
  <c r="FU36" i="17"/>
  <c r="FT36" i="17"/>
  <c r="FS36" i="17"/>
  <c r="FR36" i="17"/>
  <c r="FQ36" i="17"/>
  <c r="FP36" i="17"/>
  <c r="FO36" i="17"/>
  <c r="FN36" i="17"/>
  <c r="FM36" i="17"/>
  <c r="FL36" i="17"/>
  <c r="FK36" i="17"/>
  <c r="FJ36" i="17"/>
  <c r="FI36" i="17"/>
  <c r="FH36" i="17"/>
  <c r="FG36" i="17"/>
  <c r="FF36" i="17"/>
  <c r="FE36" i="17"/>
  <c r="FD36" i="17"/>
  <c r="FC36" i="17"/>
  <c r="FB36" i="17"/>
  <c r="FB37" i="17" s="1"/>
  <c r="FB38" i="17" s="1"/>
  <c r="FB39" i="17" s="1"/>
  <c r="FB40" i="17" s="1"/>
  <c r="FB41" i="17" s="1"/>
  <c r="FB42" i="17" s="1"/>
  <c r="FB43" i="17" s="1"/>
  <c r="FB44" i="17" s="1"/>
  <c r="FB45" i="17" s="1"/>
  <c r="FB46" i="17" s="1"/>
  <c r="FB47" i="17" s="1"/>
  <c r="FB48" i="17" s="1"/>
  <c r="FB49" i="17" s="1"/>
  <c r="FB50" i="17" s="1"/>
  <c r="FB51" i="17" s="1"/>
  <c r="FB52" i="17" s="1"/>
  <c r="FB53" i="17" s="1"/>
  <c r="FB54" i="17" s="1"/>
  <c r="FB55" i="17" s="1"/>
  <c r="FB56" i="17" s="1"/>
  <c r="FB57" i="17" s="1"/>
  <c r="FB58" i="17" s="1"/>
  <c r="FB59" i="17" s="1"/>
  <c r="FB60" i="17" s="1"/>
  <c r="FB61" i="17" s="1"/>
  <c r="FB62" i="17" s="1"/>
  <c r="FB63" i="17" s="1"/>
  <c r="FB64" i="17" s="1"/>
  <c r="FB65" i="17" s="1"/>
  <c r="FB66" i="17" s="1"/>
  <c r="FB67" i="17" s="1"/>
  <c r="FB68" i="17" s="1"/>
  <c r="FB69" i="17" s="1"/>
  <c r="FB70" i="17" s="1"/>
  <c r="FB71" i="17" s="1"/>
  <c r="FB72" i="17" s="1"/>
  <c r="FB73" i="17" s="1"/>
  <c r="FB74" i="17" s="1"/>
  <c r="FB75" i="17" s="1"/>
  <c r="FB76" i="17" s="1"/>
  <c r="FB77" i="17" s="1"/>
  <c r="FB78" i="17" s="1"/>
  <c r="FB79" i="17" s="1"/>
  <c r="FB80" i="17" s="1"/>
  <c r="FB81" i="17" s="1"/>
  <c r="FB82" i="17" s="1"/>
  <c r="FB83" i="17" s="1"/>
  <c r="FB84" i="17" s="1"/>
  <c r="FB85" i="17" s="1"/>
  <c r="FB86" i="17" s="1"/>
  <c r="FB87" i="17" s="1"/>
  <c r="FB88" i="17" s="1"/>
  <c r="FB89" i="17" s="1"/>
  <c r="FB90" i="17" s="1"/>
  <c r="FB91" i="17" s="1"/>
  <c r="FB92" i="17" s="1"/>
  <c r="FB93" i="17" s="1"/>
  <c r="FB94" i="17" s="1"/>
  <c r="FB95" i="17" s="1"/>
  <c r="FB96" i="17" s="1"/>
  <c r="FB97" i="17" s="1"/>
  <c r="FB98" i="17" s="1"/>
  <c r="FB99" i="17" s="1"/>
  <c r="FB100" i="17" s="1"/>
  <c r="FB101" i="17" s="1"/>
  <c r="FB102" i="17" s="1"/>
  <c r="FB103" i="17" s="1"/>
  <c r="HQ35" i="17"/>
  <c r="HP35" i="17"/>
  <c r="HO35" i="17"/>
  <c r="HN35" i="17"/>
  <c r="HM35" i="17"/>
  <c r="HL35" i="17"/>
  <c r="HK35" i="17"/>
  <c r="HJ35" i="17"/>
  <c r="HI35" i="17"/>
  <c r="HH35" i="17"/>
  <c r="HG35" i="17"/>
  <c r="HF35" i="17"/>
  <c r="HE35" i="17"/>
  <c r="HD35" i="17"/>
  <c r="HC35" i="17"/>
  <c r="HB35" i="17"/>
  <c r="HA35" i="17"/>
  <c r="GZ35" i="17"/>
  <c r="GY35" i="17"/>
  <c r="GX35" i="17"/>
  <c r="GW35" i="17"/>
  <c r="GV35" i="17"/>
  <c r="GU35" i="17"/>
  <c r="GT35" i="17"/>
  <c r="GS35" i="17"/>
  <c r="GR35" i="17"/>
  <c r="GQ35" i="17"/>
  <c r="GP35" i="17"/>
  <c r="GO35" i="17"/>
  <c r="GN35" i="17"/>
  <c r="GM35" i="17"/>
  <c r="GL35" i="17"/>
  <c r="GK35" i="17"/>
  <c r="GJ35" i="17"/>
  <c r="GI35" i="17"/>
  <c r="GH35" i="17"/>
  <c r="GG35" i="17"/>
  <c r="GF35" i="17"/>
  <c r="GE35" i="17"/>
  <c r="GD35" i="17"/>
  <c r="GC35" i="17"/>
  <c r="GB35" i="17"/>
  <c r="GA35" i="17"/>
  <c r="FZ35" i="17"/>
  <c r="FY35" i="17"/>
  <c r="FX35" i="17"/>
  <c r="FW35" i="17"/>
  <c r="FV35" i="17"/>
  <c r="FU35" i="17"/>
  <c r="FT35" i="17"/>
  <c r="FS35" i="17"/>
  <c r="FR35" i="17"/>
  <c r="FQ35" i="17"/>
  <c r="FP35" i="17"/>
  <c r="FO35" i="17"/>
  <c r="FN35" i="17"/>
  <c r="FM35" i="17"/>
  <c r="FL35" i="17"/>
  <c r="FK35" i="17"/>
  <c r="FJ35" i="17"/>
  <c r="FI35" i="17"/>
  <c r="FH35" i="17"/>
  <c r="FG35" i="17"/>
  <c r="FF35" i="17"/>
  <c r="FE35" i="17"/>
  <c r="FD35" i="17"/>
  <c r="FC35" i="17"/>
  <c r="FB35" i="17"/>
  <c r="FA35" i="17"/>
  <c r="FA36" i="17" s="1"/>
  <c r="FA37" i="17" s="1"/>
  <c r="FA38" i="17" s="1"/>
  <c r="FA39" i="17" s="1"/>
  <c r="FA40" i="17" s="1"/>
  <c r="FA41" i="17" s="1"/>
  <c r="FA42" i="17" s="1"/>
  <c r="FA43" i="17" s="1"/>
  <c r="FA44" i="17" s="1"/>
  <c r="FA45" i="17" s="1"/>
  <c r="FA46" i="17" s="1"/>
  <c r="FA47" i="17" s="1"/>
  <c r="FA48" i="17" s="1"/>
  <c r="FA49" i="17" s="1"/>
  <c r="FA50" i="17" s="1"/>
  <c r="FA51" i="17" s="1"/>
  <c r="FA52" i="17" s="1"/>
  <c r="FA53" i="17" s="1"/>
  <c r="FA54" i="17" s="1"/>
  <c r="FA55" i="17" s="1"/>
  <c r="FA56" i="17" s="1"/>
  <c r="FA57" i="17" s="1"/>
  <c r="FA58" i="17" s="1"/>
  <c r="FA59" i="17" s="1"/>
  <c r="FA60" i="17" s="1"/>
  <c r="FA61" i="17" s="1"/>
  <c r="FA62" i="17" s="1"/>
  <c r="FA63" i="17" s="1"/>
  <c r="FA64" i="17" s="1"/>
  <c r="FA65" i="17" s="1"/>
  <c r="FA66" i="17" s="1"/>
  <c r="FA67" i="17" s="1"/>
  <c r="FA68" i="17" s="1"/>
  <c r="FA69" i="17" s="1"/>
  <c r="FA70" i="17" s="1"/>
  <c r="FA71" i="17" s="1"/>
  <c r="FA72" i="17" s="1"/>
  <c r="FA73" i="17" s="1"/>
  <c r="FA74" i="17" s="1"/>
  <c r="FA75" i="17" s="1"/>
  <c r="FA76" i="17" s="1"/>
  <c r="FA77" i="17" s="1"/>
  <c r="FA78" i="17" s="1"/>
  <c r="FA79" i="17" s="1"/>
  <c r="FA80" i="17" s="1"/>
  <c r="FA81" i="17" s="1"/>
  <c r="FA82" i="17" s="1"/>
  <c r="FA83" i="17" s="1"/>
  <c r="FA84" i="17" s="1"/>
  <c r="FA85" i="17" s="1"/>
  <c r="FA86" i="17" s="1"/>
  <c r="FA87" i="17" s="1"/>
  <c r="FA88" i="17" s="1"/>
  <c r="FA89" i="17" s="1"/>
  <c r="FA90" i="17" s="1"/>
  <c r="FA91" i="17" s="1"/>
  <c r="FA92" i="17" s="1"/>
  <c r="FA93" i="17" s="1"/>
  <c r="FA94" i="17" s="1"/>
  <c r="FA95" i="17" s="1"/>
  <c r="FA96" i="17" s="1"/>
  <c r="FA97" i="17" s="1"/>
  <c r="FA98" i="17" s="1"/>
  <c r="FA99" i="17" s="1"/>
  <c r="FA100" i="17" s="1"/>
  <c r="FA101" i="17" s="1"/>
  <c r="FA102" i="17" s="1"/>
  <c r="FA103" i="17" s="1"/>
  <c r="HQ34" i="17"/>
  <c r="HP34" i="17"/>
  <c r="HO34" i="17"/>
  <c r="HN34" i="17"/>
  <c r="HM34" i="17"/>
  <c r="HL34" i="17"/>
  <c r="HK34" i="17"/>
  <c r="HJ34" i="17"/>
  <c r="HI34" i="17"/>
  <c r="HH34" i="17"/>
  <c r="HG34" i="17"/>
  <c r="HF34" i="17"/>
  <c r="HE34" i="17"/>
  <c r="HD34" i="17"/>
  <c r="HC34" i="17"/>
  <c r="HB34" i="17"/>
  <c r="HA34" i="17"/>
  <c r="GZ34" i="17"/>
  <c r="GY34" i="17"/>
  <c r="GX34" i="17"/>
  <c r="GW34" i="17"/>
  <c r="GV34" i="17"/>
  <c r="GU34" i="17"/>
  <c r="GT34" i="17"/>
  <c r="GS34" i="17"/>
  <c r="GR34" i="17"/>
  <c r="GQ34" i="17"/>
  <c r="GP34" i="17"/>
  <c r="GO34" i="17"/>
  <c r="GN34" i="17"/>
  <c r="GM34" i="17"/>
  <c r="GL34" i="17"/>
  <c r="GK34" i="17"/>
  <c r="GJ34" i="17"/>
  <c r="GI34" i="17"/>
  <c r="GH34" i="17"/>
  <c r="GG34" i="17"/>
  <c r="GF34" i="17"/>
  <c r="GE34" i="17"/>
  <c r="GD34" i="17"/>
  <c r="GC34" i="17"/>
  <c r="GB34" i="17"/>
  <c r="GA34" i="17"/>
  <c r="FZ34" i="17"/>
  <c r="FY34" i="17"/>
  <c r="FX34" i="17"/>
  <c r="FW34" i="17"/>
  <c r="FV34" i="17"/>
  <c r="FU34" i="17"/>
  <c r="FT34" i="17"/>
  <c r="FS34" i="17"/>
  <c r="FR34" i="17"/>
  <c r="FQ34" i="17"/>
  <c r="FP34" i="17"/>
  <c r="FO34" i="17"/>
  <c r="FN34" i="17"/>
  <c r="FM34" i="17"/>
  <c r="FL34" i="17"/>
  <c r="FK34" i="17"/>
  <c r="FJ34" i="17"/>
  <c r="FI34" i="17"/>
  <c r="FH34" i="17"/>
  <c r="FG34" i="17"/>
  <c r="FF34" i="17"/>
  <c r="FE34" i="17"/>
  <c r="FD34" i="17"/>
  <c r="FC34" i="17"/>
  <c r="FB34" i="17"/>
  <c r="FA34" i="17"/>
  <c r="EZ34" i="17"/>
  <c r="EZ35" i="17" s="1"/>
  <c r="EZ36" i="17" s="1"/>
  <c r="EZ37" i="17" s="1"/>
  <c r="EZ38" i="17" s="1"/>
  <c r="EZ39" i="17" s="1"/>
  <c r="EZ40" i="17" s="1"/>
  <c r="EZ41" i="17" s="1"/>
  <c r="EZ42" i="17" s="1"/>
  <c r="EZ43" i="17" s="1"/>
  <c r="EZ44" i="17" s="1"/>
  <c r="EZ45" i="17" s="1"/>
  <c r="EZ46" i="17" s="1"/>
  <c r="EZ47" i="17" s="1"/>
  <c r="EZ48" i="17" s="1"/>
  <c r="EZ49" i="17" s="1"/>
  <c r="EZ50" i="17" s="1"/>
  <c r="EZ51" i="17" s="1"/>
  <c r="EZ52" i="17" s="1"/>
  <c r="EZ53" i="17" s="1"/>
  <c r="EZ54" i="17" s="1"/>
  <c r="EZ55" i="17" s="1"/>
  <c r="EZ56" i="17" s="1"/>
  <c r="EZ57" i="17" s="1"/>
  <c r="EZ58" i="17" s="1"/>
  <c r="EZ59" i="17" s="1"/>
  <c r="EZ60" i="17" s="1"/>
  <c r="EZ61" i="17" s="1"/>
  <c r="EZ62" i="17" s="1"/>
  <c r="EZ63" i="17" s="1"/>
  <c r="EZ64" i="17" s="1"/>
  <c r="EZ65" i="17" s="1"/>
  <c r="EZ66" i="17" s="1"/>
  <c r="EZ67" i="17" s="1"/>
  <c r="EZ68" i="17" s="1"/>
  <c r="EZ69" i="17" s="1"/>
  <c r="EZ70" i="17" s="1"/>
  <c r="EZ71" i="17" s="1"/>
  <c r="EZ72" i="17" s="1"/>
  <c r="EZ73" i="17" s="1"/>
  <c r="EZ74" i="17" s="1"/>
  <c r="EZ75" i="17" s="1"/>
  <c r="EZ76" i="17" s="1"/>
  <c r="EZ77" i="17" s="1"/>
  <c r="EZ78" i="17" s="1"/>
  <c r="EZ79" i="17" s="1"/>
  <c r="EZ80" i="17" s="1"/>
  <c r="EZ81" i="17" s="1"/>
  <c r="EZ82" i="17" s="1"/>
  <c r="EZ83" i="17" s="1"/>
  <c r="EZ84" i="17" s="1"/>
  <c r="EZ85" i="17" s="1"/>
  <c r="EZ86" i="17" s="1"/>
  <c r="EZ87" i="17" s="1"/>
  <c r="EZ88" i="17" s="1"/>
  <c r="EZ89" i="17" s="1"/>
  <c r="EZ90" i="17" s="1"/>
  <c r="EZ91" i="17" s="1"/>
  <c r="EZ92" i="17" s="1"/>
  <c r="EZ93" i="17" s="1"/>
  <c r="EZ94" i="17" s="1"/>
  <c r="EZ95" i="17" s="1"/>
  <c r="EZ96" i="17" s="1"/>
  <c r="EZ97" i="17" s="1"/>
  <c r="EZ98" i="17" s="1"/>
  <c r="EZ99" i="17" s="1"/>
  <c r="EZ100" i="17" s="1"/>
  <c r="EZ101" i="17" s="1"/>
  <c r="EZ102" i="17" s="1"/>
  <c r="EZ103" i="17" s="1"/>
  <c r="HQ33" i="17"/>
  <c r="HP33" i="17"/>
  <c r="HO33" i="17"/>
  <c r="HN33" i="17"/>
  <c r="HM33" i="17"/>
  <c r="HL33" i="17"/>
  <c r="HK33" i="17"/>
  <c r="HJ33" i="17"/>
  <c r="HI33" i="17"/>
  <c r="HH33" i="17"/>
  <c r="HG33" i="17"/>
  <c r="HF33" i="17"/>
  <c r="HE33" i="17"/>
  <c r="HD33" i="17"/>
  <c r="HC33" i="17"/>
  <c r="HB33" i="17"/>
  <c r="HA33" i="17"/>
  <c r="GZ33" i="17"/>
  <c r="GY33" i="17"/>
  <c r="GX33" i="17"/>
  <c r="GW33" i="17"/>
  <c r="GV33" i="17"/>
  <c r="GU33" i="17"/>
  <c r="GT33" i="17"/>
  <c r="GS33" i="17"/>
  <c r="GR33" i="17"/>
  <c r="GQ33" i="17"/>
  <c r="GP33" i="17"/>
  <c r="GO33" i="17"/>
  <c r="GN33" i="17"/>
  <c r="GM33" i="17"/>
  <c r="GL33" i="17"/>
  <c r="GK33" i="17"/>
  <c r="GJ33" i="17"/>
  <c r="GI33" i="17"/>
  <c r="GH33" i="17"/>
  <c r="GG33" i="17"/>
  <c r="GF33" i="17"/>
  <c r="GE33" i="17"/>
  <c r="GD33" i="17"/>
  <c r="GC33" i="17"/>
  <c r="GB33" i="17"/>
  <c r="GA33" i="17"/>
  <c r="FZ33" i="17"/>
  <c r="FY33" i="17"/>
  <c r="FX33" i="17"/>
  <c r="FW33" i="17"/>
  <c r="FV33" i="17"/>
  <c r="FU33" i="17"/>
  <c r="FT33" i="17"/>
  <c r="FS33" i="17"/>
  <c r="FR33" i="17"/>
  <c r="FQ33" i="17"/>
  <c r="FP33" i="17"/>
  <c r="FO33" i="17"/>
  <c r="FN33" i="17"/>
  <c r="FM33" i="17"/>
  <c r="FL33" i="17"/>
  <c r="FK33" i="17"/>
  <c r="FJ33" i="17"/>
  <c r="FI33" i="17"/>
  <c r="FH33" i="17"/>
  <c r="FG33" i="17"/>
  <c r="FF33" i="17"/>
  <c r="FE33" i="17"/>
  <c r="FD33" i="17"/>
  <c r="FC33" i="17"/>
  <c r="FB33" i="17"/>
  <c r="FA33" i="17"/>
  <c r="EZ33" i="17"/>
  <c r="EY33" i="17"/>
  <c r="EY34" i="17" s="1"/>
  <c r="EY35" i="17" s="1"/>
  <c r="EY36" i="17" s="1"/>
  <c r="EY37" i="17" s="1"/>
  <c r="EY38" i="17" s="1"/>
  <c r="EY39" i="17" s="1"/>
  <c r="EY40" i="17" s="1"/>
  <c r="EY41" i="17" s="1"/>
  <c r="EY42" i="17" s="1"/>
  <c r="EY43" i="17" s="1"/>
  <c r="EY44" i="17" s="1"/>
  <c r="EY45" i="17" s="1"/>
  <c r="EY46" i="17" s="1"/>
  <c r="EY47" i="17" s="1"/>
  <c r="EY48" i="17" s="1"/>
  <c r="EY49" i="17" s="1"/>
  <c r="EY50" i="17" s="1"/>
  <c r="EY51" i="17" s="1"/>
  <c r="EY52" i="17" s="1"/>
  <c r="EY53" i="17" s="1"/>
  <c r="EY54" i="17" s="1"/>
  <c r="EY55" i="17" s="1"/>
  <c r="EY56" i="17" s="1"/>
  <c r="EY57" i="17" s="1"/>
  <c r="EY58" i="17" s="1"/>
  <c r="EY59" i="17" s="1"/>
  <c r="EY60" i="17" s="1"/>
  <c r="EY61" i="17" s="1"/>
  <c r="EY62" i="17" s="1"/>
  <c r="EY63" i="17" s="1"/>
  <c r="EY64" i="17" s="1"/>
  <c r="EY65" i="17" s="1"/>
  <c r="EY66" i="17" s="1"/>
  <c r="EY67" i="17" s="1"/>
  <c r="EY68" i="17" s="1"/>
  <c r="EY69" i="17" s="1"/>
  <c r="EY70" i="17" s="1"/>
  <c r="EY71" i="17" s="1"/>
  <c r="EY72" i="17" s="1"/>
  <c r="EY73" i="17" s="1"/>
  <c r="EY74" i="17" s="1"/>
  <c r="EY75" i="17" s="1"/>
  <c r="EY76" i="17" s="1"/>
  <c r="EY77" i="17" s="1"/>
  <c r="EY78" i="17" s="1"/>
  <c r="EY79" i="17" s="1"/>
  <c r="EY80" i="17" s="1"/>
  <c r="EY81" i="17" s="1"/>
  <c r="EY82" i="17" s="1"/>
  <c r="EY83" i="17" s="1"/>
  <c r="EY84" i="17" s="1"/>
  <c r="EY85" i="17" s="1"/>
  <c r="EY86" i="17" s="1"/>
  <c r="EY87" i="17" s="1"/>
  <c r="EY88" i="17" s="1"/>
  <c r="EY89" i="17" s="1"/>
  <c r="EY90" i="17" s="1"/>
  <c r="EY91" i="17" s="1"/>
  <c r="EY92" i="17" s="1"/>
  <c r="EY93" i="17" s="1"/>
  <c r="EY94" i="17" s="1"/>
  <c r="EY95" i="17" s="1"/>
  <c r="EY96" i="17" s="1"/>
  <c r="EY97" i="17" s="1"/>
  <c r="EY98" i="17" s="1"/>
  <c r="EY99" i="17" s="1"/>
  <c r="EY100" i="17" s="1"/>
  <c r="EY101" i="17" s="1"/>
  <c r="EY102" i="17" s="1"/>
  <c r="EY103" i="17" s="1"/>
  <c r="HQ32" i="17"/>
  <c r="HP32" i="17"/>
  <c r="HO32" i="17"/>
  <c r="HN32" i="17"/>
  <c r="HM32" i="17"/>
  <c r="HL32" i="17"/>
  <c r="HK32" i="17"/>
  <c r="HJ32" i="17"/>
  <c r="HI32" i="17"/>
  <c r="HH32" i="17"/>
  <c r="HG32" i="17"/>
  <c r="HF32" i="17"/>
  <c r="HE32" i="17"/>
  <c r="HD32" i="17"/>
  <c r="HC32" i="17"/>
  <c r="HB32" i="17"/>
  <c r="HA32" i="17"/>
  <c r="GZ32" i="17"/>
  <c r="GY32" i="17"/>
  <c r="GX32" i="17"/>
  <c r="GW32" i="17"/>
  <c r="GV32" i="17"/>
  <c r="GU32" i="17"/>
  <c r="GT32" i="17"/>
  <c r="GS32" i="17"/>
  <c r="GR32" i="17"/>
  <c r="GQ32" i="17"/>
  <c r="GP32" i="17"/>
  <c r="GO32" i="17"/>
  <c r="GN32" i="17"/>
  <c r="GM32" i="17"/>
  <c r="GL32" i="17"/>
  <c r="GK32" i="17"/>
  <c r="GJ32" i="17"/>
  <c r="GI32" i="17"/>
  <c r="GH32" i="17"/>
  <c r="GG32" i="17"/>
  <c r="GF32" i="17"/>
  <c r="GE32" i="17"/>
  <c r="GD32" i="17"/>
  <c r="GC32" i="17"/>
  <c r="GB32" i="17"/>
  <c r="GA32" i="17"/>
  <c r="FZ32" i="17"/>
  <c r="FY32" i="17"/>
  <c r="FX32" i="17"/>
  <c r="FW32" i="17"/>
  <c r="FV32" i="17"/>
  <c r="FU32" i="17"/>
  <c r="FT32" i="17"/>
  <c r="FS32" i="17"/>
  <c r="FR32" i="17"/>
  <c r="FQ32" i="17"/>
  <c r="FP32" i="17"/>
  <c r="FO32" i="17"/>
  <c r="FN32" i="17"/>
  <c r="FM32" i="17"/>
  <c r="FL32" i="17"/>
  <c r="FK32" i="17"/>
  <c r="FJ32" i="17"/>
  <c r="FI32" i="17"/>
  <c r="FH32" i="17"/>
  <c r="FG32" i="17"/>
  <c r="FF32" i="17"/>
  <c r="FE32" i="17"/>
  <c r="FD32" i="17"/>
  <c r="FC32" i="17"/>
  <c r="FB32" i="17"/>
  <c r="FA32" i="17"/>
  <c r="EZ32" i="17"/>
  <c r="EY32" i="17"/>
  <c r="EX32" i="17"/>
  <c r="EX33" i="17" s="1"/>
  <c r="EX34" i="17" s="1"/>
  <c r="EX35" i="17" s="1"/>
  <c r="EX36" i="17" s="1"/>
  <c r="EX37" i="17" s="1"/>
  <c r="EX38" i="17" s="1"/>
  <c r="EX39" i="17" s="1"/>
  <c r="EX40" i="17" s="1"/>
  <c r="EX41" i="17" s="1"/>
  <c r="EX42" i="17" s="1"/>
  <c r="EX43" i="17" s="1"/>
  <c r="EX44" i="17" s="1"/>
  <c r="EX45" i="17" s="1"/>
  <c r="EX46" i="17" s="1"/>
  <c r="EX47" i="17" s="1"/>
  <c r="EX48" i="17" s="1"/>
  <c r="EX49" i="17" s="1"/>
  <c r="EX50" i="17" s="1"/>
  <c r="EX51" i="17" s="1"/>
  <c r="EX52" i="17" s="1"/>
  <c r="EX53" i="17" s="1"/>
  <c r="EX54" i="17" s="1"/>
  <c r="EX55" i="17" s="1"/>
  <c r="EX56" i="17" s="1"/>
  <c r="EX57" i="17" s="1"/>
  <c r="EX58" i="17" s="1"/>
  <c r="EX59" i="17" s="1"/>
  <c r="EX60" i="17" s="1"/>
  <c r="EX61" i="17" s="1"/>
  <c r="EX62" i="17" s="1"/>
  <c r="EX63" i="17" s="1"/>
  <c r="EX64" i="17" s="1"/>
  <c r="EX65" i="17" s="1"/>
  <c r="EX66" i="17" s="1"/>
  <c r="EX67" i="17" s="1"/>
  <c r="EX68" i="17" s="1"/>
  <c r="EX69" i="17" s="1"/>
  <c r="EX70" i="17" s="1"/>
  <c r="EX71" i="17" s="1"/>
  <c r="EX72" i="17" s="1"/>
  <c r="EX73" i="17" s="1"/>
  <c r="EX74" i="17" s="1"/>
  <c r="EX75" i="17" s="1"/>
  <c r="EX76" i="17" s="1"/>
  <c r="EX77" i="17" s="1"/>
  <c r="EX78" i="17" s="1"/>
  <c r="EX79" i="17" s="1"/>
  <c r="EX80" i="17" s="1"/>
  <c r="EX81" i="17" s="1"/>
  <c r="EX82" i="17" s="1"/>
  <c r="EX83" i="17" s="1"/>
  <c r="EX84" i="17" s="1"/>
  <c r="EX85" i="17" s="1"/>
  <c r="EX86" i="17" s="1"/>
  <c r="EX87" i="17" s="1"/>
  <c r="EX88" i="17" s="1"/>
  <c r="EX89" i="17" s="1"/>
  <c r="EX90" i="17" s="1"/>
  <c r="EX91" i="17" s="1"/>
  <c r="EX92" i="17" s="1"/>
  <c r="EX93" i="17" s="1"/>
  <c r="EX94" i="17" s="1"/>
  <c r="EX95" i="17" s="1"/>
  <c r="EX96" i="17" s="1"/>
  <c r="EX97" i="17" s="1"/>
  <c r="EX98" i="17" s="1"/>
  <c r="EX99" i="17" s="1"/>
  <c r="EX100" i="17" s="1"/>
  <c r="EX101" i="17" s="1"/>
  <c r="EX102" i="17" s="1"/>
  <c r="EX103" i="17" s="1"/>
  <c r="HQ31" i="17"/>
  <c r="HP31" i="17"/>
  <c r="HO31" i="17"/>
  <c r="HN31" i="17"/>
  <c r="HM31" i="17"/>
  <c r="HL31" i="17"/>
  <c r="HK31" i="17"/>
  <c r="HJ31" i="17"/>
  <c r="HI31" i="17"/>
  <c r="HH31" i="17"/>
  <c r="HG31" i="17"/>
  <c r="HF31" i="17"/>
  <c r="HE31" i="17"/>
  <c r="HD31" i="17"/>
  <c r="HC31" i="17"/>
  <c r="HB31" i="17"/>
  <c r="HA31" i="17"/>
  <c r="GZ31" i="17"/>
  <c r="GY31" i="17"/>
  <c r="GX31" i="17"/>
  <c r="GW31" i="17"/>
  <c r="GV31" i="17"/>
  <c r="GU31" i="17"/>
  <c r="GT31" i="17"/>
  <c r="GS31" i="17"/>
  <c r="GR31" i="17"/>
  <c r="GQ31" i="17"/>
  <c r="GP31" i="17"/>
  <c r="GO31" i="17"/>
  <c r="GN31" i="17"/>
  <c r="GM31" i="17"/>
  <c r="GL31" i="17"/>
  <c r="GK31" i="17"/>
  <c r="GJ31" i="17"/>
  <c r="GI31" i="17"/>
  <c r="GH31" i="17"/>
  <c r="GG31" i="17"/>
  <c r="GF31" i="17"/>
  <c r="GE31" i="17"/>
  <c r="GD31" i="17"/>
  <c r="GC31" i="17"/>
  <c r="GB31" i="17"/>
  <c r="GA31" i="17"/>
  <c r="FZ31" i="17"/>
  <c r="FY31" i="17"/>
  <c r="FX31" i="17"/>
  <c r="FW31" i="17"/>
  <c r="FV31" i="17"/>
  <c r="FU31" i="17"/>
  <c r="FT31" i="17"/>
  <c r="FS31" i="17"/>
  <c r="FR31" i="17"/>
  <c r="FQ31" i="17"/>
  <c r="FP31" i="17"/>
  <c r="FO31" i="17"/>
  <c r="FN31" i="17"/>
  <c r="FM31" i="17"/>
  <c r="FL31" i="17"/>
  <c r="FK31" i="17"/>
  <c r="FJ31" i="17"/>
  <c r="FI31" i="17"/>
  <c r="FH31" i="17"/>
  <c r="FG31" i="17"/>
  <c r="FF31" i="17"/>
  <c r="FE31" i="17"/>
  <c r="FD31" i="17"/>
  <c r="FC31" i="17"/>
  <c r="FB31" i="17"/>
  <c r="FA31" i="17"/>
  <c r="EZ31" i="17"/>
  <c r="EY31" i="17"/>
  <c r="EX31" i="17"/>
  <c r="EW31" i="17"/>
  <c r="EW32" i="17" s="1"/>
  <c r="EW33" i="17" s="1"/>
  <c r="EW34" i="17" s="1"/>
  <c r="EW35" i="17" s="1"/>
  <c r="EW36" i="17" s="1"/>
  <c r="EW37" i="17" s="1"/>
  <c r="EW38" i="17" s="1"/>
  <c r="EW39" i="17" s="1"/>
  <c r="EW40" i="17" s="1"/>
  <c r="EW41" i="17" s="1"/>
  <c r="EW42" i="17" s="1"/>
  <c r="EW43" i="17" s="1"/>
  <c r="EW44" i="17" s="1"/>
  <c r="EW45" i="17" s="1"/>
  <c r="EW46" i="17" s="1"/>
  <c r="EW47" i="17" s="1"/>
  <c r="EW48" i="17" s="1"/>
  <c r="EW49" i="17" s="1"/>
  <c r="EW50" i="17" s="1"/>
  <c r="EW51" i="17" s="1"/>
  <c r="EW52" i="17" s="1"/>
  <c r="EW53" i="17" s="1"/>
  <c r="EW54" i="17" s="1"/>
  <c r="EW55" i="17" s="1"/>
  <c r="EW56" i="17" s="1"/>
  <c r="EW57" i="17" s="1"/>
  <c r="EW58" i="17" s="1"/>
  <c r="EW59" i="17" s="1"/>
  <c r="EW60" i="17" s="1"/>
  <c r="EW61" i="17" s="1"/>
  <c r="EW62" i="17" s="1"/>
  <c r="EW63" i="17" s="1"/>
  <c r="EW64" i="17" s="1"/>
  <c r="EW65" i="17" s="1"/>
  <c r="EW66" i="17" s="1"/>
  <c r="EW67" i="17" s="1"/>
  <c r="EW68" i="17" s="1"/>
  <c r="EW69" i="17" s="1"/>
  <c r="EW70" i="17" s="1"/>
  <c r="EW71" i="17" s="1"/>
  <c r="EW72" i="17" s="1"/>
  <c r="EW73" i="17" s="1"/>
  <c r="EW74" i="17" s="1"/>
  <c r="EW75" i="17" s="1"/>
  <c r="EW76" i="17" s="1"/>
  <c r="EW77" i="17" s="1"/>
  <c r="EW78" i="17" s="1"/>
  <c r="EW79" i="17" s="1"/>
  <c r="EW80" i="17" s="1"/>
  <c r="EW81" i="17" s="1"/>
  <c r="EW82" i="17" s="1"/>
  <c r="EW83" i="17" s="1"/>
  <c r="EW84" i="17" s="1"/>
  <c r="EW85" i="17" s="1"/>
  <c r="EW86" i="17" s="1"/>
  <c r="EW87" i="17" s="1"/>
  <c r="EW88" i="17" s="1"/>
  <c r="EW89" i="17" s="1"/>
  <c r="EW90" i="17" s="1"/>
  <c r="EW91" i="17" s="1"/>
  <c r="EW92" i="17" s="1"/>
  <c r="EW93" i="17" s="1"/>
  <c r="EW94" i="17" s="1"/>
  <c r="EW95" i="17" s="1"/>
  <c r="EW96" i="17" s="1"/>
  <c r="EW97" i="17" s="1"/>
  <c r="EW98" i="17" s="1"/>
  <c r="EW99" i="17" s="1"/>
  <c r="EW100" i="17" s="1"/>
  <c r="EW101" i="17" s="1"/>
  <c r="EW102" i="17" s="1"/>
  <c r="EW103" i="17" s="1"/>
  <c r="HQ30" i="17"/>
  <c r="HP30" i="17"/>
  <c r="HO30" i="17"/>
  <c r="HN30" i="17"/>
  <c r="HM30" i="17"/>
  <c r="HL30" i="17"/>
  <c r="HK30" i="17"/>
  <c r="HJ30" i="17"/>
  <c r="HI30" i="17"/>
  <c r="HH30" i="17"/>
  <c r="HG30" i="17"/>
  <c r="HF30" i="17"/>
  <c r="HE30" i="17"/>
  <c r="HD30" i="17"/>
  <c r="HC30" i="17"/>
  <c r="HB30" i="17"/>
  <c r="HA30" i="17"/>
  <c r="GZ30" i="17"/>
  <c r="GY30" i="17"/>
  <c r="GX30" i="17"/>
  <c r="GW30" i="17"/>
  <c r="GV30" i="17"/>
  <c r="GU30" i="17"/>
  <c r="GT30" i="17"/>
  <c r="GS30" i="17"/>
  <c r="GR30" i="17"/>
  <c r="GQ30" i="17"/>
  <c r="GP30" i="17"/>
  <c r="GO30" i="17"/>
  <c r="GN30" i="17"/>
  <c r="GM30" i="17"/>
  <c r="GL30" i="17"/>
  <c r="GK30" i="17"/>
  <c r="GJ30" i="17"/>
  <c r="GI30" i="17"/>
  <c r="GH30" i="17"/>
  <c r="GG30" i="17"/>
  <c r="GF30" i="17"/>
  <c r="GE30" i="17"/>
  <c r="GD30" i="17"/>
  <c r="GC30" i="17"/>
  <c r="GB30" i="17"/>
  <c r="GA30" i="17"/>
  <c r="FZ30" i="17"/>
  <c r="FY30" i="17"/>
  <c r="FX30" i="17"/>
  <c r="FW30" i="17"/>
  <c r="FV30" i="17"/>
  <c r="FU30" i="17"/>
  <c r="FT30" i="17"/>
  <c r="FS30" i="17"/>
  <c r="FR30" i="17"/>
  <c r="FQ30" i="17"/>
  <c r="FP30" i="17"/>
  <c r="FO30" i="17"/>
  <c r="FN30" i="17"/>
  <c r="FM30" i="17"/>
  <c r="FL30" i="17"/>
  <c r="FK30" i="17"/>
  <c r="FJ30" i="17"/>
  <c r="FI30" i="17"/>
  <c r="FH30" i="17"/>
  <c r="FG30" i="17"/>
  <c r="FF30" i="17"/>
  <c r="FE30" i="17"/>
  <c r="FD30" i="17"/>
  <c r="FC30" i="17"/>
  <c r="FB30" i="17"/>
  <c r="FA30" i="17"/>
  <c r="EZ30" i="17"/>
  <c r="EY30" i="17"/>
  <c r="EX30" i="17"/>
  <c r="EW30" i="17"/>
  <c r="EV30" i="17"/>
  <c r="EV31" i="17" s="1"/>
  <c r="EV32" i="17" s="1"/>
  <c r="EV33" i="17" s="1"/>
  <c r="EV34" i="17" s="1"/>
  <c r="EV35" i="17" s="1"/>
  <c r="EV36" i="17" s="1"/>
  <c r="EV37" i="17" s="1"/>
  <c r="EV38" i="17" s="1"/>
  <c r="EV39" i="17" s="1"/>
  <c r="EV40" i="17" s="1"/>
  <c r="EV41" i="17" s="1"/>
  <c r="EV42" i="17" s="1"/>
  <c r="EV43" i="17" s="1"/>
  <c r="EV44" i="17" s="1"/>
  <c r="EV45" i="17" s="1"/>
  <c r="EV46" i="17" s="1"/>
  <c r="EV47" i="17" s="1"/>
  <c r="EV48" i="17" s="1"/>
  <c r="EV49" i="17" s="1"/>
  <c r="EV50" i="17" s="1"/>
  <c r="EV51" i="17" s="1"/>
  <c r="EV52" i="17" s="1"/>
  <c r="EV53" i="17" s="1"/>
  <c r="EV54" i="17" s="1"/>
  <c r="EV55" i="17" s="1"/>
  <c r="EV56" i="17" s="1"/>
  <c r="EV57" i="17" s="1"/>
  <c r="EV58" i="17" s="1"/>
  <c r="EV59" i="17" s="1"/>
  <c r="EV60" i="17" s="1"/>
  <c r="EV61" i="17" s="1"/>
  <c r="EV62" i="17" s="1"/>
  <c r="EV63" i="17" s="1"/>
  <c r="EV64" i="17" s="1"/>
  <c r="EV65" i="17" s="1"/>
  <c r="EV66" i="17" s="1"/>
  <c r="EV67" i="17" s="1"/>
  <c r="EV68" i="17" s="1"/>
  <c r="EV69" i="17" s="1"/>
  <c r="EV70" i="17" s="1"/>
  <c r="EV71" i="17" s="1"/>
  <c r="EV72" i="17" s="1"/>
  <c r="EV73" i="17" s="1"/>
  <c r="EV74" i="17" s="1"/>
  <c r="EV75" i="17" s="1"/>
  <c r="EV76" i="17" s="1"/>
  <c r="EV77" i="17" s="1"/>
  <c r="EV78" i="17" s="1"/>
  <c r="EV79" i="17" s="1"/>
  <c r="EV80" i="17" s="1"/>
  <c r="EV81" i="17" s="1"/>
  <c r="EV82" i="17" s="1"/>
  <c r="EV83" i="17" s="1"/>
  <c r="EV84" i="17" s="1"/>
  <c r="EV85" i="17" s="1"/>
  <c r="EV86" i="17" s="1"/>
  <c r="EV87" i="17" s="1"/>
  <c r="EV88" i="17" s="1"/>
  <c r="EV89" i="17" s="1"/>
  <c r="EV90" i="17" s="1"/>
  <c r="EV91" i="17" s="1"/>
  <c r="EV92" i="17" s="1"/>
  <c r="EV93" i="17" s="1"/>
  <c r="EV94" i="17" s="1"/>
  <c r="EV95" i="17" s="1"/>
  <c r="EV96" i="17" s="1"/>
  <c r="EV97" i="17" s="1"/>
  <c r="EV98" i="17" s="1"/>
  <c r="EV99" i="17" s="1"/>
  <c r="EV100" i="17" s="1"/>
  <c r="EV101" i="17" s="1"/>
  <c r="EV102" i="17" s="1"/>
  <c r="EV103" i="17" s="1"/>
  <c r="HQ29" i="17"/>
  <c r="HP29" i="17"/>
  <c r="HO29" i="17"/>
  <c r="HN29" i="17"/>
  <c r="HM29" i="17"/>
  <c r="HL29" i="17"/>
  <c r="HK29" i="17"/>
  <c r="HJ29" i="17"/>
  <c r="HI29" i="17"/>
  <c r="HH29" i="17"/>
  <c r="HG29" i="17"/>
  <c r="HF29" i="17"/>
  <c r="HE29" i="17"/>
  <c r="HD29" i="17"/>
  <c r="HC29" i="17"/>
  <c r="HB29" i="17"/>
  <c r="HA29" i="17"/>
  <c r="GZ29" i="17"/>
  <c r="GY29" i="17"/>
  <c r="GX29" i="17"/>
  <c r="GW29" i="17"/>
  <c r="GV29" i="17"/>
  <c r="GU29" i="17"/>
  <c r="GT29" i="17"/>
  <c r="GS29" i="17"/>
  <c r="GR29" i="17"/>
  <c r="GQ29" i="17"/>
  <c r="GP29" i="17"/>
  <c r="GO29" i="17"/>
  <c r="GN29" i="17"/>
  <c r="GM29" i="17"/>
  <c r="GL29" i="17"/>
  <c r="GK29" i="17"/>
  <c r="GJ29" i="17"/>
  <c r="GI29" i="17"/>
  <c r="GH29" i="17"/>
  <c r="GG29" i="17"/>
  <c r="GF29" i="17"/>
  <c r="GE29" i="17"/>
  <c r="GD29" i="17"/>
  <c r="GC29" i="17"/>
  <c r="GB29" i="17"/>
  <c r="GA29" i="17"/>
  <c r="FZ29" i="17"/>
  <c r="FY29" i="17"/>
  <c r="FX29" i="17"/>
  <c r="FW29" i="17"/>
  <c r="FV29" i="17"/>
  <c r="FU29" i="17"/>
  <c r="FT29" i="17"/>
  <c r="FS29" i="17"/>
  <c r="FR29" i="17"/>
  <c r="FQ29" i="17"/>
  <c r="FP29" i="17"/>
  <c r="FO29" i="17"/>
  <c r="FN29" i="17"/>
  <c r="FM29" i="17"/>
  <c r="FL29" i="17"/>
  <c r="FK29" i="17"/>
  <c r="FJ29" i="17"/>
  <c r="FI29" i="17"/>
  <c r="FH29" i="17"/>
  <c r="FG29" i="17"/>
  <c r="FF29" i="17"/>
  <c r="FE29" i="17"/>
  <c r="FD29" i="17"/>
  <c r="FC29" i="17"/>
  <c r="FB29" i="17"/>
  <c r="FA29" i="17"/>
  <c r="EZ29" i="17"/>
  <c r="EY29" i="17"/>
  <c r="EX29" i="17"/>
  <c r="EW29" i="17"/>
  <c r="EV29" i="17"/>
  <c r="EU29" i="17"/>
  <c r="EU30" i="17" s="1"/>
  <c r="EU31" i="17" s="1"/>
  <c r="EU32" i="17" s="1"/>
  <c r="EU33" i="17" s="1"/>
  <c r="EU34" i="17" s="1"/>
  <c r="EU35" i="17" s="1"/>
  <c r="EU36" i="17" s="1"/>
  <c r="EU37" i="17" s="1"/>
  <c r="EU38" i="17" s="1"/>
  <c r="EU39" i="17" s="1"/>
  <c r="EU40" i="17" s="1"/>
  <c r="EU41" i="17" s="1"/>
  <c r="EU42" i="17" s="1"/>
  <c r="EU43" i="17" s="1"/>
  <c r="EU44" i="17" s="1"/>
  <c r="EU45" i="17" s="1"/>
  <c r="EU46" i="17" s="1"/>
  <c r="EU47" i="17" s="1"/>
  <c r="EU48" i="17" s="1"/>
  <c r="EU49" i="17" s="1"/>
  <c r="EU50" i="17" s="1"/>
  <c r="EU51" i="17" s="1"/>
  <c r="EU52" i="17" s="1"/>
  <c r="EU53" i="17" s="1"/>
  <c r="EU54" i="17" s="1"/>
  <c r="EU55" i="17" s="1"/>
  <c r="EU56" i="17" s="1"/>
  <c r="EU57" i="17" s="1"/>
  <c r="EU58" i="17" s="1"/>
  <c r="EU59" i="17" s="1"/>
  <c r="EU60" i="17" s="1"/>
  <c r="EU61" i="17" s="1"/>
  <c r="EU62" i="17" s="1"/>
  <c r="EU63" i="17" s="1"/>
  <c r="EU64" i="17" s="1"/>
  <c r="EU65" i="17" s="1"/>
  <c r="EU66" i="17" s="1"/>
  <c r="EU67" i="17" s="1"/>
  <c r="EU68" i="17" s="1"/>
  <c r="EU69" i="17" s="1"/>
  <c r="EU70" i="17" s="1"/>
  <c r="EU71" i="17" s="1"/>
  <c r="EU72" i="17" s="1"/>
  <c r="EU73" i="17" s="1"/>
  <c r="EU74" i="17" s="1"/>
  <c r="EU75" i="17" s="1"/>
  <c r="EU76" i="17" s="1"/>
  <c r="EU77" i="17" s="1"/>
  <c r="EU78" i="17" s="1"/>
  <c r="EU79" i="17" s="1"/>
  <c r="EU80" i="17" s="1"/>
  <c r="EU81" i="17" s="1"/>
  <c r="EU82" i="17" s="1"/>
  <c r="EU83" i="17" s="1"/>
  <c r="EU84" i="17" s="1"/>
  <c r="EU85" i="17" s="1"/>
  <c r="EU86" i="17" s="1"/>
  <c r="EU87" i="17" s="1"/>
  <c r="EU88" i="17" s="1"/>
  <c r="EU89" i="17" s="1"/>
  <c r="EU90" i="17" s="1"/>
  <c r="EU91" i="17" s="1"/>
  <c r="EU92" i="17" s="1"/>
  <c r="EU93" i="17" s="1"/>
  <c r="EU94" i="17" s="1"/>
  <c r="EU95" i="17" s="1"/>
  <c r="EU96" i="17" s="1"/>
  <c r="EU97" i="17" s="1"/>
  <c r="EU98" i="17" s="1"/>
  <c r="EU99" i="17" s="1"/>
  <c r="EU100" i="17" s="1"/>
  <c r="EU101" i="17" s="1"/>
  <c r="EU102" i="17" s="1"/>
  <c r="EU103" i="17" s="1"/>
  <c r="HQ28" i="17"/>
  <c r="HP28" i="17"/>
  <c r="HO28" i="17"/>
  <c r="HN28" i="17"/>
  <c r="HM28" i="17"/>
  <c r="HL28" i="17"/>
  <c r="HK28" i="17"/>
  <c r="HJ28" i="17"/>
  <c r="HI28" i="17"/>
  <c r="HH28" i="17"/>
  <c r="HG28" i="17"/>
  <c r="HF28" i="17"/>
  <c r="HE28" i="17"/>
  <c r="HD28" i="17"/>
  <c r="HC28" i="17"/>
  <c r="HB28" i="17"/>
  <c r="HA28" i="17"/>
  <c r="GZ28" i="17"/>
  <c r="GY28" i="17"/>
  <c r="GX28" i="17"/>
  <c r="GW28" i="17"/>
  <c r="GV28" i="17"/>
  <c r="GU28" i="17"/>
  <c r="GT28" i="17"/>
  <c r="GS28" i="17"/>
  <c r="GR28" i="17"/>
  <c r="GQ28" i="17"/>
  <c r="GP28" i="17"/>
  <c r="GO28" i="17"/>
  <c r="GN28" i="17"/>
  <c r="GM28" i="17"/>
  <c r="GL28" i="17"/>
  <c r="GK28" i="17"/>
  <c r="GJ28" i="17"/>
  <c r="GI28" i="17"/>
  <c r="GH28" i="17"/>
  <c r="GG28" i="17"/>
  <c r="GF28" i="17"/>
  <c r="GE28" i="17"/>
  <c r="GD28" i="17"/>
  <c r="GC28" i="17"/>
  <c r="GB28" i="17"/>
  <c r="GA28" i="17"/>
  <c r="FZ28" i="17"/>
  <c r="FY28" i="17"/>
  <c r="FX28" i="17"/>
  <c r="FW28" i="17"/>
  <c r="FV28" i="17"/>
  <c r="FU28" i="17"/>
  <c r="FT28" i="17"/>
  <c r="FS28" i="17"/>
  <c r="FR28" i="17"/>
  <c r="FQ28" i="17"/>
  <c r="FP28" i="17"/>
  <c r="FO28" i="17"/>
  <c r="FN28" i="17"/>
  <c r="FM28" i="17"/>
  <c r="FL28" i="17"/>
  <c r="FK28" i="17"/>
  <c r="FJ28" i="17"/>
  <c r="FI28" i="17"/>
  <c r="FH28" i="17"/>
  <c r="FG28" i="17"/>
  <c r="FF28" i="17"/>
  <c r="FE28" i="17"/>
  <c r="FD28" i="17"/>
  <c r="FC28" i="17"/>
  <c r="FB28" i="17"/>
  <c r="FA28" i="17"/>
  <c r="EZ28" i="17"/>
  <c r="EY28" i="17"/>
  <c r="EX28" i="17"/>
  <c r="EW28" i="17"/>
  <c r="EV28" i="17"/>
  <c r="EU28" i="17"/>
  <c r="ET28" i="17"/>
  <c r="ET29" i="17" s="1"/>
  <c r="ET30" i="17" s="1"/>
  <c r="ET31" i="17" s="1"/>
  <c r="ET32" i="17" s="1"/>
  <c r="ET33" i="17" s="1"/>
  <c r="ET34" i="17" s="1"/>
  <c r="ET35" i="17" s="1"/>
  <c r="ET36" i="17" s="1"/>
  <c r="ET37" i="17" s="1"/>
  <c r="ET38" i="17" s="1"/>
  <c r="ET39" i="17" s="1"/>
  <c r="ET40" i="17" s="1"/>
  <c r="ET41" i="17" s="1"/>
  <c r="ET42" i="17" s="1"/>
  <c r="ET43" i="17" s="1"/>
  <c r="ET44" i="17" s="1"/>
  <c r="ET45" i="17" s="1"/>
  <c r="ET46" i="17" s="1"/>
  <c r="ET47" i="17" s="1"/>
  <c r="ET48" i="17" s="1"/>
  <c r="ET49" i="17" s="1"/>
  <c r="ET50" i="17" s="1"/>
  <c r="ET51" i="17" s="1"/>
  <c r="ET52" i="17" s="1"/>
  <c r="ET53" i="17" s="1"/>
  <c r="ET54" i="17" s="1"/>
  <c r="ET55" i="17" s="1"/>
  <c r="ET56" i="17" s="1"/>
  <c r="ET57" i="17" s="1"/>
  <c r="ET58" i="17" s="1"/>
  <c r="ET59" i="17" s="1"/>
  <c r="ET60" i="17" s="1"/>
  <c r="ET61" i="17" s="1"/>
  <c r="ET62" i="17" s="1"/>
  <c r="ET63" i="17" s="1"/>
  <c r="ET64" i="17" s="1"/>
  <c r="ET65" i="17" s="1"/>
  <c r="ET66" i="17" s="1"/>
  <c r="ET67" i="17" s="1"/>
  <c r="ET68" i="17" s="1"/>
  <c r="ET69" i="17" s="1"/>
  <c r="ET70" i="17" s="1"/>
  <c r="ET71" i="17" s="1"/>
  <c r="ET72" i="17" s="1"/>
  <c r="ET73" i="17" s="1"/>
  <c r="ET74" i="17" s="1"/>
  <c r="ET75" i="17" s="1"/>
  <c r="ET76" i="17" s="1"/>
  <c r="ET77" i="17" s="1"/>
  <c r="ET78" i="17" s="1"/>
  <c r="ET79" i="17" s="1"/>
  <c r="ET80" i="17" s="1"/>
  <c r="ET81" i="17" s="1"/>
  <c r="ET82" i="17" s="1"/>
  <c r="ET83" i="17" s="1"/>
  <c r="ET84" i="17" s="1"/>
  <c r="ET85" i="17" s="1"/>
  <c r="ET86" i="17" s="1"/>
  <c r="ET87" i="17" s="1"/>
  <c r="ET88" i="17" s="1"/>
  <c r="ET89" i="17" s="1"/>
  <c r="ET90" i="17" s="1"/>
  <c r="ET91" i="17" s="1"/>
  <c r="ET92" i="17" s="1"/>
  <c r="ET93" i="17" s="1"/>
  <c r="ET94" i="17" s="1"/>
  <c r="ET95" i="17" s="1"/>
  <c r="ET96" i="17" s="1"/>
  <c r="ET97" i="17" s="1"/>
  <c r="ET98" i="17" s="1"/>
  <c r="ET99" i="17" s="1"/>
  <c r="ET100" i="17" s="1"/>
  <c r="ET101" i="17" s="1"/>
  <c r="ET102" i="17" s="1"/>
  <c r="ET103" i="17" s="1"/>
  <c r="HQ27" i="17"/>
  <c r="HP27" i="17"/>
  <c r="HO27" i="17"/>
  <c r="HN27" i="17"/>
  <c r="HM27" i="17"/>
  <c r="HL27" i="17"/>
  <c r="HK27" i="17"/>
  <c r="HJ27" i="17"/>
  <c r="HI27" i="17"/>
  <c r="HH27" i="17"/>
  <c r="HG27" i="17"/>
  <c r="HF27" i="17"/>
  <c r="HE27" i="17"/>
  <c r="HD27" i="17"/>
  <c r="HC27" i="17"/>
  <c r="HB27" i="17"/>
  <c r="HA27" i="17"/>
  <c r="GZ27" i="17"/>
  <c r="GY27" i="17"/>
  <c r="GX27" i="17"/>
  <c r="GW27" i="17"/>
  <c r="GV27" i="17"/>
  <c r="GU27" i="17"/>
  <c r="GT27" i="17"/>
  <c r="GS27" i="17"/>
  <c r="GR27" i="17"/>
  <c r="GQ27" i="17"/>
  <c r="GP27" i="17"/>
  <c r="GO27" i="17"/>
  <c r="GN27" i="17"/>
  <c r="GM27" i="17"/>
  <c r="GL27" i="17"/>
  <c r="GK27" i="17"/>
  <c r="GJ27" i="17"/>
  <c r="GI27" i="17"/>
  <c r="GH27" i="17"/>
  <c r="GG27" i="17"/>
  <c r="GF27" i="17"/>
  <c r="GE27" i="17"/>
  <c r="GD27" i="17"/>
  <c r="GC27" i="17"/>
  <c r="GB27" i="17"/>
  <c r="GA27" i="17"/>
  <c r="FZ27" i="17"/>
  <c r="FY27" i="17"/>
  <c r="FX27" i="17"/>
  <c r="FW27" i="17"/>
  <c r="FV27" i="17"/>
  <c r="FU27" i="17"/>
  <c r="FT27" i="17"/>
  <c r="FS27" i="17"/>
  <c r="FR27" i="17"/>
  <c r="FQ27" i="17"/>
  <c r="FP27" i="17"/>
  <c r="FO27" i="17"/>
  <c r="FN27" i="17"/>
  <c r="FM27" i="17"/>
  <c r="FL27" i="17"/>
  <c r="FK27" i="17"/>
  <c r="FJ27" i="17"/>
  <c r="FI27" i="17"/>
  <c r="FH27" i="17"/>
  <c r="FG27" i="17"/>
  <c r="FF27" i="17"/>
  <c r="FE27" i="17"/>
  <c r="FD27" i="17"/>
  <c r="FC27" i="17"/>
  <c r="FB27" i="17"/>
  <c r="FA27" i="17"/>
  <c r="EZ27" i="17"/>
  <c r="EY27" i="17"/>
  <c r="EX27" i="17"/>
  <c r="EW27" i="17"/>
  <c r="EV27" i="17"/>
  <c r="EU27" i="17"/>
  <c r="ET27" i="17"/>
  <c r="ES27" i="17"/>
  <c r="ES28" i="17" s="1"/>
  <c r="ES29" i="17" s="1"/>
  <c r="ES30" i="17" s="1"/>
  <c r="ES31" i="17" s="1"/>
  <c r="ES32" i="17" s="1"/>
  <c r="ES33" i="17" s="1"/>
  <c r="ES34" i="17" s="1"/>
  <c r="ES35" i="17" s="1"/>
  <c r="ES36" i="17" s="1"/>
  <c r="ES37" i="17" s="1"/>
  <c r="ES38" i="17" s="1"/>
  <c r="ES39" i="17" s="1"/>
  <c r="ES40" i="17" s="1"/>
  <c r="ES41" i="17" s="1"/>
  <c r="ES42" i="17" s="1"/>
  <c r="ES43" i="17" s="1"/>
  <c r="ES44" i="17" s="1"/>
  <c r="ES45" i="17" s="1"/>
  <c r="ES46" i="17" s="1"/>
  <c r="ES47" i="17" s="1"/>
  <c r="ES48" i="17" s="1"/>
  <c r="ES49" i="17" s="1"/>
  <c r="ES50" i="17" s="1"/>
  <c r="ES51" i="17" s="1"/>
  <c r="ES52" i="17" s="1"/>
  <c r="ES53" i="17" s="1"/>
  <c r="ES54" i="17" s="1"/>
  <c r="ES55" i="17" s="1"/>
  <c r="ES56" i="17" s="1"/>
  <c r="ES57" i="17" s="1"/>
  <c r="ES58" i="17" s="1"/>
  <c r="ES59" i="17" s="1"/>
  <c r="ES60" i="17" s="1"/>
  <c r="ES61" i="17" s="1"/>
  <c r="ES62" i="17" s="1"/>
  <c r="ES63" i="17" s="1"/>
  <c r="ES64" i="17" s="1"/>
  <c r="ES65" i="17" s="1"/>
  <c r="ES66" i="17" s="1"/>
  <c r="ES67" i="17" s="1"/>
  <c r="ES68" i="17" s="1"/>
  <c r="ES69" i="17" s="1"/>
  <c r="ES70" i="17" s="1"/>
  <c r="ES71" i="17" s="1"/>
  <c r="ES72" i="17" s="1"/>
  <c r="ES73" i="17" s="1"/>
  <c r="ES74" i="17" s="1"/>
  <c r="ES75" i="17" s="1"/>
  <c r="ES76" i="17" s="1"/>
  <c r="ES77" i="17" s="1"/>
  <c r="ES78" i="17" s="1"/>
  <c r="ES79" i="17" s="1"/>
  <c r="ES80" i="17" s="1"/>
  <c r="ES81" i="17" s="1"/>
  <c r="ES82" i="17" s="1"/>
  <c r="ES83" i="17" s="1"/>
  <c r="ES84" i="17" s="1"/>
  <c r="ES85" i="17" s="1"/>
  <c r="ES86" i="17" s="1"/>
  <c r="ES87" i="17" s="1"/>
  <c r="ES88" i="17" s="1"/>
  <c r="ES89" i="17" s="1"/>
  <c r="ES90" i="17" s="1"/>
  <c r="ES91" i="17" s="1"/>
  <c r="ES92" i="17" s="1"/>
  <c r="ES93" i="17" s="1"/>
  <c r="ES94" i="17" s="1"/>
  <c r="ES95" i="17" s="1"/>
  <c r="ES96" i="17" s="1"/>
  <c r="ES97" i="17" s="1"/>
  <c r="ES98" i="17" s="1"/>
  <c r="ES99" i="17" s="1"/>
  <c r="ES100" i="17" s="1"/>
  <c r="ES101" i="17" s="1"/>
  <c r="ES102" i="17" s="1"/>
  <c r="ES103" i="17" s="1"/>
  <c r="HQ26" i="17"/>
  <c r="HP26" i="17"/>
  <c r="HO26" i="17"/>
  <c r="HN26" i="17"/>
  <c r="HM26" i="17"/>
  <c r="HL26" i="17"/>
  <c r="HK26" i="17"/>
  <c r="HJ26" i="17"/>
  <c r="HI26" i="17"/>
  <c r="HH26" i="17"/>
  <c r="HG26" i="17"/>
  <c r="HF26" i="17"/>
  <c r="HE26" i="17"/>
  <c r="HD26" i="17"/>
  <c r="HC26" i="17"/>
  <c r="HB26" i="17"/>
  <c r="HA26" i="17"/>
  <c r="GZ26" i="17"/>
  <c r="GY26" i="17"/>
  <c r="GX26" i="17"/>
  <c r="GW26" i="17"/>
  <c r="GV26" i="17"/>
  <c r="GU26" i="17"/>
  <c r="GT26" i="17"/>
  <c r="GS26" i="17"/>
  <c r="GR26" i="17"/>
  <c r="GQ26" i="17"/>
  <c r="GP26" i="17"/>
  <c r="GO26" i="17"/>
  <c r="GN26" i="17"/>
  <c r="GM26" i="17"/>
  <c r="GL26" i="17"/>
  <c r="GK26" i="17"/>
  <c r="GJ26" i="17"/>
  <c r="GI26" i="17"/>
  <c r="GH26" i="17"/>
  <c r="GG26" i="17"/>
  <c r="GF26" i="17"/>
  <c r="GE26" i="17"/>
  <c r="GD26" i="17"/>
  <c r="GC26" i="17"/>
  <c r="GB26" i="17"/>
  <c r="GA26" i="17"/>
  <c r="FZ26" i="17"/>
  <c r="FY26" i="17"/>
  <c r="FX26" i="17"/>
  <c r="FW26" i="17"/>
  <c r="FV26" i="17"/>
  <c r="FU26" i="17"/>
  <c r="FT26" i="17"/>
  <c r="FS26" i="17"/>
  <c r="FR26" i="17"/>
  <c r="FQ26" i="17"/>
  <c r="FP26" i="17"/>
  <c r="FO26" i="17"/>
  <c r="FN26" i="17"/>
  <c r="FM26" i="17"/>
  <c r="FL26" i="17"/>
  <c r="FK26" i="17"/>
  <c r="FJ26" i="17"/>
  <c r="FI26" i="17"/>
  <c r="FH26" i="17"/>
  <c r="FG26" i="17"/>
  <c r="FF26" i="17"/>
  <c r="FE26" i="17"/>
  <c r="FD26" i="17"/>
  <c r="FC26" i="17"/>
  <c r="FB26" i="17"/>
  <c r="FA26" i="17"/>
  <c r="EZ26" i="17"/>
  <c r="EY26" i="17"/>
  <c r="EX26" i="17"/>
  <c r="EW26" i="17"/>
  <c r="EV26" i="17"/>
  <c r="EU26" i="17"/>
  <c r="ET26" i="17"/>
  <c r="ES26" i="17"/>
  <c r="ER26" i="17"/>
  <c r="ER27" i="17" s="1"/>
  <c r="ER28" i="17" s="1"/>
  <c r="ER29" i="17" s="1"/>
  <c r="ER30" i="17" s="1"/>
  <c r="ER31" i="17" s="1"/>
  <c r="ER32" i="17" s="1"/>
  <c r="ER33" i="17" s="1"/>
  <c r="ER34" i="17" s="1"/>
  <c r="ER35" i="17" s="1"/>
  <c r="ER36" i="17" s="1"/>
  <c r="ER37" i="17" s="1"/>
  <c r="ER38" i="17" s="1"/>
  <c r="ER39" i="17" s="1"/>
  <c r="ER40" i="17" s="1"/>
  <c r="ER41" i="17" s="1"/>
  <c r="ER42" i="17" s="1"/>
  <c r="ER43" i="17" s="1"/>
  <c r="ER44" i="17" s="1"/>
  <c r="ER45" i="17" s="1"/>
  <c r="ER46" i="17" s="1"/>
  <c r="ER47" i="17" s="1"/>
  <c r="ER48" i="17" s="1"/>
  <c r="ER49" i="17" s="1"/>
  <c r="ER50" i="17" s="1"/>
  <c r="ER51" i="17" s="1"/>
  <c r="ER52" i="17" s="1"/>
  <c r="ER53" i="17" s="1"/>
  <c r="ER54" i="17" s="1"/>
  <c r="ER55" i="17" s="1"/>
  <c r="ER56" i="17" s="1"/>
  <c r="ER57" i="17" s="1"/>
  <c r="ER58" i="17" s="1"/>
  <c r="ER59" i="17" s="1"/>
  <c r="ER60" i="17" s="1"/>
  <c r="ER61" i="17" s="1"/>
  <c r="ER62" i="17" s="1"/>
  <c r="ER63" i="17" s="1"/>
  <c r="ER64" i="17" s="1"/>
  <c r="ER65" i="17" s="1"/>
  <c r="ER66" i="17" s="1"/>
  <c r="ER67" i="17" s="1"/>
  <c r="ER68" i="17" s="1"/>
  <c r="ER69" i="17" s="1"/>
  <c r="ER70" i="17" s="1"/>
  <c r="ER71" i="17" s="1"/>
  <c r="ER72" i="17" s="1"/>
  <c r="ER73" i="17" s="1"/>
  <c r="ER74" i="17" s="1"/>
  <c r="ER75" i="17" s="1"/>
  <c r="ER76" i="17" s="1"/>
  <c r="ER77" i="17" s="1"/>
  <c r="ER78" i="17" s="1"/>
  <c r="ER79" i="17" s="1"/>
  <c r="ER80" i="17" s="1"/>
  <c r="ER81" i="17" s="1"/>
  <c r="ER82" i="17" s="1"/>
  <c r="ER83" i="17" s="1"/>
  <c r="ER84" i="17" s="1"/>
  <c r="ER85" i="17" s="1"/>
  <c r="ER86" i="17" s="1"/>
  <c r="ER87" i="17" s="1"/>
  <c r="ER88" i="17" s="1"/>
  <c r="ER89" i="17" s="1"/>
  <c r="ER90" i="17" s="1"/>
  <c r="ER91" i="17" s="1"/>
  <c r="ER92" i="17" s="1"/>
  <c r="ER93" i="17" s="1"/>
  <c r="ER94" i="17" s="1"/>
  <c r="ER95" i="17" s="1"/>
  <c r="ER96" i="17" s="1"/>
  <c r="ER97" i="17" s="1"/>
  <c r="ER98" i="17" s="1"/>
  <c r="ER99" i="17" s="1"/>
  <c r="ER100" i="17" s="1"/>
  <c r="ER101" i="17" s="1"/>
  <c r="ER102" i="17" s="1"/>
  <c r="ER103" i="17" s="1"/>
  <c r="HQ25" i="17"/>
  <c r="HP25" i="17"/>
  <c r="HO25" i="17"/>
  <c r="HN25" i="17"/>
  <c r="HM25" i="17"/>
  <c r="HL25" i="17"/>
  <c r="HK25" i="17"/>
  <c r="HJ25" i="17"/>
  <c r="HI25" i="17"/>
  <c r="HH25" i="17"/>
  <c r="HG25" i="17"/>
  <c r="HF25" i="17"/>
  <c r="HE25" i="17"/>
  <c r="HD25" i="17"/>
  <c r="HC25" i="17"/>
  <c r="HB25" i="17"/>
  <c r="HA25" i="17"/>
  <c r="GZ25" i="17"/>
  <c r="GY25" i="17"/>
  <c r="GX25" i="17"/>
  <c r="GW25" i="17"/>
  <c r="GV25" i="17"/>
  <c r="GU25" i="17"/>
  <c r="GT25" i="17"/>
  <c r="GS25" i="17"/>
  <c r="GR25" i="17"/>
  <c r="GQ25" i="17"/>
  <c r="GP25" i="17"/>
  <c r="GO25" i="17"/>
  <c r="GN25" i="17"/>
  <c r="GM25" i="17"/>
  <c r="GL25" i="17"/>
  <c r="GK25" i="17"/>
  <c r="GJ25" i="17"/>
  <c r="GI25" i="17"/>
  <c r="GH25" i="17"/>
  <c r="GG25" i="17"/>
  <c r="GF25" i="17"/>
  <c r="GE25" i="17"/>
  <c r="GD25" i="17"/>
  <c r="GC25" i="17"/>
  <c r="GB25" i="17"/>
  <c r="GA25" i="17"/>
  <c r="FZ25" i="17"/>
  <c r="FY25" i="17"/>
  <c r="FX25" i="17"/>
  <c r="FW25" i="17"/>
  <c r="FV25" i="17"/>
  <c r="FU25" i="17"/>
  <c r="FT25" i="17"/>
  <c r="FS25" i="17"/>
  <c r="FR25" i="17"/>
  <c r="FQ25" i="17"/>
  <c r="FP25" i="17"/>
  <c r="FO25" i="17"/>
  <c r="FN25" i="17"/>
  <c r="FM25" i="17"/>
  <c r="FL25" i="17"/>
  <c r="FK25" i="17"/>
  <c r="FJ25" i="17"/>
  <c r="FI25" i="17"/>
  <c r="FH25" i="17"/>
  <c r="FG25" i="17"/>
  <c r="FF25" i="17"/>
  <c r="FE25" i="17"/>
  <c r="FD25" i="17"/>
  <c r="FC25" i="17"/>
  <c r="FB25" i="17"/>
  <c r="FA25" i="17"/>
  <c r="EZ25" i="17"/>
  <c r="EY25" i="17"/>
  <c r="EX25" i="17"/>
  <c r="EW25" i="17"/>
  <c r="EV25" i="17"/>
  <c r="EU25" i="17"/>
  <c r="ET25" i="17"/>
  <c r="ES25" i="17"/>
  <c r="ER25" i="17"/>
  <c r="EQ25" i="17"/>
  <c r="EQ26" i="17" s="1"/>
  <c r="EQ27" i="17" s="1"/>
  <c r="EQ28" i="17" s="1"/>
  <c r="EQ29" i="17" s="1"/>
  <c r="EQ30" i="17" s="1"/>
  <c r="EQ31" i="17" s="1"/>
  <c r="EQ32" i="17" s="1"/>
  <c r="EQ33" i="17" s="1"/>
  <c r="EQ34" i="17" s="1"/>
  <c r="EQ35" i="17" s="1"/>
  <c r="EQ36" i="17" s="1"/>
  <c r="EQ37" i="17" s="1"/>
  <c r="EQ38" i="17" s="1"/>
  <c r="EQ39" i="17" s="1"/>
  <c r="EQ40" i="17" s="1"/>
  <c r="EQ41" i="17" s="1"/>
  <c r="EQ42" i="17" s="1"/>
  <c r="EQ43" i="17" s="1"/>
  <c r="EQ44" i="17" s="1"/>
  <c r="EQ45" i="17" s="1"/>
  <c r="EQ46" i="17" s="1"/>
  <c r="EQ47" i="17" s="1"/>
  <c r="EQ48" i="17" s="1"/>
  <c r="EQ49" i="17" s="1"/>
  <c r="EQ50" i="17" s="1"/>
  <c r="EQ51" i="17" s="1"/>
  <c r="EQ52" i="17" s="1"/>
  <c r="EQ53" i="17" s="1"/>
  <c r="EQ54" i="17" s="1"/>
  <c r="EQ55" i="17" s="1"/>
  <c r="EQ56" i="17" s="1"/>
  <c r="EQ57" i="17" s="1"/>
  <c r="EQ58" i="17" s="1"/>
  <c r="EQ59" i="17" s="1"/>
  <c r="EQ60" i="17" s="1"/>
  <c r="EQ61" i="17" s="1"/>
  <c r="EQ62" i="17" s="1"/>
  <c r="EQ63" i="17" s="1"/>
  <c r="EQ64" i="17" s="1"/>
  <c r="EQ65" i="17" s="1"/>
  <c r="EQ66" i="17" s="1"/>
  <c r="EQ67" i="17" s="1"/>
  <c r="EQ68" i="17" s="1"/>
  <c r="EQ69" i="17" s="1"/>
  <c r="EQ70" i="17" s="1"/>
  <c r="EQ71" i="17" s="1"/>
  <c r="EQ72" i="17" s="1"/>
  <c r="EQ73" i="17" s="1"/>
  <c r="EQ74" i="17" s="1"/>
  <c r="EQ75" i="17" s="1"/>
  <c r="EQ76" i="17" s="1"/>
  <c r="EQ77" i="17" s="1"/>
  <c r="EQ78" i="17" s="1"/>
  <c r="EQ79" i="17" s="1"/>
  <c r="EQ80" i="17" s="1"/>
  <c r="EQ81" i="17" s="1"/>
  <c r="EQ82" i="17" s="1"/>
  <c r="EQ83" i="17" s="1"/>
  <c r="EQ84" i="17" s="1"/>
  <c r="EQ85" i="17" s="1"/>
  <c r="EQ86" i="17" s="1"/>
  <c r="EQ87" i="17" s="1"/>
  <c r="EQ88" i="17" s="1"/>
  <c r="EQ89" i="17" s="1"/>
  <c r="EQ90" i="17" s="1"/>
  <c r="EQ91" i="17" s="1"/>
  <c r="EQ92" i="17" s="1"/>
  <c r="EQ93" i="17" s="1"/>
  <c r="EQ94" i="17" s="1"/>
  <c r="EQ95" i="17" s="1"/>
  <c r="EQ96" i="17" s="1"/>
  <c r="EQ97" i="17" s="1"/>
  <c r="EQ98" i="17" s="1"/>
  <c r="EQ99" i="17" s="1"/>
  <c r="EQ100" i="17" s="1"/>
  <c r="EQ101" i="17" s="1"/>
  <c r="EQ102" i="17" s="1"/>
  <c r="EQ103" i="17" s="1"/>
  <c r="HQ24" i="17"/>
  <c r="HP24" i="17"/>
  <c r="HO24" i="17"/>
  <c r="HN24" i="17"/>
  <c r="HM24" i="17"/>
  <c r="HL24" i="17"/>
  <c r="HK24" i="17"/>
  <c r="HJ24" i="17"/>
  <c r="HI24" i="17"/>
  <c r="HH24" i="17"/>
  <c r="HG24" i="17"/>
  <c r="HF24" i="17"/>
  <c r="HE24" i="17"/>
  <c r="HD24" i="17"/>
  <c r="HC24" i="17"/>
  <c r="HB24" i="17"/>
  <c r="HA24" i="17"/>
  <c r="GZ24" i="17"/>
  <c r="GY24" i="17"/>
  <c r="GX24" i="17"/>
  <c r="GW24" i="17"/>
  <c r="GV24" i="17"/>
  <c r="GU24" i="17"/>
  <c r="GT24" i="17"/>
  <c r="GS24" i="17"/>
  <c r="GR24" i="17"/>
  <c r="GQ24" i="17"/>
  <c r="GP24" i="17"/>
  <c r="GO24" i="17"/>
  <c r="GN24" i="17"/>
  <c r="GM24" i="17"/>
  <c r="GL24" i="17"/>
  <c r="GK24" i="17"/>
  <c r="GJ24" i="17"/>
  <c r="GI24" i="17"/>
  <c r="GH24" i="17"/>
  <c r="GG24" i="17"/>
  <c r="GF24" i="17"/>
  <c r="GE24" i="17"/>
  <c r="GD24" i="17"/>
  <c r="GC24" i="17"/>
  <c r="GB24" i="17"/>
  <c r="GA24" i="17"/>
  <c r="FZ24" i="17"/>
  <c r="FY24" i="17"/>
  <c r="FX24" i="17"/>
  <c r="FW24" i="17"/>
  <c r="FV24" i="17"/>
  <c r="FU24" i="17"/>
  <c r="FT24" i="17"/>
  <c r="FS24" i="17"/>
  <c r="FR24" i="17"/>
  <c r="FQ24" i="17"/>
  <c r="FP24" i="17"/>
  <c r="FO24" i="17"/>
  <c r="FN24" i="17"/>
  <c r="FM24" i="17"/>
  <c r="FL24" i="17"/>
  <c r="FK24" i="17"/>
  <c r="FJ24" i="17"/>
  <c r="FI24" i="17"/>
  <c r="FH24" i="17"/>
  <c r="FG24" i="17"/>
  <c r="FF24" i="17"/>
  <c r="FE24" i="17"/>
  <c r="FD24" i="17"/>
  <c r="FC24" i="17"/>
  <c r="FB24" i="17"/>
  <c r="FA24" i="17"/>
  <c r="EZ24" i="17"/>
  <c r="EY24" i="17"/>
  <c r="EX24" i="17"/>
  <c r="EW24" i="17"/>
  <c r="EV24" i="17"/>
  <c r="EU24" i="17"/>
  <c r="ET24" i="17"/>
  <c r="ES24" i="17"/>
  <c r="ER24" i="17"/>
  <c r="EQ24" i="17"/>
  <c r="EP24" i="17"/>
  <c r="EP25" i="17" s="1"/>
  <c r="EP26" i="17" s="1"/>
  <c r="EP27" i="17" s="1"/>
  <c r="EP28" i="17" s="1"/>
  <c r="EP29" i="17" s="1"/>
  <c r="EP30" i="17" s="1"/>
  <c r="EP31" i="17" s="1"/>
  <c r="EP32" i="17" s="1"/>
  <c r="EP33" i="17" s="1"/>
  <c r="EP34" i="17" s="1"/>
  <c r="EP35" i="17" s="1"/>
  <c r="EP36" i="17" s="1"/>
  <c r="EP37" i="17" s="1"/>
  <c r="EP38" i="17" s="1"/>
  <c r="EP39" i="17" s="1"/>
  <c r="EP40" i="17" s="1"/>
  <c r="EP41" i="17" s="1"/>
  <c r="EP42" i="17" s="1"/>
  <c r="EP43" i="17" s="1"/>
  <c r="EP44" i="17" s="1"/>
  <c r="EP45" i="17" s="1"/>
  <c r="EP46" i="17" s="1"/>
  <c r="EP47" i="17" s="1"/>
  <c r="EP48" i="17" s="1"/>
  <c r="EP49" i="17" s="1"/>
  <c r="EP50" i="17" s="1"/>
  <c r="EP51" i="17" s="1"/>
  <c r="EP52" i="17" s="1"/>
  <c r="EP53" i="17" s="1"/>
  <c r="EP54" i="17" s="1"/>
  <c r="EP55" i="17" s="1"/>
  <c r="EP56" i="17" s="1"/>
  <c r="EP57" i="17" s="1"/>
  <c r="EP58" i="17" s="1"/>
  <c r="EP59" i="17" s="1"/>
  <c r="EP60" i="17" s="1"/>
  <c r="EP61" i="17" s="1"/>
  <c r="EP62" i="17" s="1"/>
  <c r="EP63" i="17" s="1"/>
  <c r="EP64" i="17" s="1"/>
  <c r="EP65" i="17" s="1"/>
  <c r="EP66" i="17" s="1"/>
  <c r="EP67" i="17" s="1"/>
  <c r="EP68" i="17" s="1"/>
  <c r="EP69" i="17" s="1"/>
  <c r="EP70" i="17" s="1"/>
  <c r="EP71" i="17" s="1"/>
  <c r="EP72" i="17" s="1"/>
  <c r="EP73" i="17" s="1"/>
  <c r="EP74" i="17" s="1"/>
  <c r="EP75" i="17" s="1"/>
  <c r="EP76" i="17" s="1"/>
  <c r="EP77" i="17" s="1"/>
  <c r="EP78" i="17" s="1"/>
  <c r="EP79" i="17" s="1"/>
  <c r="EP80" i="17" s="1"/>
  <c r="EP81" i="17" s="1"/>
  <c r="EP82" i="17" s="1"/>
  <c r="EP83" i="17" s="1"/>
  <c r="EP84" i="17" s="1"/>
  <c r="EP85" i="17" s="1"/>
  <c r="EP86" i="17" s="1"/>
  <c r="EP87" i="17" s="1"/>
  <c r="EP88" i="17" s="1"/>
  <c r="EP89" i="17" s="1"/>
  <c r="EP90" i="17" s="1"/>
  <c r="EP91" i="17" s="1"/>
  <c r="EP92" i="17" s="1"/>
  <c r="EP93" i="17" s="1"/>
  <c r="EP94" i="17" s="1"/>
  <c r="EP95" i="17" s="1"/>
  <c r="EP96" i="17" s="1"/>
  <c r="EP97" i="17" s="1"/>
  <c r="EP98" i="17" s="1"/>
  <c r="EP99" i="17" s="1"/>
  <c r="EP100" i="17" s="1"/>
  <c r="EP101" i="17" s="1"/>
  <c r="EP102" i="17" s="1"/>
  <c r="EP103" i="17" s="1"/>
  <c r="HQ23" i="17"/>
  <c r="HP23" i="17"/>
  <c r="HO23" i="17"/>
  <c r="HN23" i="17"/>
  <c r="HM23" i="17"/>
  <c r="HL23" i="17"/>
  <c r="HK23" i="17"/>
  <c r="HJ23" i="17"/>
  <c r="HI23" i="17"/>
  <c r="HH23" i="17"/>
  <c r="HG23" i="17"/>
  <c r="HF23" i="17"/>
  <c r="HE23" i="17"/>
  <c r="HD23" i="17"/>
  <c r="HC23" i="17"/>
  <c r="HB23" i="17"/>
  <c r="HA23" i="17"/>
  <c r="GZ23" i="17"/>
  <c r="GY23" i="17"/>
  <c r="GX23" i="17"/>
  <c r="GW23" i="17"/>
  <c r="GV23" i="17"/>
  <c r="GU23" i="17"/>
  <c r="GT23" i="17"/>
  <c r="GS23" i="17"/>
  <c r="GR23" i="17"/>
  <c r="GQ23" i="17"/>
  <c r="GP23" i="17"/>
  <c r="GO23" i="17"/>
  <c r="GN23" i="17"/>
  <c r="GM23" i="17"/>
  <c r="GL23" i="17"/>
  <c r="GK23" i="17"/>
  <c r="GJ23" i="17"/>
  <c r="GI23" i="17"/>
  <c r="GH23" i="17"/>
  <c r="GG23" i="17"/>
  <c r="GF23" i="17"/>
  <c r="GE23" i="17"/>
  <c r="GD23" i="17"/>
  <c r="GC23" i="17"/>
  <c r="GB23" i="17"/>
  <c r="GA23" i="17"/>
  <c r="FZ23" i="17"/>
  <c r="FY23" i="17"/>
  <c r="FX23" i="17"/>
  <c r="FW23" i="17"/>
  <c r="FV23" i="17"/>
  <c r="FU23" i="17"/>
  <c r="FT23" i="17"/>
  <c r="FS23" i="17"/>
  <c r="FR23" i="17"/>
  <c r="FQ23" i="17"/>
  <c r="FP23" i="17"/>
  <c r="FO23" i="17"/>
  <c r="FN23" i="17"/>
  <c r="FM23" i="17"/>
  <c r="FL23" i="17"/>
  <c r="FK23" i="17"/>
  <c r="FJ23" i="17"/>
  <c r="FI23" i="17"/>
  <c r="FH23" i="17"/>
  <c r="FG23" i="17"/>
  <c r="FF23" i="17"/>
  <c r="FE23" i="17"/>
  <c r="FD23" i="17"/>
  <c r="FC23" i="17"/>
  <c r="FB23" i="17"/>
  <c r="FA23" i="17"/>
  <c r="EZ23" i="17"/>
  <c r="EY23" i="17"/>
  <c r="EX23" i="17"/>
  <c r="EW23" i="17"/>
  <c r="EV23" i="17"/>
  <c r="EU23" i="17"/>
  <c r="ET23" i="17"/>
  <c r="ES23" i="17"/>
  <c r="ER23" i="17"/>
  <c r="EQ23" i="17"/>
  <c r="EP23" i="17"/>
  <c r="EO23" i="17"/>
  <c r="EO24" i="17" s="1"/>
  <c r="EO25" i="17" s="1"/>
  <c r="EO26" i="17" s="1"/>
  <c r="EO27" i="17" s="1"/>
  <c r="EO28" i="17" s="1"/>
  <c r="EO29" i="17" s="1"/>
  <c r="EO30" i="17" s="1"/>
  <c r="EO31" i="17" s="1"/>
  <c r="EO32" i="17" s="1"/>
  <c r="EO33" i="17" s="1"/>
  <c r="EO34" i="17" s="1"/>
  <c r="EO35" i="17" s="1"/>
  <c r="EO36" i="17" s="1"/>
  <c r="EO37" i="17" s="1"/>
  <c r="EO38" i="17" s="1"/>
  <c r="EO39" i="17" s="1"/>
  <c r="EO40" i="17" s="1"/>
  <c r="EO41" i="17" s="1"/>
  <c r="EO42" i="17" s="1"/>
  <c r="EO43" i="17" s="1"/>
  <c r="EO44" i="17" s="1"/>
  <c r="EO45" i="17" s="1"/>
  <c r="EO46" i="17" s="1"/>
  <c r="EO47" i="17" s="1"/>
  <c r="EO48" i="17" s="1"/>
  <c r="EO49" i="17" s="1"/>
  <c r="EO50" i="17" s="1"/>
  <c r="EO51" i="17" s="1"/>
  <c r="EO52" i="17" s="1"/>
  <c r="EO53" i="17" s="1"/>
  <c r="EO54" i="17" s="1"/>
  <c r="EO55" i="17" s="1"/>
  <c r="EO56" i="17" s="1"/>
  <c r="EO57" i="17" s="1"/>
  <c r="EO58" i="17" s="1"/>
  <c r="EO59" i="17" s="1"/>
  <c r="EO60" i="17" s="1"/>
  <c r="EO61" i="17" s="1"/>
  <c r="EO62" i="17" s="1"/>
  <c r="EO63" i="17" s="1"/>
  <c r="EO64" i="17" s="1"/>
  <c r="EO65" i="17" s="1"/>
  <c r="EO66" i="17" s="1"/>
  <c r="EO67" i="17" s="1"/>
  <c r="EO68" i="17" s="1"/>
  <c r="EO69" i="17" s="1"/>
  <c r="EO70" i="17" s="1"/>
  <c r="EO71" i="17" s="1"/>
  <c r="EO72" i="17" s="1"/>
  <c r="EO73" i="17" s="1"/>
  <c r="EO74" i="17" s="1"/>
  <c r="EO75" i="17" s="1"/>
  <c r="EO76" i="17" s="1"/>
  <c r="EO77" i="17" s="1"/>
  <c r="EO78" i="17" s="1"/>
  <c r="EO79" i="17" s="1"/>
  <c r="EO80" i="17" s="1"/>
  <c r="EO81" i="17" s="1"/>
  <c r="EO82" i="17" s="1"/>
  <c r="EO83" i="17" s="1"/>
  <c r="EO84" i="17" s="1"/>
  <c r="EO85" i="17" s="1"/>
  <c r="EO86" i="17" s="1"/>
  <c r="EO87" i="17" s="1"/>
  <c r="EO88" i="17" s="1"/>
  <c r="EO89" i="17" s="1"/>
  <c r="EO90" i="17" s="1"/>
  <c r="EO91" i="17" s="1"/>
  <c r="EO92" i="17" s="1"/>
  <c r="EO93" i="17" s="1"/>
  <c r="EO94" i="17" s="1"/>
  <c r="EO95" i="17" s="1"/>
  <c r="EO96" i="17" s="1"/>
  <c r="EO97" i="17" s="1"/>
  <c r="EO98" i="17" s="1"/>
  <c r="EO99" i="17" s="1"/>
  <c r="EO100" i="17" s="1"/>
  <c r="EO101" i="17" s="1"/>
  <c r="EO102" i="17" s="1"/>
  <c r="EO103" i="17" s="1"/>
  <c r="HQ22" i="17"/>
  <c r="HP22" i="17"/>
  <c r="HO22" i="17"/>
  <c r="HN22" i="17"/>
  <c r="HM22" i="17"/>
  <c r="HL22" i="17"/>
  <c r="HK22" i="17"/>
  <c r="HJ22" i="17"/>
  <c r="HI22" i="17"/>
  <c r="HH22" i="17"/>
  <c r="HG22" i="17"/>
  <c r="HF22" i="17"/>
  <c r="HE22" i="17"/>
  <c r="HD22" i="17"/>
  <c r="HC22" i="17"/>
  <c r="HB22" i="17"/>
  <c r="HA22" i="17"/>
  <c r="GZ22" i="17"/>
  <c r="GY22" i="17"/>
  <c r="GX22" i="17"/>
  <c r="GW22" i="17"/>
  <c r="GV22" i="17"/>
  <c r="GU22" i="17"/>
  <c r="GT22" i="17"/>
  <c r="GS22" i="17"/>
  <c r="GR22" i="17"/>
  <c r="GQ22" i="17"/>
  <c r="GP22" i="17"/>
  <c r="GO22" i="17"/>
  <c r="GN22" i="17"/>
  <c r="GM22" i="17"/>
  <c r="GL22" i="17"/>
  <c r="GK22" i="17"/>
  <c r="GJ22" i="17"/>
  <c r="GI22" i="17"/>
  <c r="GH22" i="17"/>
  <c r="GG22" i="17"/>
  <c r="GF22" i="17"/>
  <c r="GE22" i="17"/>
  <c r="GD22" i="17"/>
  <c r="GC22" i="17"/>
  <c r="GB22" i="17"/>
  <c r="GA22" i="17"/>
  <c r="FZ22" i="17"/>
  <c r="FY22" i="17"/>
  <c r="FX22" i="17"/>
  <c r="FW22" i="17"/>
  <c r="FV22" i="17"/>
  <c r="FU22" i="17"/>
  <c r="FT22" i="17"/>
  <c r="FS22" i="17"/>
  <c r="FR22" i="17"/>
  <c r="FQ22" i="17"/>
  <c r="FP22" i="17"/>
  <c r="FO22" i="17"/>
  <c r="FN22" i="17"/>
  <c r="FM22" i="17"/>
  <c r="FL22" i="17"/>
  <c r="FK22" i="17"/>
  <c r="FJ22" i="17"/>
  <c r="FI22" i="17"/>
  <c r="FH22" i="17"/>
  <c r="FG22" i="17"/>
  <c r="FF22" i="17"/>
  <c r="FE22" i="17"/>
  <c r="FD22" i="17"/>
  <c r="FC22" i="17"/>
  <c r="FB22" i="17"/>
  <c r="FA22" i="17"/>
  <c r="EZ22" i="17"/>
  <c r="EY22" i="17"/>
  <c r="EX22" i="17"/>
  <c r="EW22" i="17"/>
  <c r="EV22" i="17"/>
  <c r="EU22" i="17"/>
  <c r="ET22" i="17"/>
  <c r="ES22" i="17"/>
  <c r="ER22" i="17"/>
  <c r="EQ22" i="17"/>
  <c r="EP22" i="17"/>
  <c r="EO22" i="17"/>
  <c r="EN22" i="17"/>
  <c r="EN23" i="17" s="1"/>
  <c r="EN24" i="17" s="1"/>
  <c r="EN25" i="17" s="1"/>
  <c r="EN26" i="17" s="1"/>
  <c r="EN27" i="17" s="1"/>
  <c r="EN28" i="17" s="1"/>
  <c r="EN29" i="17" s="1"/>
  <c r="EN30" i="17" s="1"/>
  <c r="EN31" i="17" s="1"/>
  <c r="EN32" i="17" s="1"/>
  <c r="EN33" i="17" s="1"/>
  <c r="EN34" i="17" s="1"/>
  <c r="EN35" i="17" s="1"/>
  <c r="EN36" i="17" s="1"/>
  <c r="EN37" i="17" s="1"/>
  <c r="EN38" i="17" s="1"/>
  <c r="EN39" i="17" s="1"/>
  <c r="EN40" i="17" s="1"/>
  <c r="EN41" i="17" s="1"/>
  <c r="EN42" i="17" s="1"/>
  <c r="EN43" i="17" s="1"/>
  <c r="EN44" i="17" s="1"/>
  <c r="EN45" i="17" s="1"/>
  <c r="EN46" i="17" s="1"/>
  <c r="EN47" i="17" s="1"/>
  <c r="EN48" i="17" s="1"/>
  <c r="EN49" i="17" s="1"/>
  <c r="EN50" i="17" s="1"/>
  <c r="EN51" i="17" s="1"/>
  <c r="EN52" i="17" s="1"/>
  <c r="EN53" i="17" s="1"/>
  <c r="EN54" i="17" s="1"/>
  <c r="EN55" i="17" s="1"/>
  <c r="EN56" i="17" s="1"/>
  <c r="EN57" i="17" s="1"/>
  <c r="EN58" i="17" s="1"/>
  <c r="EN59" i="17" s="1"/>
  <c r="EN60" i="17" s="1"/>
  <c r="EN61" i="17" s="1"/>
  <c r="EN62" i="17" s="1"/>
  <c r="EN63" i="17" s="1"/>
  <c r="EN64" i="17" s="1"/>
  <c r="EN65" i="17" s="1"/>
  <c r="EN66" i="17" s="1"/>
  <c r="EN67" i="17" s="1"/>
  <c r="EN68" i="17" s="1"/>
  <c r="EN69" i="17" s="1"/>
  <c r="EN70" i="17" s="1"/>
  <c r="EN71" i="17" s="1"/>
  <c r="EN72" i="17" s="1"/>
  <c r="EN73" i="17" s="1"/>
  <c r="EN74" i="17" s="1"/>
  <c r="EN75" i="17" s="1"/>
  <c r="EN76" i="17" s="1"/>
  <c r="EN77" i="17" s="1"/>
  <c r="EN78" i="17" s="1"/>
  <c r="EN79" i="17" s="1"/>
  <c r="EN80" i="17" s="1"/>
  <c r="EN81" i="17" s="1"/>
  <c r="EN82" i="17" s="1"/>
  <c r="EN83" i="17" s="1"/>
  <c r="EN84" i="17" s="1"/>
  <c r="EN85" i="17" s="1"/>
  <c r="EN86" i="17" s="1"/>
  <c r="EN87" i="17" s="1"/>
  <c r="EN88" i="17" s="1"/>
  <c r="EN89" i="17" s="1"/>
  <c r="EN90" i="17" s="1"/>
  <c r="EN91" i="17" s="1"/>
  <c r="EN92" i="17" s="1"/>
  <c r="EN93" i="17" s="1"/>
  <c r="EN94" i="17" s="1"/>
  <c r="EN95" i="17" s="1"/>
  <c r="EN96" i="17" s="1"/>
  <c r="EN97" i="17" s="1"/>
  <c r="EN98" i="17" s="1"/>
  <c r="EN99" i="17" s="1"/>
  <c r="EN100" i="17" s="1"/>
  <c r="EN101" i="17" s="1"/>
  <c r="EN102" i="17" s="1"/>
  <c r="EN103" i="17" s="1"/>
  <c r="HQ21" i="17"/>
  <c r="HP21" i="17"/>
  <c r="HO21" i="17"/>
  <c r="HN21" i="17"/>
  <c r="HM21" i="17"/>
  <c r="HL21" i="17"/>
  <c r="HK21" i="17"/>
  <c r="HJ21" i="17"/>
  <c r="HI21" i="17"/>
  <c r="HH21" i="17"/>
  <c r="HG21" i="17"/>
  <c r="HF21" i="17"/>
  <c r="HE21" i="17"/>
  <c r="HD21" i="17"/>
  <c r="HC21" i="17"/>
  <c r="HB21" i="17"/>
  <c r="HA21" i="17"/>
  <c r="GZ21" i="17"/>
  <c r="GY21" i="17"/>
  <c r="GX21" i="17"/>
  <c r="GW21" i="17"/>
  <c r="GV21" i="17"/>
  <c r="GU21" i="17"/>
  <c r="GT21" i="17"/>
  <c r="GS21" i="17"/>
  <c r="GR21" i="17"/>
  <c r="GQ21" i="17"/>
  <c r="GP21" i="17"/>
  <c r="GO21" i="17"/>
  <c r="GN21" i="17"/>
  <c r="GM21" i="17"/>
  <c r="GL21" i="17"/>
  <c r="GK21" i="17"/>
  <c r="GJ21" i="17"/>
  <c r="GI21" i="17"/>
  <c r="GH21" i="17"/>
  <c r="GG21" i="17"/>
  <c r="GF21" i="17"/>
  <c r="GE21" i="17"/>
  <c r="GD21" i="17"/>
  <c r="GC21" i="17"/>
  <c r="GB21" i="17"/>
  <c r="GA21" i="17"/>
  <c r="FZ21" i="17"/>
  <c r="FY21" i="17"/>
  <c r="FX21" i="17"/>
  <c r="FW21" i="17"/>
  <c r="FV21" i="17"/>
  <c r="FU21" i="17"/>
  <c r="FT21" i="17"/>
  <c r="FS21" i="17"/>
  <c r="FR21" i="17"/>
  <c r="FQ21" i="17"/>
  <c r="FP21" i="17"/>
  <c r="FO21" i="17"/>
  <c r="FN21" i="17"/>
  <c r="FM21" i="17"/>
  <c r="FL21" i="17"/>
  <c r="FK21" i="17"/>
  <c r="FJ21" i="17"/>
  <c r="FI21" i="17"/>
  <c r="FH21" i="17"/>
  <c r="FG21" i="17"/>
  <c r="FF21" i="17"/>
  <c r="FE21" i="17"/>
  <c r="FD21" i="17"/>
  <c r="FC21" i="17"/>
  <c r="FB21" i="17"/>
  <c r="FA21" i="17"/>
  <c r="EZ21" i="17"/>
  <c r="EY21" i="17"/>
  <c r="EX21" i="17"/>
  <c r="EW21" i="17"/>
  <c r="EV21" i="17"/>
  <c r="EU21" i="17"/>
  <c r="ET21" i="17"/>
  <c r="ES21" i="17"/>
  <c r="ER21" i="17"/>
  <c r="EQ21" i="17"/>
  <c r="EP21" i="17"/>
  <c r="EO21" i="17"/>
  <c r="EN21" i="17"/>
  <c r="EM21" i="17"/>
  <c r="EM22" i="17" s="1"/>
  <c r="EM23" i="17" s="1"/>
  <c r="EM24" i="17" s="1"/>
  <c r="EM25" i="17" s="1"/>
  <c r="EM26" i="17" s="1"/>
  <c r="EM27" i="17" s="1"/>
  <c r="EM28" i="17" s="1"/>
  <c r="EM29" i="17" s="1"/>
  <c r="EM30" i="17" s="1"/>
  <c r="EM31" i="17" s="1"/>
  <c r="EM32" i="17" s="1"/>
  <c r="EM33" i="17" s="1"/>
  <c r="EM34" i="17" s="1"/>
  <c r="EM35" i="17" s="1"/>
  <c r="EM36" i="17" s="1"/>
  <c r="EM37" i="17" s="1"/>
  <c r="EM38" i="17" s="1"/>
  <c r="EM39" i="17" s="1"/>
  <c r="EM40" i="17" s="1"/>
  <c r="EM41" i="17" s="1"/>
  <c r="EM42" i="17" s="1"/>
  <c r="EM43" i="17" s="1"/>
  <c r="EM44" i="17" s="1"/>
  <c r="EM45" i="17" s="1"/>
  <c r="EM46" i="17" s="1"/>
  <c r="EM47" i="17" s="1"/>
  <c r="EM48" i="17" s="1"/>
  <c r="EM49" i="17" s="1"/>
  <c r="EM50" i="17" s="1"/>
  <c r="EM51" i="17" s="1"/>
  <c r="EM52" i="17" s="1"/>
  <c r="EM53" i="17" s="1"/>
  <c r="EM54" i="17" s="1"/>
  <c r="EM55" i="17" s="1"/>
  <c r="EM56" i="17" s="1"/>
  <c r="EM57" i="17" s="1"/>
  <c r="EM58" i="17" s="1"/>
  <c r="EM59" i="17" s="1"/>
  <c r="EM60" i="17" s="1"/>
  <c r="EM61" i="17" s="1"/>
  <c r="EM62" i="17" s="1"/>
  <c r="EM63" i="17" s="1"/>
  <c r="EM64" i="17" s="1"/>
  <c r="EM65" i="17" s="1"/>
  <c r="EM66" i="17" s="1"/>
  <c r="EM67" i="17" s="1"/>
  <c r="EM68" i="17" s="1"/>
  <c r="EM69" i="17" s="1"/>
  <c r="EM70" i="17" s="1"/>
  <c r="EM71" i="17" s="1"/>
  <c r="EM72" i="17" s="1"/>
  <c r="EM73" i="17" s="1"/>
  <c r="EM74" i="17" s="1"/>
  <c r="EM75" i="17" s="1"/>
  <c r="EM76" i="17" s="1"/>
  <c r="EM77" i="17" s="1"/>
  <c r="EM78" i="17" s="1"/>
  <c r="EM79" i="17" s="1"/>
  <c r="EM80" i="17" s="1"/>
  <c r="EM81" i="17" s="1"/>
  <c r="EM82" i="17" s="1"/>
  <c r="EM83" i="17" s="1"/>
  <c r="EM84" i="17" s="1"/>
  <c r="EM85" i="17" s="1"/>
  <c r="EM86" i="17" s="1"/>
  <c r="EM87" i="17" s="1"/>
  <c r="EM88" i="17" s="1"/>
  <c r="EM89" i="17" s="1"/>
  <c r="EM90" i="17" s="1"/>
  <c r="EM91" i="17" s="1"/>
  <c r="EM92" i="17" s="1"/>
  <c r="EM93" i="17" s="1"/>
  <c r="EM94" i="17" s="1"/>
  <c r="EM95" i="17" s="1"/>
  <c r="EM96" i="17" s="1"/>
  <c r="EM97" i="17" s="1"/>
  <c r="EM98" i="17" s="1"/>
  <c r="EM99" i="17" s="1"/>
  <c r="EM100" i="17" s="1"/>
  <c r="EM101" i="17" s="1"/>
  <c r="EM102" i="17" s="1"/>
  <c r="EM103" i="17" s="1"/>
  <c r="HQ20" i="17"/>
  <c r="HP20" i="17"/>
  <c r="HO20" i="17"/>
  <c r="HN20" i="17"/>
  <c r="HM20" i="17"/>
  <c r="HL20" i="17"/>
  <c r="HK20" i="17"/>
  <c r="HJ20" i="17"/>
  <c r="HI20" i="17"/>
  <c r="HH20" i="17"/>
  <c r="HG20" i="17"/>
  <c r="HF20" i="17"/>
  <c r="HE20" i="17"/>
  <c r="HD20" i="17"/>
  <c r="HC20" i="17"/>
  <c r="HB20" i="17"/>
  <c r="HA20" i="17"/>
  <c r="GZ20" i="17"/>
  <c r="GY20" i="17"/>
  <c r="GX20" i="17"/>
  <c r="GW20" i="17"/>
  <c r="GV20" i="17"/>
  <c r="GU20" i="17"/>
  <c r="GT20" i="17"/>
  <c r="GS20" i="17"/>
  <c r="GR20" i="17"/>
  <c r="GQ20" i="17"/>
  <c r="GP20" i="17"/>
  <c r="GO20" i="17"/>
  <c r="GN20" i="17"/>
  <c r="GM20" i="17"/>
  <c r="GL20" i="17"/>
  <c r="GK20" i="17"/>
  <c r="GJ20" i="17"/>
  <c r="GI20" i="17"/>
  <c r="GH20" i="17"/>
  <c r="GG20" i="17"/>
  <c r="GF20" i="17"/>
  <c r="GE20" i="17"/>
  <c r="GD20" i="17"/>
  <c r="GC20" i="17"/>
  <c r="GB20" i="17"/>
  <c r="GA20" i="17"/>
  <c r="FZ20" i="17"/>
  <c r="FY20" i="17"/>
  <c r="FX20" i="17"/>
  <c r="FW20" i="17"/>
  <c r="FV20" i="17"/>
  <c r="FU20" i="17"/>
  <c r="FT20" i="17"/>
  <c r="FS20" i="17"/>
  <c r="FR20" i="17"/>
  <c r="FQ20" i="17"/>
  <c r="FP20" i="17"/>
  <c r="FO20" i="17"/>
  <c r="FN20" i="17"/>
  <c r="FM20" i="17"/>
  <c r="FL20" i="17"/>
  <c r="FK20" i="17"/>
  <c r="FJ20" i="17"/>
  <c r="FI20" i="17"/>
  <c r="FH20" i="17"/>
  <c r="FG20" i="17"/>
  <c r="FF20" i="17"/>
  <c r="FE20" i="17"/>
  <c r="FD20" i="17"/>
  <c r="FC20" i="17"/>
  <c r="FB20" i="17"/>
  <c r="FA20" i="17"/>
  <c r="EZ20" i="17"/>
  <c r="EY20" i="17"/>
  <c r="EX20" i="17"/>
  <c r="EW20" i="17"/>
  <c r="EV20" i="17"/>
  <c r="EU20" i="17"/>
  <c r="ET20" i="17"/>
  <c r="ES20" i="17"/>
  <c r="ER20" i="17"/>
  <c r="EQ20" i="17"/>
  <c r="EP20" i="17"/>
  <c r="EO20" i="17"/>
  <c r="EN20" i="17"/>
  <c r="EM20" i="17"/>
  <c r="EL20" i="17"/>
  <c r="EL21" i="17" s="1"/>
  <c r="EL22" i="17" s="1"/>
  <c r="EL23" i="17" s="1"/>
  <c r="EL24" i="17" s="1"/>
  <c r="EL25" i="17" s="1"/>
  <c r="EL26" i="17" s="1"/>
  <c r="EL27" i="17" s="1"/>
  <c r="EL28" i="17" s="1"/>
  <c r="EL29" i="17" s="1"/>
  <c r="EL30" i="17" s="1"/>
  <c r="EL31" i="17" s="1"/>
  <c r="EL32" i="17" s="1"/>
  <c r="EL33" i="17" s="1"/>
  <c r="EL34" i="17" s="1"/>
  <c r="EL35" i="17" s="1"/>
  <c r="EL36" i="17" s="1"/>
  <c r="EL37" i="17" s="1"/>
  <c r="EL38" i="17" s="1"/>
  <c r="EL39" i="17" s="1"/>
  <c r="EL40" i="17" s="1"/>
  <c r="EL41" i="17" s="1"/>
  <c r="EL42" i="17" s="1"/>
  <c r="EL43" i="17" s="1"/>
  <c r="EL44" i="17" s="1"/>
  <c r="EL45" i="17" s="1"/>
  <c r="EL46" i="17" s="1"/>
  <c r="EL47" i="17" s="1"/>
  <c r="EL48" i="17" s="1"/>
  <c r="EL49" i="17" s="1"/>
  <c r="EL50" i="17" s="1"/>
  <c r="EL51" i="17" s="1"/>
  <c r="EL52" i="17" s="1"/>
  <c r="EL53" i="17" s="1"/>
  <c r="EL54" i="17" s="1"/>
  <c r="EL55" i="17" s="1"/>
  <c r="EL56" i="17" s="1"/>
  <c r="EL57" i="17" s="1"/>
  <c r="EL58" i="17" s="1"/>
  <c r="EL59" i="17" s="1"/>
  <c r="EL60" i="17" s="1"/>
  <c r="EL61" i="17" s="1"/>
  <c r="EL62" i="17" s="1"/>
  <c r="EL63" i="17" s="1"/>
  <c r="EL64" i="17" s="1"/>
  <c r="EL65" i="17" s="1"/>
  <c r="EL66" i="17" s="1"/>
  <c r="EL67" i="17" s="1"/>
  <c r="EL68" i="17" s="1"/>
  <c r="EL69" i="17" s="1"/>
  <c r="EL70" i="17" s="1"/>
  <c r="EL71" i="17" s="1"/>
  <c r="EL72" i="17" s="1"/>
  <c r="EL73" i="17" s="1"/>
  <c r="EL74" i="17" s="1"/>
  <c r="EL75" i="17" s="1"/>
  <c r="EL76" i="17" s="1"/>
  <c r="EL77" i="17" s="1"/>
  <c r="EL78" i="17" s="1"/>
  <c r="EL79" i="17" s="1"/>
  <c r="EL80" i="17" s="1"/>
  <c r="EL81" i="17" s="1"/>
  <c r="EL82" i="17" s="1"/>
  <c r="EL83" i="17" s="1"/>
  <c r="EL84" i="17" s="1"/>
  <c r="EL85" i="17" s="1"/>
  <c r="EL86" i="17" s="1"/>
  <c r="EL87" i="17" s="1"/>
  <c r="EL88" i="17" s="1"/>
  <c r="EL89" i="17" s="1"/>
  <c r="EL90" i="17" s="1"/>
  <c r="EL91" i="17" s="1"/>
  <c r="EL92" i="17" s="1"/>
  <c r="EL93" i="17" s="1"/>
  <c r="EL94" i="17" s="1"/>
  <c r="EL95" i="17" s="1"/>
  <c r="EL96" i="17" s="1"/>
  <c r="EL97" i="17" s="1"/>
  <c r="EL98" i="17" s="1"/>
  <c r="EL99" i="17" s="1"/>
  <c r="EL100" i="17" s="1"/>
  <c r="EL101" i="17" s="1"/>
  <c r="EL102" i="17" s="1"/>
  <c r="EL103" i="17" s="1"/>
  <c r="HQ19" i="17"/>
  <c r="HP19" i="17"/>
  <c r="HO19" i="17"/>
  <c r="HN19" i="17"/>
  <c r="HM19" i="17"/>
  <c r="HL19" i="17"/>
  <c r="HK19" i="17"/>
  <c r="HJ19" i="17"/>
  <c r="HI19" i="17"/>
  <c r="HH19" i="17"/>
  <c r="HG19" i="17"/>
  <c r="HF19" i="17"/>
  <c r="HE19" i="17"/>
  <c r="HD19" i="17"/>
  <c r="HC19" i="17"/>
  <c r="HB19" i="17"/>
  <c r="HA19" i="17"/>
  <c r="GZ19" i="17"/>
  <c r="GY19" i="17"/>
  <c r="GX19" i="17"/>
  <c r="GW19" i="17"/>
  <c r="GV19" i="17"/>
  <c r="GU19" i="17"/>
  <c r="GT19" i="17"/>
  <c r="GS19" i="17"/>
  <c r="GR19" i="17"/>
  <c r="GQ19" i="17"/>
  <c r="GP19" i="17"/>
  <c r="GO19" i="17"/>
  <c r="GN19" i="17"/>
  <c r="GM19" i="17"/>
  <c r="GL19" i="17"/>
  <c r="GK19" i="17"/>
  <c r="GJ19" i="17"/>
  <c r="GI19" i="17"/>
  <c r="GH19" i="17"/>
  <c r="GG19" i="17"/>
  <c r="GF19" i="17"/>
  <c r="GE19" i="17"/>
  <c r="GD19" i="17"/>
  <c r="GC19" i="17"/>
  <c r="GB19" i="17"/>
  <c r="GA19" i="17"/>
  <c r="FZ19" i="17"/>
  <c r="FY19" i="17"/>
  <c r="FX19" i="17"/>
  <c r="FW19" i="17"/>
  <c r="FV19" i="17"/>
  <c r="FU19" i="17"/>
  <c r="FT19" i="17"/>
  <c r="FS19" i="17"/>
  <c r="FR19" i="17"/>
  <c r="FQ19" i="17"/>
  <c r="FP19" i="17"/>
  <c r="FO19" i="17"/>
  <c r="FN19" i="17"/>
  <c r="FM19" i="17"/>
  <c r="FL19" i="17"/>
  <c r="FK19" i="17"/>
  <c r="FJ19" i="17"/>
  <c r="FI19" i="17"/>
  <c r="FH19" i="17"/>
  <c r="FG19" i="17"/>
  <c r="FF19" i="17"/>
  <c r="FE19" i="17"/>
  <c r="FD19" i="17"/>
  <c r="FC19" i="17"/>
  <c r="FB19" i="17"/>
  <c r="FA19" i="17"/>
  <c r="EZ19" i="17"/>
  <c r="EY19" i="17"/>
  <c r="EX19" i="17"/>
  <c r="EW19" i="17"/>
  <c r="EV19" i="17"/>
  <c r="EU19" i="17"/>
  <c r="ET19" i="17"/>
  <c r="ES19" i="17"/>
  <c r="ER19" i="17"/>
  <c r="EQ19" i="17"/>
  <c r="EP19" i="17"/>
  <c r="EO19" i="17"/>
  <c r="EN19" i="17"/>
  <c r="EM19" i="17"/>
  <c r="EL19" i="17"/>
  <c r="EK19" i="17"/>
  <c r="EK20" i="17" s="1"/>
  <c r="EK21" i="17" s="1"/>
  <c r="EK22" i="17" s="1"/>
  <c r="EK23" i="17" s="1"/>
  <c r="EK24" i="17" s="1"/>
  <c r="EK25" i="17" s="1"/>
  <c r="EK26" i="17" s="1"/>
  <c r="EK27" i="17" s="1"/>
  <c r="EK28" i="17" s="1"/>
  <c r="EK29" i="17" s="1"/>
  <c r="EK30" i="17" s="1"/>
  <c r="EK31" i="17" s="1"/>
  <c r="EK32" i="17" s="1"/>
  <c r="EK33" i="17" s="1"/>
  <c r="EK34" i="17" s="1"/>
  <c r="EK35" i="17" s="1"/>
  <c r="EK36" i="17" s="1"/>
  <c r="EK37" i="17" s="1"/>
  <c r="EK38" i="17" s="1"/>
  <c r="EK39" i="17" s="1"/>
  <c r="EK40" i="17" s="1"/>
  <c r="EK41" i="17" s="1"/>
  <c r="EK42" i="17" s="1"/>
  <c r="EK43" i="17" s="1"/>
  <c r="EK44" i="17" s="1"/>
  <c r="EK45" i="17" s="1"/>
  <c r="EK46" i="17" s="1"/>
  <c r="EK47" i="17" s="1"/>
  <c r="EK48" i="17" s="1"/>
  <c r="EK49" i="17" s="1"/>
  <c r="EK50" i="17" s="1"/>
  <c r="EK51" i="17" s="1"/>
  <c r="EK52" i="17" s="1"/>
  <c r="EK53" i="17" s="1"/>
  <c r="EK54" i="17" s="1"/>
  <c r="EK55" i="17" s="1"/>
  <c r="EK56" i="17" s="1"/>
  <c r="EK57" i="17" s="1"/>
  <c r="EK58" i="17" s="1"/>
  <c r="EK59" i="17" s="1"/>
  <c r="EK60" i="17" s="1"/>
  <c r="EK61" i="17" s="1"/>
  <c r="EK62" i="17" s="1"/>
  <c r="EK63" i="17" s="1"/>
  <c r="EK64" i="17" s="1"/>
  <c r="EK65" i="17" s="1"/>
  <c r="EK66" i="17" s="1"/>
  <c r="EK67" i="17" s="1"/>
  <c r="EK68" i="17" s="1"/>
  <c r="EK69" i="17" s="1"/>
  <c r="EK70" i="17" s="1"/>
  <c r="EK71" i="17" s="1"/>
  <c r="EK72" i="17" s="1"/>
  <c r="EK73" i="17" s="1"/>
  <c r="EK74" i="17" s="1"/>
  <c r="EK75" i="17" s="1"/>
  <c r="EK76" i="17" s="1"/>
  <c r="EK77" i="17" s="1"/>
  <c r="EK78" i="17" s="1"/>
  <c r="EK79" i="17" s="1"/>
  <c r="EK80" i="17" s="1"/>
  <c r="EK81" i="17" s="1"/>
  <c r="EK82" i="17" s="1"/>
  <c r="EK83" i="17" s="1"/>
  <c r="EK84" i="17" s="1"/>
  <c r="EK85" i="17" s="1"/>
  <c r="EK86" i="17" s="1"/>
  <c r="EK87" i="17" s="1"/>
  <c r="EK88" i="17" s="1"/>
  <c r="EK89" i="17" s="1"/>
  <c r="EK90" i="17" s="1"/>
  <c r="EK91" i="17" s="1"/>
  <c r="EK92" i="17" s="1"/>
  <c r="EK93" i="17" s="1"/>
  <c r="EK94" i="17" s="1"/>
  <c r="EK95" i="17" s="1"/>
  <c r="EK96" i="17" s="1"/>
  <c r="EK97" i="17" s="1"/>
  <c r="EK98" i="17" s="1"/>
  <c r="EK99" i="17" s="1"/>
  <c r="EK100" i="17" s="1"/>
  <c r="EK101" i="17" s="1"/>
  <c r="EK102" i="17" s="1"/>
  <c r="EK103" i="17" s="1"/>
  <c r="HQ18" i="17"/>
  <c r="HP18" i="17"/>
  <c r="HO18" i="17"/>
  <c r="HN18" i="17"/>
  <c r="HM18" i="17"/>
  <c r="HL18" i="17"/>
  <c r="HK18" i="17"/>
  <c r="HJ18" i="17"/>
  <c r="HI18" i="17"/>
  <c r="HH18" i="17"/>
  <c r="HG18" i="17"/>
  <c r="HF18" i="17"/>
  <c r="HE18" i="17"/>
  <c r="HD18" i="17"/>
  <c r="HC18" i="17"/>
  <c r="HB18" i="17"/>
  <c r="HA18" i="17"/>
  <c r="GZ18" i="17"/>
  <c r="GY18" i="17"/>
  <c r="GX18" i="17"/>
  <c r="GW18" i="17"/>
  <c r="GV18" i="17"/>
  <c r="GU18" i="17"/>
  <c r="GT18" i="17"/>
  <c r="GS18" i="17"/>
  <c r="GR18" i="17"/>
  <c r="GQ18" i="17"/>
  <c r="GP18" i="17"/>
  <c r="GO18" i="17"/>
  <c r="GN18" i="17"/>
  <c r="GM18" i="17"/>
  <c r="GL18" i="17"/>
  <c r="GK18" i="17"/>
  <c r="GJ18" i="17"/>
  <c r="GI18" i="17"/>
  <c r="GH18" i="17"/>
  <c r="GG18" i="17"/>
  <c r="GF18" i="17"/>
  <c r="GE18" i="17"/>
  <c r="GD18" i="17"/>
  <c r="GC18" i="17"/>
  <c r="GB18" i="17"/>
  <c r="GA18" i="17"/>
  <c r="FZ18" i="17"/>
  <c r="FY18" i="17"/>
  <c r="FX18" i="17"/>
  <c r="FW18" i="17"/>
  <c r="FV18" i="17"/>
  <c r="FU18" i="17"/>
  <c r="FT18" i="17"/>
  <c r="FS18" i="17"/>
  <c r="FR18" i="17"/>
  <c r="FQ18" i="17"/>
  <c r="FP18" i="17"/>
  <c r="FO18" i="17"/>
  <c r="FN18" i="17"/>
  <c r="FM18" i="17"/>
  <c r="FL18" i="17"/>
  <c r="FK18" i="17"/>
  <c r="FJ18" i="17"/>
  <c r="FI18" i="17"/>
  <c r="FH18" i="17"/>
  <c r="FG18" i="17"/>
  <c r="FF18" i="17"/>
  <c r="FE18" i="17"/>
  <c r="FD18" i="17"/>
  <c r="FC18" i="17"/>
  <c r="FB18" i="17"/>
  <c r="FA18" i="17"/>
  <c r="EZ18" i="17"/>
  <c r="EY18" i="17"/>
  <c r="EX18" i="17"/>
  <c r="EW18" i="17"/>
  <c r="EV18" i="17"/>
  <c r="EU18" i="17"/>
  <c r="ET18" i="17"/>
  <c r="ES18" i="17"/>
  <c r="ER18" i="17"/>
  <c r="EQ18" i="17"/>
  <c r="EP18" i="17"/>
  <c r="EO18" i="17"/>
  <c r="EN18" i="17"/>
  <c r="EM18" i="17"/>
  <c r="EL18" i="17"/>
  <c r="EK18" i="17"/>
  <c r="EJ18" i="17"/>
  <c r="EJ19" i="17" s="1"/>
  <c r="EJ20" i="17" s="1"/>
  <c r="EJ21" i="17" s="1"/>
  <c r="EJ22" i="17" s="1"/>
  <c r="EJ23" i="17" s="1"/>
  <c r="EJ24" i="17" s="1"/>
  <c r="EJ25" i="17" s="1"/>
  <c r="EJ26" i="17" s="1"/>
  <c r="EJ27" i="17" s="1"/>
  <c r="EJ28" i="17" s="1"/>
  <c r="EJ29" i="17" s="1"/>
  <c r="EJ30" i="17" s="1"/>
  <c r="EJ31" i="17" s="1"/>
  <c r="EJ32" i="17" s="1"/>
  <c r="EJ33" i="17" s="1"/>
  <c r="EJ34" i="17" s="1"/>
  <c r="EJ35" i="17" s="1"/>
  <c r="EJ36" i="17" s="1"/>
  <c r="EJ37" i="17" s="1"/>
  <c r="EJ38" i="17" s="1"/>
  <c r="EJ39" i="17" s="1"/>
  <c r="EJ40" i="17" s="1"/>
  <c r="EJ41" i="17" s="1"/>
  <c r="EJ42" i="17" s="1"/>
  <c r="EJ43" i="17" s="1"/>
  <c r="EJ44" i="17" s="1"/>
  <c r="EJ45" i="17" s="1"/>
  <c r="EJ46" i="17" s="1"/>
  <c r="EJ47" i="17" s="1"/>
  <c r="EJ48" i="17" s="1"/>
  <c r="EJ49" i="17" s="1"/>
  <c r="EJ50" i="17" s="1"/>
  <c r="EJ51" i="17" s="1"/>
  <c r="EJ52" i="17" s="1"/>
  <c r="EJ53" i="17" s="1"/>
  <c r="EJ54" i="17" s="1"/>
  <c r="EJ55" i="17" s="1"/>
  <c r="EJ56" i="17" s="1"/>
  <c r="EJ57" i="17" s="1"/>
  <c r="EJ58" i="17" s="1"/>
  <c r="EJ59" i="17" s="1"/>
  <c r="EJ60" i="17" s="1"/>
  <c r="EJ61" i="17" s="1"/>
  <c r="EJ62" i="17" s="1"/>
  <c r="EJ63" i="17" s="1"/>
  <c r="EJ64" i="17" s="1"/>
  <c r="EJ65" i="17" s="1"/>
  <c r="EJ66" i="17" s="1"/>
  <c r="EJ67" i="17" s="1"/>
  <c r="EJ68" i="17" s="1"/>
  <c r="EJ69" i="17" s="1"/>
  <c r="EJ70" i="17" s="1"/>
  <c r="EJ71" i="17" s="1"/>
  <c r="EJ72" i="17" s="1"/>
  <c r="EJ73" i="17" s="1"/>
  <c r="EJ74" i="17" s="1"/>
  <c r="EJ75" i="17" s="1"/>
  <c r="EJ76" i="17" s="1"/>
  <c r="EJ77" i="17" s="1"/>
  <c r="EJ78" i="17" s="1"/>
  <c r="EJ79" i="17" s="1"/>
  <c r="EJ80" i="17" s="1"/>
  <c r="EJ81" i="17" s="1"/>
  <c r="EJ82" i="17" s="1"/>
  <c r="EJ83" i="17" s="1"/>
  <c r="EJ84" i="17" s="1"/>
  <c r="EJ85" i="17" s="1"/>
  <c r="EJ86" i="17" s="1"/>
  <c r="EJ87" i="17" s="1"/>
  <c r="EJ88" i="17" s="1"/>
  <c r="EJ89" i="17" s="1"/>
  <c r="EJ90" i="17" s="1"/>
  <c r="EJ91" i="17" s="1"/>
  <c r="EJ92" i="17" s="1"/>
  <c r="EJ93" i="17" s="1"/>
  <c r="EJ94" i="17" s="1"/>
  <c r="EJ95" i="17" s="1"/>
  <c r="EJ96" i="17" s="1"/>
  <c r="EJ97" i="17" s="1"/>
  <c r="EJ98" i="17" s="1"/>
  <c r="EJ99" i="17" s="1"/>
  <c r="EJ100" i="17" s="1"/>
  <c r="EJ101" i="17" s="1"/>
  <c r="EJ102" i="17" s="1"/>
  <c r="EJ103" i="17" s="1"/>
  <c r="HQ17" i="17"/>
  <c r="HP17" i="17"/>
  <c r="HO17" i="17"/>
  <c r="HN17" i="17"/>
  <c r="HM17" i="17"/>
  <c r="HL17" i="17"/>
  <c r="HK17" i="17"/>
  <c r="HJ17" i="17"/>
  <c r="HI17" i="17"/>
  <c r="HH17" i="17"/>
  <c r="HG17" i="17"/>
  <c r="HF17" i="17"/>
  <c r="HE17" i="17"/>
  <c r="HD17" i="17"/>
  <c r="HC17" i="17"/>
  <c r="HB17" i="17"/>
  <c r="HA17" i="17"/>
  <c r="GZ17" i="17"/>
  <c r="GY17" i="17"/>
  <c r="GX17" i="17"/>
  <c r="GW17" i="17"/>
  <c r="GV17" i="17"/>
  <c r="GU17" i="17"/>
  <c r="GT17" i="17"/>
  <c r="GS17" i="17"/>
  <c r="GR17" i="17"/>
  <c r="GQ17" i="17"/>
  <c r="GP17" i="17"/>
  <c r="GO17" i="17"/>
  <c r="GN17" i="17"/>
  <c r="GM17" i="17"/>
  <c r="GL17" i="17"/>
  <c r="GK17" i="17"/>
  <c r="GJ17" i="17"/>
  <c r="GI17" i="17"/>
  <c r="GH17" i="17"/>
  <c r="GG17" i="17"/>
  <c r="GF17" i="17"/>
  <c r="GE17" i="17"/>
  <c r="GD17" i="17"/>
  <c r="GC17" i="17"/>
  <c r="GB17" i="17"/>
  <c r="GA17" i="17"/>
  <c r="FZ17" i="17"/>
  <c r="FY17" i="17"/>
  <c r="FX17" i="17"/>
  <c r="FW17" i="17"/>
  <c r="FV17" i="17"/>
  <c r="FU17" i="17"/>
  <c r="FT17" i="17"/>
  <c r="FS17" i="17"/>
  <c r="FR17" i="17"/>
  <c r="FQ17" i="17"/>
  <c r="FP17" i="17"/>
  <c r="FO17" i="17"/>
  <c r="FN17" i="17"/>
  <c r="FM17" i="17"/>
  <c r="FL17" i="17"/>
  <c r="FK17" i="17"/>
  <c r="FJ17" i="17"/>
  <c r="FI17" i="17"/>
  <c r="FH17" i="17"/>
  <c r="FG17" i="17"/>
  <c r="FF17" i="17"/>
  <c r="FE17" i="17"/>
  <c r="FD17" i="17"/>
  <c r="FC17" i="17"/>
  <c r="FB17" i="17"/>
  <c r="FA17" i="17"/>
  <c r="EZ17" i="17"/>
  <c r="EY17" i="17"/>
  <c r="EX17" i="17"/>
  <c r="EW17" i="17"/>
  <c r="EV17" i="17"/>
  <c r="EU17" i="17"/>
  <c r="ET17" i="17"/>
  <c r="ES17" i="17"/>
  <c r="ER17" i="17"/>
  <c r="EQ17" i="17"/>
  <c r="EP17" i="17"/>
  <c r="EO17" i="17"/>
  <c r="EN17" i="17"/>
  <c r="EM17" i="17"/>
  <c r="EL17" i="17"/>
  <c r="EK17" i="17"/>
  <c r="EJ17" i="17"/>
  <c r="EI17" i="17"/>
  <c r="EI18" i="17" s="1"/>
  <c r="EI19" i="17" s="1"/>
  <c r="EI20" i="17" s="1"/>
  <c r="EI21" i="17" s="1"/>
  <c r="EI22" i="17" s="1"/>
  <c r="EI23" i="17" s="1"/>
  <c r="EI24" i="17" s="1"/>
  <c r="EI25" i="17" s="1"/>
  <c r="EI26" i="17" s="1"/>
  <c r="EI27" i="17" s="1"/>
  <c r="EI28" i="17" s="1"/>
  <c r="EI29" i="17" s="1"/>
  <c r="EI30" i="17" s="1"/>
  <c r="EI31" i="17" s="1"/>
  <c r="EI32" i="17" s="1"/>
  <c r="EI33" i="17" s="1"/>
  <c r="EI34" i="17" s="1"/>
  <c r="EI35" i="17" s="1"/>
  <c r="EI36" i="17" s="1"/>
  <c r="EI37" i="17" s="1"/>
  <c r="EI38" i="17" s="1"/>
  <c r="EI39" i="17" s="1"/>
  <c r="EI40" i="17" s="1"/>
  <c r="EI41" i="17" s="1"/>
  <c r="EI42" i="17" s="1"/>
  <c r="EI43" i="17" s="1"/>
  <c r="EI44" i="17" s="1"/>
  <c r="EI45" i="17" s="1"/>
  <c r="EI46" i="17" s="1"/>
  <c r="EI47" i="17" s="1"/>
  <c r="EI48" i="17" s="1"/>
  <c r="EI49" i="17" s="1"/>
  <c r="EI50" i="17" s="1"/>
  <c r="EI51" i="17" s="1"/>
  <c r="EI52" i="17" s="1"/>
  <c r="EI53" i="17" s="1"/>
  <c r="EI54" i="17" s="1"/>
  <c r="EI55" i="17" s="1"/>
  <c r="EI56" i="17" s="1"/>
  <c r="EI57" i="17" s="1"/>
  <c r="EI58" i="17" s="1"/>
  <c r="EI59" i="17" s="1"/>
  <c r="EI60" i="17" s="1"/>
  <c r="EI61" i="17" s="1"/>
  <c r="EI62" i="17" s="1"/>
  <c r="EI63" i="17" s="1"/>
  <c r="EI64" i="17" s="1"/>
  <c r="EI65" i="17" s="1"/>
  <c r="EI66" i="17" s="1"/>
  <c r="EI67" i="17" s="1"/>
  <c r="EI68" i="17" s="1"/>
  <c r="EI69" i="17" s="1"/>
  <c r="EI70" i="17" s="1"/>
  <c r="EI71" i="17" s="1"/>
  <c r="EI72" i="17" s="1"/>
  <c r="EI73" i="17" s="1"/>
  <c r="EI74" i="17" s="1"/>
  <c r="EI75" i="17" s="1"/>
  <c r="EI76" i="17" s="1"/>
  <c r="EI77" i="17" s="1"/>
  <c r="EI78" i="17" s="1"/>
  <c r="EI79" i="17" s="1"/>
  <c r="EI80" i="17" s="1"/>
  <c r="EI81" i="17" s="1"/>
  <c r="EI82" i="17" s="1"/>
  <c r="EI83" i="17" s="1"/>
  <c r="EI84" i="17" s="1"/>
  <c r="EI85" i="17" s="1"/>
  <c r="EI86" i="17" s="1"/>
  <c r="EI87" i="17" s="1"/>
  <c r="EI88" i="17" s="1"/>
  <c r="EI89" i="17" s="1"/>
  <c r="EI90" i="17" s="1"/>
  <c r="EI91" i="17" s="1"/>
  <c r="EI92" i="17" s="1"/>
  <c r="EI93" i="17" s="1"/>
  <c r="EI94" i="17" s="1"/>
  <c r="EI95" i="17" s="1"/>
  <c r="EI96" i="17" s="1"/>
  <c r="EI97" i="17" s="1"/>
  <c r="EI98" i="17" s="1"/>
  <c r="EI99" i="17" s="1"/>
  <c r="EI100" i="17" s="1"/>
  <c r="EI101" i="17" s="1"/>
  <c r="EI102" i="17" s="1"/>
  <c r="EI103" i="17" s="1"/>
  <c r="HQ16" i="17"/>
  <c r="HP16" i="17"/>
  <c r="HO16" i="17"/>
  <c r="HN16" i="17"/>
  <c r="HM16" i="17"/>
  <c r="HL16" i="17"/>
  <c r="HK16" i="17"/>
  <c r="HJ16" i="17"/>
  <c r="HI16" i="17"/>
  <c r="HH16" i="17"/>
  <c r="HG16" i="17"/>
  <c r="HF16" i="17"/>
  <c r="HE16" i="17"/>
  <c r="HD16" i="17"/>
  <c r="HC16" i="17"/>
  <c r="HB16" i="17"/>
  <c r="HA16" i="17"/>
  <c r="GZ16" i="17"/>
  <c r="GY16" i="17"/>
  <c r="GX16" i="17"/>
  <c r="GW16" i="17"/>
  <c r="GV16" i="17"/>
  <c r="GU16" i="17"/>
  <c r="GT16" i="17"/>
  <c r="GS16" i="17"/>
  <c r="GR16" i="17"/>
  <c r="GQ16" i="17"/>
  <c r="GP16" i="17"/>
  <c r="GO16" i="17"/>
  <c r="GN16" i="17"/>
  <c r="GM16" i="17"/>
  <c r="GL16" i="17"/>
  <c r="GK16" i="17"/>
  <c r="GJ16" i="17"/>
  <c r="GI16" i="17"/>
  <c r="GH16" i="17"/>
  <c r="GG16" i="17"/>
  <c r="GF16" i="17"/>
  <c r="GE16" i="17"/>
  <c r="GD16" i="17"/>
  <c r="GC16" i="17"/>
  <c r="GB16" i="17"/>
  <c r="GA16" i="17"/>
  <c r="FZ16" i="17"/>
  <c r="FY16" i="17"/>
  <c r="FX16" i="17"/>
  <c r="FW16" i="17"/>
  <c r="FV16" i="17"/>
  <c r="FU16" i="17"/>
  <c r="FT16" i="17"/>
  <c r="FS16" i="17"/>
  <c r="FR16" i="17"/>
  <c r="FQ16" i="17"/>
  <c r="FP16" i="17"/>
  <c r="FO16" i="17"/>
  <c r="FN16" i="17"/>
  <c r="FM16" i="17"/>
  <c r="FL16" i="17"/>
  <c r="FK16" i="17"/>
  <c r="FJ16" i="17"/>
  <c r="FI16" i="17"/>
  <c r="FH16" i="17"/>
  <c r="FG16" i="17"/>
  <c r="FF16" i="17"/>
  <c r="FE16" i="17"/>
  <c r="FD16" i="17"/>
  <c r="FC16" i="17"/>
  <c r="FB16" i="17"/>
  <c r="FA16" i="17"/>
  <c r="EZ16" i="17"/>
  <c r="EY16" i="17"/>
  <c r="EX16" i="17"/>
  <c r="EW16" i="17"/>
  <c r="EV16" i="17"/>
  <c r="EU16" i="17"/>
  <c r="ET16" i="17"/>
  <c r="ES16" i="17"/>
  <c r="ER16" i="17"/>
  <c r="EQ16" i="17"/>
  <c r="EP16" i="17"/>
  <c r="EO16" i="17"/>
  <c r="EN16" i="17"/>
  <c r="EM16" i="17"/>
  <c r="EL16" i="17"/>
  <c r="EK16" i="17"/>
  <c r="EJ16" i="17"/>
  <c r="EI16" i="17"/>
  <c r="EH16" i="17"/>
  <c r="EH17" i="17" s="1"/>
  <c r="EH18" i="17" s="1"/>
  <c r="EH19" i="17" s="1"/>
  <c r="EH20" i="17" s="1"/>
  <c r="EH21" i="17" s="1"/>
  <c r="EH22" i="17" s="1"/>
  <c r="EH23" i="17" s="1"/>
  <c r="EH24" i="17" s="1"/>
  <c r="EH25" i="17" s="1"/>
  <c r="EH26" i="17" s="1"/>
  <c r="EH27" i="17" s="1"/>
  <c r="EH28" i="17" s="1"/>
  <c r="EH29" i="17" s="1"/>
  <c r="EH30" i="17" s="1"/>
  <c r="EH31" i="17" s="1"/>
  <c r="EH32" i="17" s="1"/>
  <c r="EH33" i="17" s="1"/>
  <c r="EH34" i="17" s="1"/>
  <c r="EH35" i="17" s="1"/>
  <c r="EH36" i="17" s="1"/>
  <c r="EH37" i="17" s="1"/>
  <c r="EH38" i="17" s="1"/>
  <c r="EH39" i="17" s="1"/>
  <c r="EH40" i="17" s="1"/>
  <c r="EH41" i="17" s="1"/>
  <c r="EH42" i="17" s="1"/>
  <c r="EH43" i="17" s="1"/>
  <c r="EH44" i="17" s="1"/>
  <c r="EH45" i="17" s="1"/>
  <c r="EH46" i="17" s="1"/>
  <c r="EH47" i="17" s="1"/>
  <c r="EH48" i="17" s="1"/>
  <c r="EH49" i="17" s="1"/>
  <c r="EH50" i="17" s="1"/>
  <c r="EH51" i="17" s="1"/>
  <c r="EH52" i="17" s="1"/>
  <c r="EH53" i="17" s="1"/>
  <c r="EH54" i="17" s="1"/>
  <c r="EH55" i="17" s="1"/>
  <c r="EH56" i="17" s="1"/>
  <c r="EH57" i="17" s="1"/>
  <c r="EH58" i="17" s="1"/>
  <c r="EH59" i="17" s="1"/>
  <c r="EH60" i="17" s="1"/>
  <c r="EH61" i="17" s="1"/>
  <c r="EH62" i="17" s="1"/>
  <c r="EH63" i="17" s="1"/>
  <c r="EH64" i="17" s="1"/>
  <c r="EH65" i="17" s="1"/>
  <c r="EH66" i="17" s="1"/>
  <c r="EH67" i="17" s="1"/>
  <c r="EH68" i="17" s="1"/>
  <c r="EH69" i="17" s="1"/>
  <c r="EH70" i="17" s="1"/>
  <c r="EH71" i="17" s="1"/>
  <c r="EH72" i="17" s="1"/>
  <c r="EH73" i="17" s="1"/>
  <c r="EH74" i="17" s="1"/>
  <c r="EH75" i="17" s="1"/>
  <c r="EH76" i="17" s="1"/>
  <c r="EH77" i="17" s="1"/>
  <c r="EH78" i="17" s="1"/>
  <c r="EH79" i="17" s="1"/>
  <c r="EH80" i="17" s="1"/>
  <c r="EH81" i="17" s="1"/>
  <c r="EH82" i="17" s="1"/>
  <c r="EH83" i="17" s="1"/>
  <c r="EH84" i="17" s="1"/>
  <c r="EH85" i="17" s="1"/>
  <c r="EH86" i="17" s="1"/>
  <c r="EH87" i="17" s="1"/>
  <c r="EH88" i="17" s="1"/>
  <c r="EH89" i="17" s="1"/>
  <c r="EH90" i="17" s="1"/>
  <c r="EH91" i="17" s="1"/>
  <c r="EH92" i="17" s="1"/>
  <c r="EH93" i="17" s="1"/>
  <c r="EH94" i="17" s="1"/>
  <c r="EH95" i="17" s="1"/>
  <c r="EH96" i="17" s="1"/>
  <c r="EH97" i="17" s="1"/>
  <c r="EH98" i="17" s="1"/>
  <c r="EH99" i="17" s="1"/>
  <c r="EH100" i="17" s="1"/>
  <c r="EH101" i="17" s="1"/>
  <c r="EH102" i="17" s="1"/>
  <c r="EH103" i="17" s="1"/>
  <c r="HQ15" i="17"/>
  <c r="HP15" i="17"/>
  <c r="HO15" i="17"/>
  <c r="HN15" i="17"/>
  <c r="HM15" i="17"/>
  <c r="HL15" i="17"/>
  <c r="HK15" i="17"/>
  <c r="HJ15" i="17"/>
  <c r="HI15" i="17"/>
  <c r="HH15" i="17"/>
  <c r="HG15" i="17"/>
  <c r="HF15" i="17"/>
  <c r="HE15" i="17"/>
  <c r="HD15" i="17"/>
  <c r="HC15" i="17"/>
  <c r="HB15" i="17"/>
  <c r="HA15" i="17"/>
  <c r="GZ15" i="17"/>
  <c r="GY15" i="17"/>
  <c r="GX15" i="17"/>
  <c r="GW15" i="17"/>
  <c r="GV15" i="17"/>
  <c r="GU15" i="17"/>
  <c r="GT15" i="17"/>
  <c r="GS15" i="17"/>
  <c r="GR15" i="17"/>
  <c r="GQ15" i="17"/>
  <c r="GP15" i="17"/>
  <c r="GO15" i="17"/>
  <c r="GN15" i="17"/>
  <c r="GM15" i="17"/>
  <c r="GL15" i="17"/>
  <c r="GK15" i="17"/>
  <c r="GJ15" i="17"/>
  <c r="GI15" i="17"/>
  <c r="GH15" i="17"/>
  <c r="GG15" i="17"/>
  <c r="GF15" i="17"/>
  <c r="GE15" i="17"/>
  <c r="GD15" i="17"/>
  <c r="GC15" i="17"/>
  <c r="GB15" i="17"/>
  <c r="GA15" i="17"/>
  <c r="FZ15" i="17"/>
  <c r="FY15" i="17"/>
  <c r="FX15" i="17"/>
  <c r="FW15" i="17"/>
  <c r="FV15" i="17"/>
  <c r="FU15" i="17"/>
  <c r="FT15" i="17"/>
  <c r="FS15" i="17"/>
  <c r="FR15" i="17"/>
  <c r="FQ15" i="17"/>
  <c r="FP15" i="17"/>
  <c r="FO15" i="17"/>
  <c r="FN15" i="17"/>
  <c r="FM15" i="17"/>
  <c r="FL15" i="17"/>
  <c r="FK15" i="17"/>
  <c r="FJ15" i="17"/>
  <c r="FI15" i="17"/>
  <c r="FH15" i="17"/>
  <c r="FG15" i="17"/>
  <c r="FF15" i="17"/>
  <c r="FE15" i="17"/>
  <c r="FD15" i="17"/>
  <c r="FC15" i="17"/>
  <c r="FB15" i="17"/>
  <c r="FA15" i="17"/>
  <c r="EZ15" i="17"/>
  <c r="EY15" i="17"/>
  <c r="EX15" i="17"/>
  <c r="EW15" i="17"/>
  <c r="EV15" i="17"/>
  <c r="EU15" i="17"/>
  <c r="ET15" i="17"/>
  <c r="ES15" i="17"/>
  <c r="ER15" i="17"/>
  <c r="EQ15" i="17"/>
  <c r="EP15" i="17"/>
  <c r="EO15" i="17"/>
  <c r="EN15" i="17"/>
  <c r="EM15" i="17"/>
  <c r="EL15" i="17"/>
  <c r="EK15" i="17"/>
  <c r="EJ15" i="17"/>
  <c r="EI15" i="17"/>
  <c r="EH15" i="17"/>
  <c r="EG15" i="17"/>
  <c r="EG16" i="17" s="1"/>
  <c r="EG17" i="17" s="1"/>
  <c r="EG18" i="17" s="1"/>
  <c r="EG19" i="17" s="1"/>
  <c r="EG20" i="17" s="1"/>
  <c r="EG21" i="17" s="1"/>
  <c r="EG22" i="17" s="1"/>
  <c r="EG23" i="17" s="1"/>
  <c r="EG24" i="17" s="1"/>
  <c r="EG25" i="17" s="1"/>
  <c r="EG26" i="17" s="1"/>
  <c r="EG27" i="17" s="1"/>
  <c r="EG28" i="17" s="1"/>
  <c r="EG29" i="17" s="1"/>
  <c r="EG30" i="17" s="1"/>
  <c r="EG31" i="17" s="1"/>
  <c r="EG32" i="17" s="1"/>
  <c r="EG33" i="17" s="1"/>
  <c r="EG34" i="17" s="1"/>
  <c r="EG35" i="17" s="1"/>
  <c r="EG36" i="17" s="1"/>
  <c r="EG37" i="17" s="1"/>
  <c r="EG38" i="17" s="1"/>
  <c r="EG39" i="17" s="1"/>
  <c r="EG40" i="17" s="1"/>
  <c r="EG41" i="17" s="1"/>
  <c r="EG42" i="17" s="1"/>
  <c r="EG43" i="17" s="1"/>
  <c r="EG44" i="17" s="1"/>
  <c r="EG45" i="17" s="1"/>
  <c r="EG46" i="17" s="1"/>
  <c r="EG47" i="17" s="1"/>
  <c r="EG48" i="17" s="1"/>
  <c r="EG49" i="17" s="1"/>
  <c r="EG50" i="17" s="1"/>
  <c r="EG51" i="17" s="1"/>
  <c r="EG52" i="17" s="1"/>
  <c r="EG53" i="17" s="1"/>
  <c r="EG54" i="17" s="1"/>
  <c r="EG55" i="17" s="1"/>
  <c r="EG56" i="17" s="1"/>
  <c r="EG57" i="17" s="1"/>
  <c r="EG58" i="17" s="1"/>
  <c r="EG59" i="17" s="1"/>
  <c r="EG60" i="17" s="1"/>
  <c r="EG61" i="17" s="1"/>
  <c r="EG62" i="17" s="1"/>
  <c r="EG63" i="17" s="1"/>
  <c r="EG64" i="17" s="1"/>
  <c r="EG65" i="17" s="1"/>
  <c r="EG66" i="17" s="1"/>
  <c r="EG67" i="17" s="1"/>
  <c r="EG68" i="17" s="1"/>
  <c r="EG69" i="17" s="1"/>
  <c r="EG70" i="17" s="1"/>
  <c r="EG71" i="17" s="1"/>
  <c r="EG72" i="17" s="1"/>
  <c r="EG73" i="17" s="1"/>
  <c r="EG74" i="17" s="1"/>
  <c r="EG75" i="17" s="1"/>
  <c r="EG76" i="17" s="1"/>
  <c r="EG77" i="17" s="1"/>
  <c r="EG78" i="17" s="1"/>
  <c r="EG79" i="17" s="1"/>
  <c r="EG80" i="17" s="1"/>
  <c r="EG81" i="17" s="1"/>
  <c r="EG82" i="17" s="1"/>
  <c r="EG83" i="17" s="1"/>
  <c r="EG84" i="17" s="1"/>
  <c r="EG85" i="17" s="1"/>
  <c r="EG86" i="17" s="1"/>
  <c r="EG87" i="17" s="1"/>
  <c r="EG88" i="17" s="1"/>
  <c r="EG89" i="17" s="1"/>
  <c r="EG90" i="17" s="1"/>
  <c r="EG91" i="17" s="1"/>
  <c r="EG92" i="17" s="1"/>
  <c r="EG93" i="17" s="1"/>
  <c r="EG94" i="17" s="1"/>
  <c r="EG95" i="17" s="1"/>
  <c r="EG96" i="17" s="1"/>
  <c r="EG97" i="17" s="1"/>
  <c r="EG98" i="17" s="1"/>
  <c r="EG99" i="17" s="1"/>
  <c r="EG100" i="17" s="1"/>
  <c r="EG101" i="17" s="1"/>
  <c r="EG102" i="17" s="1"/>
  <c r="EG103" i="17" s="1"/>
  <c r="HQ14" i="17"/>
  <c r="HP14" i="17"/>
  <c r="HO14" i="17"/>
  <c r="HN14" i="17"/>
  <c r="HM14" i="17"/>
  <c r="HL14" i="17"/>
  <c r="HK14" i="17"/>
  <c r="HJ14" i="17"/>
  <c r="HI14" i="17"/>
  <c r="HH14" i="17"/>
  <c r="HG14" i="17"/>
  <c r="HF14" i="17"/>
  <c r="HE14" i="17"/>
  <c r="HD14" i="17"/>
  <c r="HC14" i="17"/>
  <c r="HB14" i="17"/>
  <c r="HA14" i="17"/>
  <c r="GZ14" i="17"/>
  <c r="GY14" i="17"/>
  <c r="GX14" i="17"/>
  <c r="GW14" i="17"/>
  <c r="GV14" i="17"/>
  <c r="GU14" i="17"/>
  <c r="GT14" i="17"/>
  <c r="GS14" i="17"/>
  <c r="GR14" i="17"/>
  <c r="GQ14" i="17"/>
  <c r="GP14" i="17"/>
  <c r="GO14" i="17"/>
  <c r="GN14" i="17"/>
  <c r="GM14" i="17"/>
  <c r="GL14" i="17"/>
  <c r="GK14" i="17"/>
  <c r="GJ14" i="17"/>
  <c r="GI14" i="17"/>
  <c r="GH14" i="17"/>
  <c r="GG14" i="17"/>
  <c r="GF14" i="17"/>
  <c r="GE14" i="17"/>
  <c r="GD14" i="17"/>
  <c r="GC14" i="17"/>
  <c r="GB14" i="17"/>
  <c r="GA14" i="17"/>
  <c r="FZ14" i="17"/>
  <c r="FY14" i="17"/>
  <c r="FX14" i="17"/>
  <c r="FW14" i="17"/>
  <c r="FV14" i="17"/>
  <c r="FU14" i="17"/>
  <c r="FT14" i="17"/>
  <c r="FS14" i="17"/>
  <c r="FR14" i="17"/>
  <c r="FQ14" i="17"/>
  <c r="FP14" i="17"/>
  <c r="FO14" i="17"/>
  <c r="FN14" i="17"/>
  <c r="FM14" i="17"/>
  <c r="FL14" i="17"/>
  <c r="FK14" i="17"/>
  <c r="FJ14" i="17"/>
  <c r="FI14" i="17"/>
  <c r="FH14" i="17"/>
  <c r="FG14" i="17"/>
  <c r="FF14" i="17"/>
  <c r="FE14" i="17"/>
  <c r="FD14" i="17"/>
  <c r="FC14" i="17"/>
  <c r="FB14" i="17"/>
  <c r="FA14" i="17"/>
  <c r="EZ14" i="17"/>
  <c r="EY14" i="17"/>
  <c r="EX14" i="17"/>
  <c r="EW14" i="17"/>
  <c r="EV14" i="17"/>
  <c r="EU14" i="17"/>
  <c r="ET14" i="17"/>
  <c r="ES14" i="17"/>
  <c r="ER14" i="17"/>
  <c r="EQ14" i="17"/>
  <c r="EP14" i="17"/>
  <c r="EO14" i="17"/>
  <c r="EN14" i="17"/>
  <c r="EM14" i="17"/>
  <c r="EL14" i="17"/>
  <c r="EK14" i="17"/>
  <c r="EJ14" i="17"/>
  <c r="EI14" i="17"/>
  <c r="EH14" i="17"/>
  <c r="EG14" i="17"/>
  <c r="EF14" i="17"/>
  <c r="EF15" i="17" s="1"/>
  <c r="EF16" i="17" s="1"/>
  <c r="EF17" i="17" s="1"/>
  <c r="EF18" i="17" s="1"/>
  <c r="EF19" i="17" s="1"/>
  <c r="EF20" i="17" s="1"/>
  <c r="EF21" i="17" s="1"/>
  <c r="EF22" i="17" s="1"/>
  <c r="EF23" i="17" s="1"/>
  <c r="EF24" i="17" s="1"/>
  <c r="EF25" i="17" s="1"/>
  <c r="EF26" i="17" s="1"/>
  <c r="EF27" i="17" s="1"/>
  <c r="EF28" i="17" s="1"/>
  <c r="EF29" i="17" s="1"/>
  <c r="EF30" i="17" s="1"/>
  <c r="EF31" i="17" s="1"/>
  <c r="EF32" i="17" s="1"/>
  <c r="EF33" i="17" s="1"/>
  <c r="EF34" i="17" s="1"/>
  <c r="EF35" i="17" s="1"/>
  <c r="EF36" i="17" s="1"/>
  <c r="EF37" i="17" s="1"/>
  <c r="EF38" i="17" s="1"/>
  <c r="EF39" i="17" s="1"/>
  <c r="EF40" i="17" s="1"/>
  <c r="EF41" i="17" s="1"/>
  <c r="EF42" i="17" s="1"/>
  <c r="EF43" i="17" s="1"/>
  <c r="EF44" i="17" s="1"/>
  <c r="EF45" i="17" s="1"/>
  <c r="EF46" i="17" s="1"/>
  <c r="EF47" i="17" s="1"/>
  <c r="EF48" i="17" s="1"/>
  <c r="EF49" i="17" s="1"/>
  <c r="EF50" i="17" s="1"/>
  <c r="EF51" i="17" s="1"/>
  <c r="EF52" i="17" s="1"/>
  <c r="EF53" i="17" s="1"/>
  <c r="EF54" i="17" s="1"/>
  <c r="EF55" i="17" s="1"/>
  <c r="EF56" i="17" s="1"/>
  <c r="EF57" i="17" s="1"/>
  <c r="EF58" i="17" s="1"/>
  <c r="EF59" i="17" s="1"/>
  <c r="EF60" i="17" s="1"/>
  <c r="EF61" i="17" s="1"/>
  <c r="EF62" i="17" s="1"/>
  <c r="EF63" i="17" s="1"/>
  <c r="EF64" i="17" s="1"/>
  <c r="EF65" i="17" s="1"/>
  <c r="EF66" i="17" s="1"/>
  <c r="EF67" i="17" s="1"/>
  <c r="EF68" i="17" s="1"/>
  <c r="EF69" i="17" s="1"/>
  <c r="EF70" i="17" s="1"/>
  <c r="EF71" i="17" s="1"/>
  <c r="EF72" i="17" s="1"/>
  <c r="EF73" i="17" s="1"/>
  <c r="EF74" i="17" s="1"/>
  <c r="EF75" i="17" s="1"/>
  <c r="EF76" i="17" s="1"/>
  <c r="EF77" i="17" s="1"/>
  <c r="EF78" i="17" s="1"/>
  <c r="EF79" i="17" s="1"/>
  <c r="EF80" i="17" s="1"/>
  <c r="EF81" i="17" s="1"/>
  <c r="EF82" i="17" s="1"/>
  <c r="EF83" i="17" s="1"/>
  <c r="EF84" i="17" s="1"/>
  <c r="EF85" i="17" s="1"/>
  <c r="EF86" i="17" s="1"/>
  <c r="EF87" i="17" s="1"/>
  <c r="EF88" i="17" s="1"/>
  <c r="EF89" i="17" s="1"/>
  <c r="EF90" i="17" s="1"/>
  <c r="EF91" i="17" s="1"/>
  <c r="EF92" i="17" s="1"/>
  <c r="EF93" i="17" s="1"/>
  <c r="EF94" i="17" s="1"/>
  <c r="EF95" i="17" s="1"/>
  <c r="EF96" i="17" s="1"/>
  <c r="EF97" i="17" s="1"/>
  <c r="EF98" i="17" s="1"/>
  <c r="EF99" i="17" s="1"/>
  <c r="EF100" i="17" s="1"/>
  <c r="EF101" i="17" s="1"/>
  <c r="EF102" i="17" s="1"/>
  <c r="EF103" i="17" s="1"/>
  <c r="HQ13" i="17"/>
  <c r="HP13" i="17"/>
  <c r="HO13" i="17"/>
  <c r="HN13" i="17"/>
  <c r="HM13" i="17"/>
  <c r="HL13" i="17"/>
  <c r="HK13" i="17"/>
  <c r="HJ13" i="17"/>
  <c r="HI13" i="17"/>
  <c r="HH13" i="17"/>
  <c r="HG13" i="17"/>
  <c r="HF13" i="17"/>
  <c r="HE13" i="17"/>
  <c r="HD13" i="17"/>
  <c r="HC13" i="17"/>
  <c r="HB13" i="17"/>
  <c r="HA13" i="17"/>
  <c r="GZ13" i="17"/>
  <c r="GY13" i="17"/>
  <c r="GX13" i="17"/>
  <c r="GW13" i="17"/>
  <c r="GV13" i="17"/>
  <c r="GU13" i="17"/>
  <c r="GT13" i="17"/>
  <c r="GS13" i="17"/>
  <c r="GR13" i="17"/>
  <c r="GQ13" i="17"/>
  <c r="GP13" i="17"/>
  <c r="GO13" i="17"/>
  <c r="GN13" i="17"/>
  <c r="GM13" i="17"/>
  <c r="GL13" i="17"/>
  <c r="GK13" i="17"/>
  <c r="GJ13" i="17"/>
  <c r="GI13" i="17"/>
  <c r="GH13" i="17"/>
  <c r="GG13" i="17"/>
  <c r="GF13" i="17"/>
  <c r="GE13" i="17"/>
  <c r="GD13" i="17"/>
  <c r="GC13" i="17"/>
  <c r="GB13" i="17"/>
  <c r="GA13" i="17"/>
  <c r="FZ13" i="17"/>
  <c r="FY13" i="17"/>
  <c r="FX13" i="17"/>
  <c r="FW13" i="17"/>
  <c r="FV13" i="17"/>
  <c r="FU13" i="17"/>
  <c r="FT13" i="17"/>
  <c r="FS13" i="17"/>
  <c r="FR13" i="17"/>
  <c r="FQ13" i="17"/>
  <c r="FP13" i="17"/>
  <c r="FO13" i="17"/>
  <c r="FN13" i="17"/>
  <c r="FM13" i="17"/>
  <c r="FL13" i="17"/>
  <c r="FK13" i="17"/>
  <c r="FJ13" i="17"/>
  <c r="FI13" i="17"/>
  <c r="FH13" i="17"/>
  <c r="FG13" i="17"/>
  <c r="FF13" i="17"/>
  <c r="FE13" i="17"/>
  <c r="FD13" i="17"/>
  <c r="FC13" i="17"/>
  <c r="FB13" i="17"/>
  <c r="FA13" i="17"/>
  <c r="EZ13" i="17"/>
  <c r="EY13" i="17"/>
  <c r="EX13" i="17"/>
  <c r="EW13" i="17"/>
  <c r="EV13" i="17"/>
  <c r="EU13" i="17"/>
  <c r="ET13" i="17"/>
  <c r="ES13" i="17"/>
  <c r="ER13" i="17"/>
  <c r="EQ13" i="17"/>
  <c r="EP13" i="17"/>
  <c r="EO13" i="17"/>
  <c r="EN13" i="17"/>
  <c r="EM13" i="17"/>
  <c r="EL13" i="17"/>
  <c r="EK13" i="17"/>
  <c r="EJ13" i="17"/>
  <c r="EI13" i="17"/>
  <c r="EH13" i="17"/>
  <c r="EG13" i="17"/>
  <c r="EF13" i="17"/>
  <c r="EE13" i="17"/>
  <c r="EE14" i="17" s="1"/>
  <c r="EE15" i="17" s="1"/>
  <c r="EE16" i="17" s="1"/>
  <c r="EE17" i="17" s="1"/>
  <c r="EE18" i="17" s="1"/>
  <c r="EE19" i="17" s="1"/>
  <c r="EE20" i="17" s="1"/>
  <c r="EE21" i="17" s="1"/>
  <c r="EE22" i="17" s="1"/>
  <c r="EE23" i="17" s="1"/>
  <c r="EE24" i="17" s="1"/>
  <c r="EE25" i="17" s="1"/>
  <c r="EE26" i="17" s="1"/>
  <c r="EE27" i="17" s="1"/>
  <c r="EE28" i="17" s="1"/>
  <c r="EE29" i="17" s="1"/>
  <c r="EE30" i="17" s="1"/>
  <c r="EE31" i="17" s="1"/>
  <c r="EE32" i="17" s="1"/>
  <c r="EE33" i="17" s="1"/>
  <c r="EE34" i="17" s="1"/>
  <c r="EE35" i="17" s="1"/>
  <c r="EE36" i="17" s="1"/>
  <c r="EE37" i="17" s="1"/>
  <c r="EE38" i="17" s="1"/>
  <c r="EE39" i="17" s="1"/>
  <c r="EE40" i="17" s="1"/>
  <c r="EE41" i="17" s="1"/>
  <c r="EE42" i="17" s="1"/>
  <c r="EE43" i="17" s="1"/>
  <c r="EE44" i="17" s="1"/>
  <c r="EE45" i="17" s="1"/>
  <c r="EE46" i="17" s="1"/>
  <c r="EE47" i="17" s="1"/>
  <c r="EE48" i="17" s="1"/>
  <c r="EE49" i="17" s="1"/>
  <c r="EE50" i="17" s="1"/>
  <c r="EE51" i="17" s="1"/>
  <c r="EE52" i="17" s="1"/>
  <c r="EE53" i="17" s="1"/>
  <c r="EE54" i="17" s="1"/>
  <c r="EE55" i="17" s="1"/>
  <c r="EE56" i="17" s="1"/>
  <c r="EE57" i="17" s="1"/>
  <c r="EE58" i="17" s="1"/>
  <c r="EE59" i="17" s="1"/>
  <c r="EE60" i="17" s="1"/>
  <c r="EE61" i="17" s="1"/>
  <c r="EE62" i="17" s="1"/>
  <c r="EE63" i="17" s="1"/>
  <c r="EE64" i="17" s="1"/>
  <c r="EE65" i="17" s="1"/>
  <c r="EE66" i="17" s="1"/>
  <c r="EE67" i="17" s="1"/>
  <c r="EE68" i="17" s="1"/>
  <c r="EE69" i="17" s="1"/>
  <c r="EE70" i="17" s="1"/>
  <c r="EE71" i="17" s="1"/>
  <c r="EE72" i="17" s="1"/>
  <c r="EE73" i="17" s="1"/>
  <c r="EE74" i="17" s="1"/>
  <c r="EE75" i="17" s="1"/>
  <c r="EE76" i="17" s="1"/>
  <c r="EE77" i="17" s="1"/>
  <c r="EE78" i="17" s="1"/>
  <c r="EE79" i="17" s="1"/>
  <c r="EE80" i="17" s="1"/>
  <c r="EE81" i="17" s="1"/>
  <c r="EE82" i="17" s="1"/>
  <c r="EE83" i="17" s="1"/>
  <c r="EE84" i="17" s="1"/>
  <c r="EE85" i="17" s="1"/>
  <c r="EE86" i="17" s="1"/>
  <c r="EE87" i="17" s="1"/>
  <c r="EE88" i="17" s="1"/>
  <c r="EE89" i="17" s="1"/>
  <c r="EE90" i="17" s="1"/>
  <c r="EE91" i="17" s="1"/>
  <c r="EE92" i="17" s="1"/>
  <c r="EE93" i="17" s="1"/>
  <c r="EE94" i="17" s="1"/>
  <c r="EE95" i="17" s="1"/>
  <c r="EE96" i="17" s="1"/>
  <c r="EE97" i="17" s="1"/>
  <c r="EE98" i="17" s="1"/>
  <c r="EE99" i="17" s="1"/>
  <c r="EE100" i="17" s="1"/>
  <c r="EE101" i="17" s="1"/>
  <c r="EE102" i="17" s="1"/>
  <c r="EE103" i="17" s="1"/>
  <c r="HQ12" i="17"/>
  <c r="HP12" i="17"/>
  <c r="HO12" i="17"/>
  <c r="HN12" i="17"/>
  <c r="HM12" i="17"/>
  <c r="HL12" i="17"/>
  <c r="HK12" i="17"/>
  <c r="HJ12" i="17"/>
  <c r="HI12" i="17"/>
  <c r="HH12" i="17"/>
  <c r="HG12" i="17"/>
  <c r="HF12" i="17"/>
  <c r="HE12" i="17"/>
  <c r="HD12" i="17"/>
  <c r="HC12" i="17"/>
  <c r="HB12" i="17"/>
  <c r="HA12" i="17"/>
  <c r="GZ12" i="17"/>
  <c r="GY12" i="17"/>
  <c r="GX12" i="17"/>
  <c r="GW12" i="17"/>
  <c r="GV12" i="17"/>
  <c r="GU12" i="17"/>
  <c r="GT12" i="17"/>
  <c r="GS12" i="17"/>
  <c r="GR12" i="17"/>
  <c r="GQ12" i="17"/>
  <c r="GP12" i="17"/>
  <c r="GO12" i="17"/>
  <c r="GN12" i="17"/>
  <c r="GM12" i="17"/>
  <c r="GL12" i="17"/>
  <c r="GK12" i="17"/>
  <c r="GJ12" i="17"/>
  <c r="GI12" i="17"/>
  <c r="GH12" i="17"/>
  <c r="GG12" i="17"/>
  <c r="GF12" i="17"/>
  <c r="GE12" i="17"/>
  <c r="GD12" i="17"/>
  <c r="GC12" i="17"/>
  <c r="GB12" i="17"/>
  <c r="GA12" i="17"/>
  <c r="FZ12" i="17"/>
  <c r="FY12" i="17"/>
  <c r="FX12" i="17"/>
  <c r="FW12" i="17"/>
  <c r="FV12" i="17"/>
  <c r="FU12" i="17"/>
  <c r="FT12" i="17"/>
  <c r="FS12" i="17"/>
  <c r="FR12" i="17"/>
  <c r="FQ12" i="17"/>
  <c r="FP12" i="17"/>
  <c r="FO12" i="17"/>
  <c r="FN12" i="17"/>
  <c r="FM12" i="17"/>
  <c r="FL12" i="17"/>
  <c r="FK12" i="17"/>
  <c r="FJ12" i="17"/>
  <c r="FI12" i="17"/>
  <c r="FH12" i="17"/>
  <c r="FG12" i="17"/>
  <c r="FF12" i="17"/>
  <c r="FE12" i="17"/>
  <c r="FD12" i="17"/>
  <c r="FC12" i="17"/>
  <c r="FB12" i="17"/>
  <c r="FA12" i="17"/>
  <c r="EZ12" i="17"/>
  <c r="EY12" i="17"/>
  <c r="EX12" i="17"/>
  <c r="EW12" i="17"/>
  <c r="EV12" i="17"/>
  <c r="EU12" i="17"/>
  <c r="ET12" i="17"/>
  <c r="ES12" i="17"/>
  <c r="ER12" i="17"/>
  <c r="EQ12" i="17"/>
  <c r="EP12" i="17"/>
  <c r="EO12" i="17"/>
  <c r="EN12" i="17"/>
  <c r="EM12" i="17"/>
  <c r="EL12" i="17"/>
  <c r="EK12" i="17"/>
  <c r="EJ12" i="17"/>
  <c r="EI12" i="17"/>
  <c r="EH12" i="17"/>
  <c r="EG12" i="17"/>
  <c r="EF12" i="17"/>
  <c r="EE12" i="17"/>
  <c r="ED12" i="17"/>
  <c r="ED13" i="17" s="1"/>
  <c r="ED14" i="17" s="1"/>
  <c r="ED15" i="17" s="1"/>
  <c r="ED16" i="17" s="1"/>
  <c r="ED17" i="17" s="1"/>
  <c r="ED18" i="17" s="1"/>
  <c r="ED19" i="17" s="1"/>
  <c r="ED20" i="17" s="1"/>
  <c r="ED21" i="17" s="1"/>
  <c r="ED22" i="17" s="1"/>
  <c r="ED23" i="17" s="1"/>
  <c r="ED24" i="17" s="1"/>
  <c r="ED25" i="17" s="1"/>
  <c r="ED26" i="17" s="1"/>
  <c r="ED27" i="17" s="1"/>
  <c r="ED28" i="17" s="1"/>
  <c r="ED29" i="17" s="1"/>
  <c r="ED30" i="17" s="1"/>
  <c r="ED31" i="17" s="1"/>
  <c r="ED32" i="17" s="1"/>
  <c r="ED33" i="17" s="1"/>
  <c r="ED34" i="17" s="1"/>
  <c r="ED35" i="17" s="1"/>
  <c r="ED36" i="17" s="1"/>
  <c r="ED37" i="17" s="1"/>
  <c r="ED38" i="17" s="1"/>
  <c r="ED39" i="17" s="1"/>
  <c r="ED40" i="17" s="1"/>
  <c r="ED41" i="17" s="1"/>
  <c r="ED42" i="17" s="1"/>
  <c r="ED43" i="17" s="1"/>
  <c r="ED44" i="17" s="1"/>
  <c r="ED45" i="17" s="1"/>
  <c r="ED46" i="17" s="1"/>
  <c r="ED47" i="17" s="1"/>
  <c r="ED48" i="17" s="1"/>
  <c r="ED49" i="17" s="1"/>
  <c r="ED50" i="17" s="1"/>
  <c r="ED51" i="17" s="1"/>
  <c r="ED52" i="17" s="1"/>
  <c r="ED53" i="17" s="1"/>
  <c r="ED54" i="17" s="1"/>
  <c r="ED55" i="17" s="1"/>
  <c r="ED56" i="17" s="1"/>
  <c r="ED57" i="17" s="1"/>
  <c r="ED58" i="17" s="1"/>
  <c r="ED59" i="17" s="1"/>
  <c r="ED60" i="17" s="1"/>
  <c r="ED61" i="17" s="1"/>
  <c r="ED62" i="17" s="1"/>
  <c r="ED63" i="17" s="1"/>
  <c r="ED64" i="17" s="1"/>
  <c r="ED65" i="17" s="1"/>
  <c r="ED66" i="17" s="1"/>
  <c r="ED67" i="17" s="1"/>
  <c r="ED68" i="17" s="1"/>
  <c r="ED69" i="17" s="1"/>
  <c r="ED70" i="17" s="1"/>
  <c r="ED71" i="17" s="1"/>
  <c r="ED72" i="17" s="1"/>
  <c r="ED73" i="17" s="1"/>
  <c r="ED74" i="17" s="1"/>
  <c r="ED75" i="17" s="1"/>
  <c r="ED76" i="17" s="1"/>
  <c r="ED77" i="17" s="1"/>
  <c r="ED78" i="17" s="1"/>
  <c r="ED79" i="17" s="1"/>
  <c r="ED80" i="17" s="1"/>
  <c r="ED81" i="17" s="1"/>
  <c r="ED82" i="17" s="1"/>
  <c r="ED83" i="17" s="1"/>
  <c r="ED84" i="17" s="1"/>
  <c r="ED85" i="17" s="1"/>
  <c r="ED86" i="17" s="1"/>
  <c r="ED87" i="17" s="1"/>
  <c r="ED88" i="17" s="1"/>
  <c r="ED89" i="17" s="1"/>
  <c r="ED90" i="17" s="1"/>
  <c r="ED91" i="17" s="1"/>
  <c r="ED92" i="17" s="1"/>
  <c r="ED93" i="17" s="1"/>
  <c r="ED94" i="17" s="1"/>
  <c r="ED95" i="17" s="1"/>
  <c r="ED96" i="17" s="1"/>
  <c r="ED97" i="17" s="1"/>
  <c r="ED98" i="17" s="1"/>
  <c r="ED99" i="17" s="1"/>
  <c r="ED100" i="17" s="1"/>
  <c r="ED101" i="17" s="1"/>
  <c r="ED102" i="17" s="1"/>
  <c r="ED103" i="17" s="1"/>
  <c r="HQ11" i="17"/>
  <c r="HP11" i="17"/>
  <c r="HO11" i="17"/>
  <c r="HN11" i="17"/>
  <c r="HM11" i="17"/>
  <c r="HL11" i="17"/>
  <c r="HK11" i="17"/>
  <c r="HJ11" i="17"/>
  <c r="HI11" i="17"/>
  <c r="HH11" i="17"/>
  <c r="HG11" i="17"/>
  <c r="HF11" i="17"/>
  <c r="HE11" i="17"/>
  <c r="HD11" i="17"/>
  <c r="HC11" i="17"/>
  <c r="HB11" i="17"/>
  <c r="HA11" i="17"/>
  <c r="GZ11" i="17"/>
  <c r="GY11" i="17"/>
  <c r="GX11" i="17"/>
  <c r="GW11" i="17"/>
  <c r="GV11" i="17"/>
  <c r="GU11" i="17"/>
  <c r="GT11" i="17"/>
  <c r="GS11" i="17"/>
  <c r="GR11" i="17"/>
  <c r="GQ11" i="17"/>
  <c r="GP11" i="17"/>
  <c r="GO11" i="17"/>
  <c r="GN11" i="17"/>
  <c r="GM11" i="17"/>
  <c r="GL11" i="17"/>
  <c r="GK11" i="17"/>
  <c r="GJ11" i="17"/>
  <c r="GI11" i="17"/>
  <c r="GH11" i="17"/>
  <c r="GG11" i="17"/>
  <c r="GF11" i="17"/>
  <c r="GE11" i="17"/>
  <c r="GD11" i="17"/>
  <c r="GC11" i="17"/>
  <c r="GB11" i="17"/>
  <c r="GA11" i="17"/>
  <c r="FZ11" i="17"/>
  <c r="FY11" i="17"/>
  <c r="FX11" i="17"/>
  <c r="FW11" i="17"/>
  <c r="FV11" i="17"/>
  <c r="FU11" i="17"/>
  <c r="FT11" i="17"/>
  <c r="FS11" i="17"/>
  <c r="FR11" i="17"/>
  <c r="FQ11" i="17"/>
  <c r="FP11" i="17"/>
  <c r="FO11" i="17"/>
  <c r="FN11" i="17"/>
  <c r="FM11" i="17"/>
  <c r="FL11" i="17"/>
  <c r="FK11" i="17"/>
  <c r="FJ11" i="17"/>
  <c r="FI11" i="17"/>
  <c r="FH11" i="17"/>
  <c r="FG11" i="17"/>
  <c r="FF11" i="17"/>
  <c r="FE11" i="17"/>
  <c r="FD11" i="17"/>
  <c r="FC11" i="17"/>
  <c r="FB11" i="17"/>
  <c r="FA11" i="17"/>
  <c r="EZ11" i="17"/>
  <c r="EY11" i="17"/>
  <c r="EX11" i="17"/>
  <c r="EW11" i="17"/>
  <c r="EV11" i="17"/>
  <c r="EU11" i="17"/>
  <c r="ET11" i="17"/>
  <c r="ES11" i="17"/>
  <c r="ER11" i="17"/>
  <c r="EQ11" i="17"/>
  <c r="EP11" i="17"/>
  <c r="EO11" i="17"/>
  <c r="EN11" i="17"/>
  <c r="EM11" i="17"/>
  <c r="EL11" i="17"/>
  <c r="EK11" i="17"/>
  <c r="EJ11" i="17"/>
  <c r="EI11" i="17"/>
  <c r="EH11" i="17"/>
  <c r="EG11" i="17"/>
  <c r="EF11" i="17"/>
  <c r="EE11" i="17"/>
  <c r="ED11" i="17"/>
  <c r="EC11" i="17"/>
  <c r="EC12" i="17" s="1"/>
  <c r="EC13" i="17" s="1"/>
  <c r="EC14" i="17" s="1"/>
  <c r="EC15" i="17" s="1"/>
  <c r="EC16" i="17" s="1"/>
  <c r="EC17" i="17" s="1"/>
  <c r="EC18" i="17" s="1"/>
  <c r="EC19" i="17" s="1"/>
  <c r="EC20" i="17" s="1"/>
  <c r="EC21" i="17" s="1"/>
  <c r="EC22" i="17" s="1"/>
  <c r="EC23" i="17" s="1"/>
  <c r="EC24" i="17" s="1"/>
  <c r="EC25" i="17" s="1"/>
  <c r="EC26" i="17" s="1"/>
  <c r="EC27" i="17" s="1"/>
  <c r="EC28" i="17" s="1"/>
  <c r="EC29" i="17" s="1"/>
  <c r="EC30" i="17" s="1"/>
  <c r="EC31" i="17" s="1"/>
  <c r="EC32" i="17" s="1"/>
  <c r="EC33" i="17" s="1"/>
  <c r="EC34" i="17" s="1"/>
  <c r="EC35" i="17" s="1"/>
  <c r="EC36" i="17" s="1"/>
  <c r="EC37" i="17" s="1"/>
  <c r="EC38" i="17" s="1"/>
  <c r="EC39" i="17" s="1"/>
  <c r="EC40" i="17" s="1"/>
  <c r="EC41" i="17" s="1"/>
  <c r="EC42" i="17" s="1"/>
  <c r="EC43" i="17" s="1"/>
  <c r="EC44" i="17" s="1"/>
  <c r="EC45" i="17" s="1"/>
  <c r="EC46" i="17" s="1"/>
  <c r="EC47" i="17" s="1"/>
  <c r="EC48" i="17" s="1"/>
  <c r="EC49" i="17" s="1"/>
  <c r="EC50" i="17" s="1"/>
  <c r="EC51" i="17" s="1"/>
  <c r="EC52" i="17" s="1"/>
  <c r="EC53" i="17" s="1"/>
  <c r="EC54" i="17" s="1"/>
  <c r="EC55" i="17" s="1"/>
  <c r="EC56" i="17" s="1"/>
  <c r="EC57" i="17" s="1"/>
  <c r="EC58" i="17" s="1"/>
  <c r="EC59" i="17" s="1"/>
  <c r="EC60" i="17" s="1"/>
  <c r="EC61" i="17" s="1"/>
  <c r="EC62" i="17" s="1"/>
  <c r="EC63" i="17" s="1"/>
  <c r="EC64" i="17" s="1"/>
  <c r="EC65" i="17" s="1"/>
  <c r="EC66" i="17" s="1"/>
  <c r="EC67" i="17" s="1"/>
  <c r="EC68" i="17" s="1"/>
  <c r="EC69" i="17" s="1"/>
  <c r="EC70" i="17" s="1"/>
  <c r="EC71" i="17" s="1"/>
  <c r="EC72" i="17" s="1"/>
  <c r="EC73" i="17" s="1"/>
  <c r="EC74" i="17" s="1"/>
  <c r="EC75" i="17" s="1"/>
  <c r="EC76" i="17" s="1"/>
  <c r="EC77" i="17" s="1"/>
  <c r="EC78" i="17" s="1"/>
  <c r="EC79" i="17" s="1"/>
  <c r="EC80" i="17" s="1"/>
  <c r="EC81" i="17" s="1"/>
  <c r="EC82" i="17" s="1"/>
  <c r="EC83" i="17" s="1"/>
  <c r="EC84" i="17" s="1"/>
  <c r="EC85" i="17" s="1"/>
  <c r="EC86" i="17" s="1"/>
  <c r="EC87" i="17" s="1"/>
  <c r="EC88" i="17" s="1"/>
  <c r="EC89" i="17" s="1"/>
  <c r="EC90" i="17" s="1"/>
  <c r="EC91" i="17" s="1"/>
  <c r="EC92" i="17" s="1"/>
  <c r="EC93" i="17" s="1"/>
  <c r="EC94" i="17" s="1"/>
  <c r="EC95" i="17" s="1"/>
  <c r="EC96" i="17" s="1"/>
  <c r="EC97" i="17" s="1"/>
  <c r="EC98" i="17" s="1"/>
  <c r="EC99" i="17" s="1"/>
  <c r="EC100" i="17" s="1"/>
  <c r="EC101" i="17" s="1"/>
  <c r="EC102" i="17" s="1"/>
  <c r="EC103" i="17" s="1"/>
  <c r="HQ10" i="17"/>
  <c r="HP10" i="17"/>
  <c r="HO10" i="17"/>
  <c r="HN10" i="17"/>
  <c r="HM10" i="17"/>
  <c r="HL10" i="17"/>
  <c r="HK10" i="17"/>
  <c r="HJ10" i="17"/>
  <c r="HI10" i="17"/>
  <c r="HH10" i="17"/>
  <c r="HG10" i="17"/>
  <c r="HF10" i="17"/>
  <c r="HE10" i="17"/>
  <c r="HD10" i="17"/>
  <c r="HC10" i="17"/>
  <c r="HB10" i="17"/>
  <c r="HA10" i="17"/>
  <c r="GZ10" i="17"/>
  <c r="GY10" i="17"/>
  <c r="GX10" i="17"/>
  <c r="GW10" i="17"/>
  <c r="GV10" i="17"/>
  <c r="GU10" i="17"/>
  <c r="GT10" i="17"/>
  <c r="GS10" i="17"/>
  <c r="GR10" i="17"/>
  <c r="GQ10" i="17"/>
  <c r="GP10" i="17"/>
  <c r="GO10" i="17"/>
  <c r="GN10" i="17"/>
  <c r="GM10" i="17"/>
  <c r="GL10" i="17"/>
  <c r="GK10" i="17"/>
  <c r="GJ10" i="17"/>
  <c r="GI10" i="17"/>
  <c r="GH10" i="17"/>
  <c r="GG10" i="17"/>
  <c r="GF10" i="17"/>
  <c r="GE10" i="17"/>
  <c r="GD10" i="17"/>
  <c r="GC10" i="17"/>
  <c r="GB10" i="17"/>
  <c r="GA10" i="17"/>
  <c r="FZ10" i="17"/>
  <c r="FY10" i="17"/>
  <c r="FX10" i="17"/>
  <c r="FW10" i="17"/>
  <c r="FV10" i="17"/>
  <c r="FU10" i="17"/>
  <c r="FT10" i="17"/>
  <c r="FS10" i="17"/>
  <c r="FR10" i="17"/>
  <c r="FQ10" i="17"/>
  <c r="FP10" i="17"/>
  <c r="FO10" i="17"/>
  <c r="FN10" i="17"/>
  <c r="FM10" i="17"/>
  <c r="FL10" i="17"/>
  <c r="FK10" i="17"/>
  <c r="FJ10" i="17"/>
  <c r="FI10" i="17"/>
  <c r="FH10" i="17"/>
  <c r="FG10" i="17"/>
  <c r="FF10" i="17"/>
  <c r="FE10" i="17"/>
  <c r="FD10" i="17"/>
  <c r="FC10" i="17"/>
  <c r="FB10" i="17"/>
  <c r="FA10" i="17"/>
  <c r="EZ10" i="17"/>
  <c r="EY10" i="17"/>
  <c r="EX10" i="17"/>
  <c r="EW10" i="17"/>
  <c r="EV10" i="17"/>
  <c r="EU10" i="17"/>
  <c r="ET10" i="17"/>
  <c r="ES10" i="17"/>
  <c r="ER10" i="17"/>
  <c r="EQ10" i="17"/>
  <c r="EP10" i="17"/>
  <c r="EO10" i="17"/>
  <c r="EN10" i="17"/>
  <c r="EM10" i="17"/>
  <c r="EL10" i="17"/>
  <c r="EK10" i="17"/>
  <c r="EJ10" i="17"/>
  <c r="EI10" i="17"/>
  <c r="EH10" i="17"/>
  <c r="EG10" i="17"/>
  <c r="EF10" i="17"/>
  <c r="EE10" i="17"/>
  <c r="ED10" i="17"/>
  <c r="EC10" i="17"/>
  <c r="EB10" i="17"/>
  <c r="EB11" i="17" s="1"/>
  <c r="EB12" i="17" s="1"/>
  <c r="EB13" i="17" s="1"/>
  <c r="EB14" i="17" s="1"/>
  <c r="EB15" i="17" s="1"/>
  <c r="EB16" i="17" s="1"/>
  <c r="EB17" i="17" s="1"/>
  <c r="EB18" i="17" s="1"/>
  <c r="EB19" i="17" s="1"/>
  <c r="EB20" i="17" s="1"/>
  <c r="EB21" i="17" s="1"/>
  <c r="EB22" i="17" s="1"/>
  <c r="EB23" i="17" s="1"/>
  <c r="EB24" i="17" s="1"/>
  <c r="EB25" i="17" s="1"/>
  <c r="EB26" i="17" s="1"/>
  <c r="EB27" i="17" s="1"/>
  <c r="EB28" i="17" s="1"/>
  <c r="EB29" i="17" s="1"/>
  <c r="EB30" i="17" s="1"/>
  <c r="EB31" i="17" s="1"/>
  <c r="EB32" i="17" s="1"/>
  <c r="EB33" i="17" s="1"/>
  <c r="EB34" i="17" s="1"/>
  <c r="EB35" i="17" s="1"/>
  <c r="EB36" i="17" s="1"/>
  <c r="EB37" i="17" s="1"/>
  <c r="EB38" i="17" s="1"/>
  <c r="EB39" i="17" s="1"/>
  <c r="EB40" i="17" s="1"/>
  <c r="EB41" i="17" s="1"/>
  <c r="EB42" i="17" s="1"/>
  <c r="EB43" i="17" s="1"/>
  <c r="EB44" i="17" s="1"/>
  <c r="EB45" i="17" s="1"/>
  <c r="EB46" i="17" s="1"/>
  <c r="EB47" i="17" s="1"/>
  <c r="EB48" i="17" s="1"/>
  <c r="EB49" i="17" s="1"/>
  <c r="EB50" i="17" s="1"/>
  <c r="EB51" i="17" s="1"/>
  <c r="EB52" i="17" s="1"/>
  <c r="EB53" i="17" s="1"/>
  <c r="EB54" i="17" s="1"/>
  <c r="EB55" i="17" s="1"/>
  <c r="EB56" i="17" s="1"/>
  <c r="EB57" i="17" s="1"/>
  <c r="EB58" i="17" s="1"/>
  <c r="EB59" i="17" s="1"/>
  <c r="EB60" i="17" s="1"/>
  <c r="EB61" i="17" s="1"/>
  <c r="EB62" i="17" s="1"/>
  <c r="EB63" i="17" s="1"/>
  <c r="EB64" i="17" s="1"/>
  <c r="EB65" i="17" s="1"/>
  <c r="EB66" i="17" s="1"/>
  <c r="EB67" i="17" s="1"/>
  <c r="EB68" i="17" s="1"/>
  <c r="EB69" i="17" s="1"/>
  <c r="EB70" i="17" s="1"/>
  <c r="EB71" i="17" s="1"/>
  <c r="EB72" i="17" s="1"/>
  <c r="EB73" i="17" s="1"/>
  <c r="EB74" i="17" s="1"/>
  <c r="EB75" i="17" s="1"/>
  <c r="EB76" i="17" s="1"/>
  <c r="EB77" i="17" s="1"/>
  <c r="EB78" i="17" s="1"/>
  <c r="EB79" i="17" s="1"/>
  <c r="EB80" i="17" s="1"/>
  <c r="EB81" i="17" s="1"/>
  <c r="EB82" i="17" s="1"/>
  <c r="EB83" i="17" s="1"/>
  <c r="EB84" i="17" s="1"/>
  <c r="EB85" i="17" s="1"/>
  <c r="EB86" i="17" s="1"/>
  <c r="EB87" i="17" s="1"/>
  <c r="EB88" i="17" s="1"/>
  <c r="EB89" i="17" s="1"/>
  <c r="EB90" i="17" s="1"/>
  <c r="EB91" i="17" s="1"/>
  <c r="EB92" i="17" s="1"/>
  <c r="EB93" i="17" s="1"/>
  <c r="EB94" i="17" s="1"/>
  <c r="EB95" i="17" s="1"/>
  <c r="EB96" i="17" s="1"/>
  <c r="EB97" i="17" s="1"/>
  <c r="EB98" i="17" s="1"/>
  <c r="EB99" i="17" s="1"/>
  <c r="EB100" i="17" s="1"/>
  <c r="EB101" i="17" s="1"/>
  <c r="EB102" i="17" s="1"/>
  <c r="EB103" i="17" s="1"/>
  <c r="HQ9" i="17"/>
  <c r="HP9" i="17"/>
  <c r="HO9" i="17"/>
  <c r="HN9" i="17"/>
  <c r="HM9" i="17"/>
  <c r="HL9" i="17"/>
  <c r="HK9" i="17"/>
  <c r="HJ9" i="17"/>
  <c r="HI9" i="17"/>
  <c r="HH9" i="17"/>
  <c r="HG9" i="17"/>
  <c r="HF9" i="17"/>
  <c r="HE9" i="17"/>
  <c r="HD9" i="17"/>
  <c r="HC9" i="17"/>
  <c r="HB9" i="17"/>
  <c r="HA9" i="17"/>
  <c r="GZ9" i="17"/>
  <c r="GY9" i="17"/>
  <c r="GX9" i="17"/>
  <c r="GW9" i="17"/>
  <c r="GV9" i="17"/>
  <c r="GU9" i="17"/>
  <c r="GT9" i="17"/>
  <c r="GS9" i="17"/>
  <c r="GR9" i="17"/>
  <c r="GQ9" i="17"/>
  <c r="GP9" i="17"/>
  <c r="GO9" i="17"/>
  <c r="GN9" i="17"/>
  <c r="GM9" i="17"/>
  <c r="GL9" i="17"/>
  <c r="GK9" i="17"/>
  <c r="GJ9" i="17"/>
  <c r="GI9" i="17"/>
  <c r="GH9" i="17"/>
  <c r="GG9" i="17"/>
  <c r="GF9" i="17"/>
  <c r="GE9" i="17"/>
  <c r="GD9" i="17"/>
  <c r="GC9" i="17"/>
  <c r="GB9" i="17"/>
  <c r="GA9" i="17"/>
  <c r="FZ9" i="17"/>
  <c r="FY9" i="17"/>
  <c r="FX9" i="17"/>
  <c r="FW9" i="17"/>
  <c r="FV9" i="17"/>
  <c r="FU9" i="17"/>
  <c r="FT9" i="17"/>
  <c r="FS9" i="17"/>
  <c r="FR9" i="17"/>
  <c r="FQ9" i="17"/>
  <c r="FP9" i="17"/>
  <c r="FO9" i="17"/>
  <c r="FN9" i="17"/>
  <c r="FM9" i="17"/>
  <c r="FL9" i="17"/>
  <c r="FK9" i="17"/>
  <c r="FJ9" i="17"/>
  <c r="FI9" i="17"/>
  <c r="FH9" i="17"/>
  <c r="FG9" i="17"/>
  <c r="FF9" i="17"/>
  <c r="FE9" i="17"/>
  <c r="FD9" i="17"/>
  <c r="FC9" i="17"/>
  <c r="FB9" i="17"/>
  <c r="FA9" i="17"/>
  <c r="EZ9" i="17"/>
  <c r="EY9" i="17"/>
  <c r="EX9" i="17"/>
  <c r="EW9" i="17"/>
  <c r="EV9" i="17"/>
  <c r="EU9" i="17"/>
  <c r="ET9" i="17"/>
  <c r="ES9" i="17"/>
  <c r="ER9" i="17"/>
  <c r="EQ9" i="17"/>
  <c r="EP9" i="17"/>
  <c r="EO9" i="17"/>
  <c r="EN9" i="17"/>
  <c r="EM9" i="17"/>
  <c r="EL9" i="17"/>
  <c r="EK9" i="17"/>
  <c r="EJ9" i="17"/>
  <c r="EI9" i="17"/>
  <c r="EH9" i="17"/>
  <c r="EG9" i="17"/>
  <c r="EF9" i="17"/>
  <c r="EE9" i="17"/>
  <c r="ED9" i="17"/>
  <c r="EC9" i="17"/>
  <c r="EB9" i="17"/>
  <c r="EA9" i="17"/>
  <c r="EA10" i="17" s="1"/>
  <c r="EA11" i="17" s="1"/>
  <c r="EA12" i="17" s="1"/>
  <c r="EA13" i="17" s="1"/>
  <c r="EA14" i="17" s="1"/>
  <c r="EA15" i="17" s="1"/>
  <c r="EA16" i="17" s="1"/>
  <c r="EA17" i="17" s="1"/>
  <c r="EA18" i="17" s="1"/>
  <c r="EA19" i="17" s="1"/>
  <c r="EA20" i="17" s="1"/>
  <c r="EA21" i="17" s="1"/>
  <c r="EA22" i="17" s="1"/>
  <c r="EA23" i="17" s="1"/>
  <c r="EA24" i="17" s="1"/>
  <c r="EA25" i="17" s="1"/>
  <c r="EA26" i="17" s="1"/>
  <c r="EA27" i="17" s="1"/>
  <c r="EA28" i="17" s="1"/>
  <c r="EA29" i="17" s="1"/>
  <c r="EA30" i="17" s="1"/>
  <c r="EA31" i="17" s="1"/>
  <c r="EA32" i="17" s="1"/>
  <c r="EA33" i="17" s="1"/>
  <c r="EA34" i="17" s="1"/>
  <c r="EA35" i="17" s="1"/>
  <c r="EA36" i="17" s="1"/>
  <c r="EA37" i="17" s="1"/>
  <c r="EA38" i="17" s="1"/>
  <c r="EA39" i="17" s="1"/>
  <c r="EA40" i="17" s="1"/>
  <c r="EA41" i="17" s="1"/>
  <c r="EA42" i="17" s="1"/>
  <c r="EA43" i="17" s="1"/>
  <c r="EA44" i="17" s="1"/>
  <c r="EA45" i="17" s="1"/>
  <c r="EA46" i="17" s="1"/>
  <c r="EA47" i="17" s="1"/>
  <c r="EA48" i="17" s="1"/>
  <c r="EA49" i="17" s="1"/>
  <c r="EA50" i="17" s="1"/>
  <c r="EA51" i="17" s="1"/>
  <c r="EA52" i="17" s="1"/>
  <c r="EA53" i="17" s="1"/>
  <c r="EA54" i="17" s="1"/>
  <c r="EA55" i="17" s="1"/>
  <c r="EA56" i="17" s="1"/>
  <c r="EA57" i="17" s="1"/>
  <c r="EA58" i="17" s="1"/>
  <c r="EA59" i="17" s="1"/>
  <c r="EA60" i="17" s="1"/>
  <c r="EA61" i="17" s="1"/>
  <c r="EA62" i="17" s="1"/>
  <c r="EA63" i="17" s="1"/>
  <c r="EA64" i="17" s="1"/>
  <c r="EA65" i="17" s="1"/>
  <c r="EA66" i="17" s="1"/>
  <c r="EA67" i="17" s="1"/>
  <c r="EA68" i="17" s="1"/>
  <c r="EA69" i="17" s="1"/>
  <c r="EA70" i="17" s="1"/>
  <c r="EA71" i="17" s="1"/>
  <c r="EA72" i="17" s="1"/>
  <c r="EA73" i="17" s="1"/>
  <c r="EA74" i="17" s="1"/>
  <c r="EA75" i="17" s="1"/>
  <c r="EA76" i="17" s="1"/>
  <c r="EA77" i="17" s="1"/>
  <c r="EA78" i="17" s="1"/>
  <c r="EA79" i="17" s="1"/>
  <c r="EA80" i="17" s="1"/>
  <c r="EA81" i="17" s="1"/>
  <c r="EA82" i="17" s="1"/>
  <c r="EA83" i="17" s="1"/>
  <c r="EA84" i="17" s="1"/>
  <c r="EA85" i="17" s="1"/>
  <c r="EA86" i="17" s="1"/>
  <c r="EA87" i="17" s="1"/>
  <c r="EA88" i="17" s="1"/>
  <c r="EA89" i="17" s="1"/>
  <c r="EA90" i="17" s="1"/>
  <c r="EA91" i="17" s="1"/>
  <c r="EA92" i="17" s="1"/>
  <c r="EA93" i="17" s="1"/>
  <c r="EA94" i="17" s="1"/>
  <c r="EA95" i="17" s="1"/>
  <c r="EA96" i="17" s="1"/>
  <c r="EA97" i="17" s="1"/>
  <c r="EA98" i="17" s="1"/>
  <c r="EA99" i="17" s="1"/>
  <c r="EA100" i="17" s="1"/>
  <c r="EA101" i="17" s="1"/>
  <c r="EA102" i="17" s="1"/>
  <c r="EA103" i="17" s="1"/>
  <c r="HQ8" i="17"/>
  <c r="HP8" i="17"/>
  <c r="HO8" i="17"/>
  <c r="HN8" i="17"/>
  <c r="HM8" i="17"/>
  <c r="HL8" i="17"/>
  <c r="HK8" i="17"/>
  <c r="HJ8" i="17"/>
  <c r="HI8" i="17"/>
  <c r="HH8" i="17"/>
  <c r="HG8" i="17"/>
  <c r="HF8" i="17"/>
  <c r="HE8" i="17"/>
  <c r="HD8" i="17"/>
  <c r="HC8" i="17"/>
  <c r="HB8" i="17"/>
  <c r="HA8" i="17"/>
  <c r="GZ8" i="17"/>
  <c r="GY8" i="17"/>
  <c r="GX8" i="17"/>
  <c r="GW8" i="17"/>
  <c r="GV8" i="17"/>
  <c r="GU8" i="17"/>
  <c r="GT8" i="17"/>
  <c r="GS8" i="17"/>
  <c r="GR8" i="17"/>
  <c r="GQ8" i="17"/>
  <c r="GP8" i="17"/>
  <c r="GO8" i="17"/>
  <c r="GN8" i="17"/>
  <c r="GM8" i="17"/>
  <c r="GL8" i="17"/>
  <c r="GK8" i="17"/>
  <c r="GJ8" i="17"/>
  <c r="GI8" i="17"/>
  <c r="GH8" i="17"/>
  <c r="GG8" i="17"/>
  <c r="GF8" i="17"/>
  <c r="GE8" i="17"/>
  <c r="GD8" i="17"/>
  <c r="GC8" i="17"/>
  <c r="GB8" i="17"/>
  <c r="GA8" i="17"/>
  <c r="FZ8" i="17"/>
  <c r="FY8" i="17"/>
  <c r="FX8" i="17"/>
  <c r="FW8" i="17"/>
  <c r="FV8" i="17"/>
  <c r="FU8" i="17"/>
  <c r="FT8" i="17"/>
  <c r="FS8" i="17"/>
  <c r="FR8" i="17"/>
  <c r="FQ8" i="17"/>
  <c r="FP8" i="17"/>
  <c r="FO8" i="17"/>
  <c r="FN8" i="17"/>
  <c r="FM8" i="17"/>
  <c r="FL8" i="17"/>
  <c r="FK8" i="17"/>
  <c r="FJ8" i="17"/>
  <c r="FI8" i="17"/>
  <c r="FH8" i="17"/>
  <c r="FG8" i="17"/>
  <c r="FF8" i="17"/>
  <c r="FE8" i="17"/>
  <c r="FD8" i="17"/>
  <c r="FC8" i="17"/>
  <c r="FB8" i="17"/>
  <c r="FA8" i="17"/>
  <c r="EZ8" i="17"/>
  <c r="EY8" i="17"/>
  <c r="EX8" i="17"/>
  <c r="EW8" i="17"/>
  <c r="EV8" i="17"/>
  <c r="EU8" i="17"/>
  <c r="ET8" i="17"/>
  <c r="ES8" i="17"/>
  <c r="ER8" i="17"/>
  <c r="EQ8" i="17"/>
  <c r="EP8" i="17"/>
  <c r="EO8" i="17"/>
  <c r="EN8" i="17"/>
  <c r="EM8" i="17"/>
  <c r="EL8" i="17"/>
  <c r="EK8" i="17"/>
  <c r="EJ8" i="17"/>
  <c r="EI8" i="17"/>
  <c r="EH8" i="17"/>
  <c r="EG8" i="17"/>
  <c r="EF8" i="17"/>
  <c r="EE8" i="17"/>
  <c r="ED8" i="17"/>
  <c r="EC8" i="17"/>
  <c r="EB8" i="17"/>
  <c r="EA8" i="17"/>
  <c r="DZ8" i="17"/>
  <c r="DZ9" i="17" s="1"/>
  <c r="DZ10" i="17" s="1"/>
  <c r="DZ11" i="17" s="1"/>
  <c r="DZ12" i="17" s="1"/>
  <c r="DZ13" i="17" s="1"/>
  <c r="DZ14" i="17" s="1"/>
  <c r="DZ15" i="17" s="1"/>
  <c r="DZ16" i="17" s="1"/>
  <c r="DZ17" i="17" s="1"/>
  <c r="DZ18" i="17" s="1"/>
  <c r="DZ19" i="17" s="1"/>
  <c r="DZ20" i="17" s="1"/>
  <c r="DZ21" i="17" s="1"/>
  <c r="DZ22" i="17" s="1"/>
  <c r="DZ23" i="17" s="1"/>
  <c r="DZ24" i="17" s="1"/>
  <c r="DZ25" i="17" s="1"/>
  <c r="DZ26" i="17" s="1"/>
  <c r="DZ27" i="17" s="1"/>
  <c r="DZ28" i="17" s="1"/>
  <c r="DZ29" i="17" s="1"/>
  <c r="DZ30" i="17" s="1"/>
  <c r="DZ31" i="17" s="1"/>
  <c r="DZ32" i="17" s="1"/>
  <c r="DZ33" i="17" s="1"/>
  <c r="DZ34" i="17" s="1"/>
  <c r="DZ35" i="17" s="1"/>
  <c r="DZ36" i="17" s="1"/>
  <c r="DZ37" i="17" s="1"/>
  <c r="DZ38" i="17" s="1"/>
  <c r="DZ39" i="17" s="1"/>
  <c r="DZ40" i="17" s="1"/>
  <c r="DZ41" i="17" s="1"/>
  <c r="DZ42" i="17" s="1"/>
  <c r="DZ43" i="17" s="1"/>
  <c r="DZ44" i="17" s="1"/>
  <c r="DZ45" i="17" s="1"/>
  <c r="DZ46" i="17" s="1"/>
  <c r="DZ47" i="17" s="1"/>
  <c r="DZ48" i="17" s="1"/>
  <c r="DZ49" i="17" s="1"/>
  <c r="DZ50" i="17" s="1"/>
  <c r="DZ51" i="17" s="1"/>
  <c r="DZ52" i="17" s="1"/>
  <c r="DZ53" i="17" s="1"/>
  <c r="DZ54" i="17" s="1"/>
  <c r="DZ55" i="17" s="1"/>
  <c r="DZ56" i="17" s="1"/>
  <c r="DZ57" i="17" s="1"/>
  <c r="DZ58" i="17" s="1"/>
  <c r="DZ59" i="17" s="1"/>
  <c r="DZ60" i="17" s="1"/>
  <c r="DZ61" i="17" s="1"/>
  <c r="DZ62" i="17" s="1"/>
  <c r="DZ63" i="17" s="1"/>
  <c r="DZ64" i="17" s="1"/>
  <c r="DZ65" i="17" s="1"/>
  <c r="DZ66" i="17" s="1"/>
  <c r="DZ67" i="17" s="1"/>
  <c r="DZ68" i="17" s="1"/>
  <c r="DZ69" i="17" s="1"/>
  <c r="DZ70" i="17" s="1"/>
  <c r="DZ71" i="17" s="1"/>
  <c r="DZ72" i="17" s="1"/>
  <c r="DZ73" i="17" s="1"/>
  <c r="DZ74" i="17" s="1"/>
  <c r="DZ75" i="17" s="1"/>
  <c r="DZ76" i="17" s="1"/>
  <c r="DZ77" i="17" s="1"/>
  <c r="DZ78" i="17" s="1"/>
  <c r="DZ79" i="17" s="1"/>
  <c r="DZ80" i="17" s="1"/>
  <c r="DZ81" i="17" s="1"/>
  <c r="DZ82" i="17" s="1"/>
  <c r="DZ83" i="17" s="1"/>
  <c r="DZ84" i="17" s="1"/>
  <c r="DZ85" i="17" s="1"/>
  <c r="DZ86" i="17" s="1"/>
  <c r="DZ87" i="17" s="1"/>
  <c r="DZ88" i="17" s="1"/>
  <c r="DZ89" i="17" s="1"/>
  <c r="DZ90" i="17" s="1"/>
  <c r="DZ91" i="17" s="1"/>
  <c r="DZ92" i="17" s="1"/>
  <c r="DZ93" i="17" s="1"/>
  <c r="DZ94" i="17" s="1"/>
  <c r="DZ95" i="17" s="1"/>
  <c r="DZ96" i="17" s="1"/>
  <c r="DZ97" i="17" s="1"/>
  <c r="DZ98" i="17" s="1"/>
  <c r="DZ99" i="17" s="1"/>
  <c r="DZ100" i="17" s="1"/>
  <c r="DZ101" i="17" s="1"/>
  <c r="DZ102" i="17" s="1"/>
  <c r="DZ103" i="17" s="1"/>
  <c r="HQ7" i="17"/>
  <c r="HP7" i="17"/>
  <c r="HO7" i="17"/>
  <c r="HN7" i="17"/>
  <c r="HM7" i="17"/>
  <c r="HL7" i="17"/>
  <c r="HK7" i="17"/>
  <c r="HJ7" i="17"/>
  <c r="HI7" i="17"/>
  <c r="HH7" i="17"/>
  <c r="HG7" i="17"/>
  <c r="HF7" i="17"/>
  <c r="HE7" i="17"/>
  <c r="HD7" i="17"/>
  <c r="HC7" i="17"/>
  <c r="HB7" i="17"/>
  <c r="HA7" i="17"/>
  <c r="GZ7" i="17"/>
  <c r="GY7" i="17"/>
  <c r="GX7" i="17"/>
  <c r="GW7" i="17"/>
  <c r="GV7" i="17"/>
  <c r="GU7" i="17"/>
  <c r="GT7" i="17"/>
  <c r="GS7" i="17"/>
  <c r="GR7" i="17"/>
  <c r="GQ7" i="17"/>
  <c r="GP7" i="17"/>
  <c r="GO7" i="17"/>
  <c r="GN7" i="17"/>
  <c r="GM7" i="17"/>
  <c r="GL7" i="17"/>
  <c r="GK7" i="17"/>
  <c r="GJ7" i="17"/>
  <c r="GI7" i="17"/>
  <c r="GH7" i="17"/>
  <c r="GG7" i="17"/>
  <c r="GF7" i="17"/>
  <c r="GE7" i="17"/>
  <c r="GD7" i="17"/>
  <c r="GC7" i="17"/>
  <c r="GB7" i="17"/>
  <c r="GA7" i="17"/>
  <c r="FZ7" i="17"/>
  <c r="FY7" i="17"/>
  <c r="FX7" i="17"/>
  <c r="FW7" i="17"/>
  <c r="FV7" i="17"/>
  <c r="FU7" i="17"/>
  <c r="FT7" i="17"/>
  <c r="FS7" i="17"/>
  <c r="FR7" i="17"/>
  <c r="FQ7" i="17"/>
  <c r="FP7" i="17"/>
  <c r="FO7" i="17"/>
  <c r="FN7" i="17"/>
  <c r="FM7" i="17"/>
  <c r="FL7" i="17"/>
  <c r="FK7" i="17"/>
  <c r="FJ7" i="17"/>
  <c r="FI7" i="17"/>
  <c r="FH7" i="17"/>
  <c r="FG7" i="17"/>
  <c r="FF7" i="17"/>
  <c r="FE7" i="17"/>
  <c r="FD7" i="17"/>
  <c r="FC7" i="17"/>
  <c r="FB7" i="17"/>
  <c r="FA7" i="17"/>
  <c r="EZ7" i="17"/>
  <c r="EY7" i="17"/>
  <c r="EX7" i="17"/>
  <c r="EW7" i="17"/>
  <c r="EV7" i="17"/>
  <c r="EU7" i="17"/>
  <c r="ET7" i="17"/>
  <c r="ES7" i="17"/>
  <c r="ER7" i="17"/>
  <c r="EQ7" i="17"/>
  <c r="EP7" i="17"/>
  <c r="EO7" i="17"/>
  <c r="EN7" i="17"/>
  <c r="EM7" i="17"/>
  <c r="EL7" i="17"/>
  <c r="EK7" i="17"/>
  <c r="EJ7" i="17"/>
  <c r="EI7" i="17"/>
  <c r="EH7" i="17"/>
  <c r="EG7" i="17"/>
  <c r="EF7" i="17"/>
  <c r="EE7" i="17"/>
  <c r="ED7" i="17"/>
  <c r="EC7" i="17"/>
  <c r="EB7" i="17"/>
  <c r="EA7" i="17"/>
  <c r="DZ7" i="17"/>
  <c r="DY7" i="17"/>
  <c r="DY8" i="17" s="1"/>
  <c r="DY9" i="17" s="1"/>
  <c r="DY10" i="17" s="1"/>
  <c r="DY11" i="17" s="1"/>
  <c r="DY12" i="17" s="1"/>
  <c r="DY13" i="17" s="1"/>
  <c r="DY14" i="17" s="1"/>
  <c r="DY15" i="17" s="1"/>
  <c r="DY16" i="17" s="1"/>
  <c r="DY17" i="17" s="1"/>
  <c r="DY18" i="17" s="1"/>
  <c r="DY19" i="17" s="1"/>
  <c r="DY20" i="17" s="1"/>
  <c r="DY21" i="17" s="1"/>
  <c r="DY22" i="17" s="1"/>
  <c r="DY23" i="17" s="1"/>
  <c r="DY24" i="17" s="1"/>
  <c r="DY25" i="17" s="1"/>
  <c r="DY26" i="17" s="1"/>
  <c r="DY27" i="17" s="1"/>
  <c r="DY28" i="17" s="1"/>
  <c r="DY29" i="17" s="1"/>
  <c r="DY30" i="17" s="1"/>
  <c r="DY31" i="17" s="1"/>
  <c r="DY32" i="17" s="1"/>
  <c r="DY33" i="17" s="1"/>
  <c r="DY34" i="17" s="1"/>
  <c r="DY35" i="17" s="1"/>
  <c r="DY36" i="17" s="1"/>
  <c r="DY37" i="17" s="1"/>
  <c r="DY38" i="17" s="1"/>
  <c r="DY39" i="17" s="1"/>
  <c r="DY40" i="17" s="1"/>
  <c r="DY41" i="17" s="1"/>
  <c r="DY42" i="17" s="1"/>
  <c r="DY43" i="17" s="1"/>
  <c r="DY44" i="17" s="1"/>
  <c r="DY45" i="17" s="1"/>
  <c r="DY46" i="17" s="1"/>
  <c r="DY47" i="17" s="1"/>
  <c r="DY48" i="17" s="1"/>
  <c r="DY49" i="17" s="1"/>
  <c r="DY50" i="17" s="1"/>
  <c r="DY51" i="17" s="1"/>
  <c r="DY52" i="17" s="1"/>
  <c r="DY53" i="17" s="1"/>
  <c r="DY54" i="17" s="1"/>
  <c r="DY55" i="17" s="1"/>
  <c r="DY56" i="17" s="1"/>
  <c r="DY57" i="17" s="1"/>
  <c r="DY58" i="17" s="1"/>
  <c r="DY59" i="17" s="1"/>
  <c r="DY60" i="17" s="1"/>
  <c r="DY61" i="17" s="1"/>
  <c r="DY62" i="17" s="1"/>
  <c r="DY63" i="17" s="1"/>
  <c r="DY64" i="17" s="1"/>
  <c r="DY65" i="17" s="1"/>
  <c r="DY66" i="17" s="1"/>
  <c r="DY67" i="17" s="1"/>
  <c r="DY68" i="17" s="1"/>
  <c r="DY69" i="17" s="1"/>
  <c r="DY70" i="17" s="1"/>
  <c r="DY71" i="17" s="1"/>
  <c r="DY72" i="17" s="1"/>
  <c r="DY73" i="17" s="1"/>
  <c r="DY74" i="17" s="1"/>
  <c r="DY75" i="17" s="1"/>
  <c r="DY76" i="17" s="1"/>
  <c r="DY77" i="17" s="1"/>
  <c r="DY78" i="17" s="1"/>
  <c r="DY79" i="17" s="1"/>
  <c r="DY80" i="17" s="1"/>
  <c r="DY81" i="17" s="1"/>
  <c r="DY82" i="17" s="1"/>
  <c r="DY83" i="17" s="1"/>
  <c r="DY84" i="17" s="1"/>
  <c r="DY85" i="17" s="1"/>
  <c r="DY86" i="17" s="1"/>
  <c r="DY87" i="17" s="1"/>
  <c r="DY88" i="17" s="1"/>
  <c r="DY89" i="17" s="1"/>
  <c r="DY90" i="17" s="1"/>
  <c r="DY91" i="17" s="1"/>
  <c r="DY92" i="17" s="1"/>
  <c r="DY93" i="17" s="1"/>
  <c r="DY94" i="17" s="1"/>
  <c r="DY95" i="17" s="1"/>
  <c r="DY96" i="17" s="1"/>
  <c r="DY97" i="17" s="1"/>
  <c r="DY98" i="17" s="1"/>
  <c r="DY99" i="17" s="1"/>
  <c r="DY100" i="17" s="1"/>
  <c r="DY101" i="17" s="1"/>
  <c r="DY102" i="17" s="1"/>
  <c r="DY103" i="17" s="1"/>
  <c r="HQ6" i="17"/>
  <c r="HP6" i="17"/>
  <c r="HO6" i="17"/>
  <c r="HN6" i="17"/>
  <c r="HM6" i="17"/>
  <c r="HL6" i="17"/>
  <c r="HK6" i="17"/>
  <c r="HJ6" i="17"/>
  <c r="HI6" i="17"/>
  <c r="HH6" i="17"/>
  <c r="HG6" i="17"/>
  <c r="HF6" i="17"/>
  <c r="HE6" i="17"/>
  <c r="HD6" i="17"/>
  <c r="HC6" i="17"/>
  <c r="HB6" i="17"/>
  <c r="HA6" i="17"/>
  <c r="GZ6" i="17"/>
  <c r="GY6" i="17"/>
  <c r="GX6" i="17"/>
  <c r="GW6" i="17"/>
  <c r="GV6" i="17"/>
  <c r="GU6" i="17"/>
  <c r="GT6" i="17"/>
  <c r="GS6" i="17"/>
  <c r="GR6" i="17"/>
  <c r="GQ6" i="17"/>
  <c r="GP6" i="17"/>
  <c r="GO6" i="17"/>
  <c r="GN6" i="17"/>
  <c r="GM6" i="17"/>
  <c r="GL6" i="17"/>
  <c r="GK6" i="17"/>
  <c r="GJ6" i="17"/>
  <c r="GI6" i="17"/>
  <c r="GH6" i="17"/>
  <c r="GG6" i="17"/>
  <c r="GF6" i="17"/>
  <c r="GE6" i="17"/>
  <c r="GD6" i="17"/>
  <c r="GC6" i="17"/>
  <c r="GB6" i="17"/>
  <c r="GA6" i="17"/>
  <c r="FZ6" i="17"/>
  <c r="FY6" i="17"/>
  <c r="FX6" i="17"/>
  <c r="FW6" i="17"/>
  <c r="FV6" i="17"/>
  <c r="FU6" i="17"/>
  <c r="FT6" i="17"/>
  <c r="FS6" i="17"/>
  <c r="FR6" i="17"/>
  <c r="FQ6" i="17"/>
  <c r="FP6" i="17"/>
  <c r="FO6" i="17"/>
  <c r="FN6" i="17"/>
  <c r="FM6" i="17"/>
  <c r="FL6" i="17"/>
  <c r="FK6" i="17"/>
  <c r="FJ6" i="17"/>
  <c r="FI6" i="17"/>
  <c r="FH6" i="17"/>
  <c r="FG6" i="17"/>
  <c r="FF6" i="17"/>
  <c r="FE6" i="17"/>
  <c r="FD6" i="17"/>
  <c r="FC6" i="17"/>
  <c r="FB6" i="17"/>
  <c r="FA6" i="17"/>
  <c r="EZ6" i="17"/>
  <c r="EY6" i="17"/>
  <c r="EX6" i="17"/>
  <c r="EW6" i="17"/>
  <c r="EV6" i="17"/>
  <c r="EU6" i="17"/>
  <c r="ET6" i="17"/>
  <c r="ES6" i="17"/>
  <c r="ER6" i="17"/>
  <c r="EQ6" i="17"/>
  <c r="EP6" i="17"/>
  <c r="EO6" i="17"/>
  <c r="EN6" i="17"/>
  <c r="EM6" i="17"/>
  <c r="EL6" i="17"/>
  <c r="EK6" i="17"/>
  <c r="EJ6" i="17"/>
  <c r="EI6" i="17"/>
  <c r="EH6" i="17"/>
  <c r="EG6" i="17"/>
  <c r="EF6" i="17"/>
  <c r="EE6" i="17"/>
  <c r="ED6" i="17"/>
  <c r="EC6" i="17"/>
  <c r="EB6" i="17"/>
  <c r="EA6" i="17"/>
  <c r="DZ6" i="17"/>
  <c r="DY6" i="17"/>
  <c r="DX6" i="17"/>
  <c r="DX7" i="17" s="1"/>
  <c r="DX8" i="17" s="1"/>
  <c r="DX9" i="17" s="1"/>
  <c r="DX10" i="17" s="1"/>
  <c r="DX11" i="17" s="1"/>
  <c r="DX12" i="17" s="1"/>
  <c r="DX13" i="17" s="1"/>
  <c r="DX14" i="17" s="1"/>
  <c r="DX15" i="17" s="1"/>
  <c r="DX16" i="17" s="1"/>
  <c r="DX17" i="17" s="1"/>
  <c r="DX18" i="17" s="1"/>
  <c r="DX19" i="17" s="1"/>
  <c r="DX20" i="17" s="1"/>
  <c r="DX21" i="17" s="1"/>
  <c r="DX22" i="17" s="1"/>
  <c r="DX23" i="17" s="1"/>
  <c r="DX24" i="17" s="1"/>
  <c r="DX25" i="17" s="1"/>
  <c r="DX26" i="17" s="1"/>
  <c r="DX27" i="17" s="1"/>
  <c r="DX28" i="17" s="1"/>
  <c r="DX29" i="17" s="1"/>
  <c r="DX30" i="17" s="1"/>
  <c r="DX31" i="17" s="1"/>
  <c r="DX32" i="17" s="1"/>
  <c r="DX33" i="17" s="1"/>
  <c r="DX34" i="17" s="1"/>
  <c r="DX35" i="17" s="1"/>
  <c r="DX36" i="17" s="1"/>
  <c r="DX37" i="17" s="1"/>
  <c r="DX38" i="17" s="1"/>
  <c r="DX39" i="17" s="1"/>
  <c r="DX40" i="17" s="1"/>
  <c r="DX41" i="17" s="1"/>
  <c r="DX42" i="17" s="1"/>
  <c r="DX43" i="17" s="1"/>
  <c r="DX44" i="17" s="1"/>
  <c r="DX45" i="17" s="1"/>
  <c r="DX46" i="17" s="1"/>
  <c r="DX47" i="17" s="1"/>
  <c r="DX48" i="17" s="1"/>
  <c r="DX49" i="17" s="1"/>
  <c r="DX50" i="17" s="1"/>
  <c r="DX51" i="17" s="1"/>
  <c r="DX52" i="17" s="1"/>
  <c r="DX53" i="17" s="1"/>
  <c r="DX54" i="17" s="1"/>
  <c r="DX55" i="17" s="1"/>
  <c r="DX56" i="17" s="1"/>
  <c r="DX57" i="17" s="1"/>
  <c r="DX58" i="17" s="1"/>
  <c r="DX59" i="17" s="1"/>
  <c r="DX60" i="17" s="1"/>
  <c r="DX61" i="17" s="1"/>
  <c r="DX62" i="17" s="1"/>
  <c r="DX63" i="17" s="1"/>
  <c r="DX64" i="17" s="1"/>
  <c r="DX65" i="17" s="1"/>
  <c r="DX66" i="17" s="1"/>
  <c r="DX67" i="17" s="1"/>
  <c r="DX68" i="17" s="1"/>
  <c r="DX69" i="17" s="1"/>
  <c r="DX70" i="17" s="1"/>
  <c r="DX71" i="17" s="1"/>
  <c r="DX72" i="17" s="1"/>
  <c r="DX73" i="17" s="1"/>
  <c r="DX74" i="17" s="1"/>
  <c r="DX75" i="17" s="1"/>
  <c r="DX76" i="17" s="1"/>
  <c r="DX77" i="17" s="1"/>
  <c r="DX78" i="17" s="1"/>
  <c r="DX79" i="17" s="1"/>
  <c r="DX80" i="17" s="1"/>
  <c r="DX81" i="17" s="1"/>
  <c r="DX82" i="17" s="1"/>
  <c r="DX83" i="17" s="1"/>
  <c r="DX84" i="17" s="1"/>
  <c r="DX85" i="17" s="1"/>
  <c r="DX86" i="17" s="1"/>
  <c r="DX87" i="17" s="1"/>
  <c r="DX88" i="17" s="1"/>
  <c r="DX89" i="17" s="1"/>
  <c r="DX90" i="17" s="1"/>
  <c r="DX91" i="17" s="1"/>
  <c r="DX92" i="17" s="1"/>
  <c r="DX93" i="17" s="1"/>
  <c r="DX94" i="17" s="1"/>
  <c r="DX95" i="17" s="1"/>
  <c r="DX96" i="17" s="1"/>
  <c r="DX97" i="17" s="1"/>
  <c r="DX98" i="17" s="1"/>
  <c r="DX99" i="17" s="1"/>
  <c r="DX100" i="17" s="1"/>
  <c r="DX101" i="17" s="1"/>
  <c r="DX102" i="17" s="1"/>
  <c r="DX103" i="17" s="1"/>
  <c r="HQ5" i="17"/>
  <c r="HP5" i="17"/>
  <c r="HO5" i="17"/>
  <c r="HN5" i="17"/>
  <c r="HM5" i="17"/>
  <c r="HL5" i="17"/>
  <c r="HK5" i="17"/>
  <c r="HJ5" i="17"/>
  <c r="HI5" i="17"/>
  <c r="HH5" i="17"/>
  <c r="HG5" i="17"/>
  <c r="HF5" i="17"/>
  <c r="HE5" i="17"/>
  <c r="HD5" i="17"/>
  <c r="HC5" i="17"/>
  <c r="HB5" i="17"/>
  <c r="HA5" i="17"/>
  <c r="GZ5" i="17"/>
  <c r="GY5" i="17"/>
  <c r="GX5" i="17"/>
  <c r="GW5" i="17"/>
  <c r="GV5" i="17"/>
  <c r="GU5" i="17"/>
  <c r="GT5" i="17"/>
  <c r="GS5" i="17"/>
  <c r="GR5" i="17"/>
  <c r="GQ5" i="17"/>
  <c r="GP5" i="17"/>
  <c r="GO5" i="17"/>
  <c r="GN5" i="17"/>
  <c r="GM5" i="17"/>
  <c r="GL5" i="17"/>
  <c r="GK5" i="17"/>
  <c r="GJ5" i="17"/>
  <c r="GI5" i="17"/>
  <c r="GH5" i="17"/>
  <c r="GG5" i="17"/>
  <c r="GF5" i="17"/>
  <c r="GE5" i="17"/>
  <c r="GD5" i="17"/>
  <c r="GC5" i="17"/>
  <c r="GB5" i="17"/>
  <c r="GA5" i="17"/>
  <c r="FZ5" i="17"/>
  <c r="FY5" i="17"/>
  <c r="FX5" i="17"/>
  <c r="FW5" i="17"/>
  <c r="FV5" i="17"/>
  <c r="FU5" i="17"/>
  <c r="FT5" i="17"/>
  <c r="FS5" i="17"/>
  <c r="FR5" i="17"/>
  <c r="FQ5" i="17"/>
  <c r="FP5" i="17"/>
  <c r="FO5" i="17"/>
  <c r="FN5" i="17"/>
  <c r="FM5" i="17"/>
  <c r="FL5" i="17"/>
  <c r="FK5" i="17"/>
  <c r="FJ5" i="17"/>
  <c r="FI5" i="17"/>
  <c r="FH5" i="17"/>
  <c r="FG5" i="17"/>
  <c r="FF5" i="17"/>
  <c r="FE5" i="17"/>
  <c r="FD5" i="17"/>
  <c r="FC5" i="17"/>
  <c r="FB5" i="17"/>
  <c r="FA5" i="17"/>
  <c r="EZ5" i="17"/>
  <c r="EY5" i="17"/>
  <c r="EX5" i="17"/>
  <c r="EW5" i="17"/>
  <c r="EV5" i="17"/>
  <c r="EU5" i="17"/>
  <c r="ET5" i="17"/>
  <c r="ES5" i="17"/>
  <c r="ER5" i="17"/>
  <c r="EQ5" i="17"/>
  <c r="EP5" i="17"/>
  <c r="EO5" i="17"/>
  <c r="EN5" i="17"/>
  <c r="EM5" i="17"/>
  <c r="EL5" i="17"/>
  <c r="EK5" i="17"/>
  <c r="EJ5" i="17"/>
  <c r="EI5" i="17"/>
  <c r="EH5" i="17"/>
  <c r="EG5" i="17"/>
  <c r="EF5" i="17"/>
  <c r="EE5" i="17"/>
  <c r="ED5" i="17"/>
  <c r="EC5" i="17"/>
  <c r="EB5" i="17"/>
  <c r="EA5" i="17"/>
  <c r="DZ5" i="17"/>
  <c r="DY5" i="17"/>
  <c r="DX5" i="17"/>
  <c r="DW5" i="17"/>
  <c r="DW6" i="17" s="1"/>
  <c r="DW7" i="17" s="1"/>
  <c r="DW8" i="17" s="1"/>
  <c r="DW9" i="17" s="1"/>
  <c r="DW10" i="17" s="1"/>
  <c r="DW11" i="17" s="1"/>
  <c r="DW12" i="17" s="1"/>
  <c r="DW13" i="17" s="1"/>
  <c r="DW14" i="17" s="1"/>
  <c r="DW15" i="17" s="1"/>
  <c r="DW16" i="17" s="1"/>
  <c r="DW17" i="17" s="1"/>
  <c r="DW18" i="17" s="1"/>
  <c r="DW19" i="17" s="1"/>
  <c r="DW20" i="17" s="1"/>
  <c r="DW21" i="17" s="1"/>
  <c r="DW22" i="17" s="1"/>
  <c r="DW23" i="17" s="1"/>
  <c r="DW24" i="17" s="1"/>
  <c r="DW25" i="17" s="1"/>
  <c r="DW26" i="17" s="1"/>
  <c r="DW27" i="17" s="1"/>
  <c r="DW28" i="17" s="1"/>
  <c r="DW29" i="17" s="1"/>
  <c r="DW30" i="17" s="1"/>
  <c r="DW31" i="17" s="1"/>
  <c r="DW32" i="17" s="1"/>
  <c r="DW33" i="17" s="1"/>
  <c r="DW34" i="17" s="1"/>
  <c r="DW35" i="17" s="1"/>
  <c r="DW36" i="17" s="1"/>
  <c r="DW37" i="17" s="1"/>
  <c r="DW38" i="17" s="1"/>
  <c r="DW39" i="17" s="1"/>
  <c r="DW40" i="17" s="1"/>
  <c r="DW41" i="17" s="1"/>
  <c r="DW42" i="17" s="1"/>
  <c r="DW43" i="17" s="1"/>
  <c r="DW44" i="17" s="1"/>
  <c r="DW45" i="17" s="1"/>
  <c r="DW46" i="17" s="1"/>
  <c r="DW47" i="17" s="1"/>
  <c r="DW48" i="17" s="1"/>
  <c r="DW49" i="17" s="1"/>
  <c r="DW50" i="17" s="1"/>
  <c r="DW51" i="17" s="1"/>
  <c r="DW52" i="17" s="1"/>
  <c r="DW53" i="17" s="1"/>
  <c r="DW54" i="17" s="1"/>
  <c r="DW55" i="17" s="1"/>
  <c r="DW56" i="17" s="1"/>
  <c r="DW57" i="17" s="1"/>
  <c r="DW58" i="17" s="1"/>
  <c r="DW59" i="17" s="1"/>
  <c r="DW60" i="17" s="1"/>
  <c r="DW61" i="17" s="1"/>
  <c r="DW62" i="17" s="1"/>
  <c r="DW63" i="17" s="1"/>
  <c r="DW64" i="17" s="1"/>
  <c r="DW65" i="17" s="1"/>
  <c r="DW66" i="17" s="1"/>
  <c r="DW67" i="17" s="1"/>
  <c r="DW68" i="17" s="1"/>
  <c r="DW69" i="17" s="1"/>
  <c r="DW70" i="17" s="1"/>
  <c r="DW71" i="17" s="1"/>
  <c r="DW72" i="17" s="1"/>
  <c r="DW73" i="17" s="1"/>
  <c r="DW74" i="17" s="1"/>
  <c r="DW75" i="17" s="1"/>
  <c r="DW76" i="17" s="1"/>
  <c r="DW77" i="17" s="1"/>
  <c r="DW78" i="17" s="1"/>
  <c r="DW79" i="17" s="1"/>
  <c r="DW80" i="17" s="1"/>
  <c r="DW81" i="17" s="1"/>
  <c r="DW82" i="17" s="1"/>
  <c r="DW83" i="17" s="1"/>
  <c r="DW84" i="17" s="1"/>
  <c r="DW85" i="17" s="1"/>
  <c r="DW86" i="17" s="1"/>
  <c r="DW87" i="17" s="1"/>
  <c r="DW88" i="17" s="1"/>
  <c r="DW89" i="17" s="1"/>
  <c r="DW90" i="17" s="1"/>
  <c r="DW91" i="17" s="1"/>
  <c r="DW92" i="17" s="1"/>
  <c r="DW93" i="17" s="1"/>
  <c r="DW94" i="17" s="1"/>
  <c r="DW95" i="17" s="1"/>
  <c r="DW96" i="17" s="1"/>
  <c r="DW97" i="17" s="1"/>
  <c r="DW98" i="17" s="1"/>
  <c r="DW99" i="17" s="1"/>
  <c r="DW100" i="17" s="1"/>
  <c r="DW101" i="17" s="1"/>
  <c r="DW102" i="17" s="1"/>
  <c r="DW103" i="17" s="1"/>
  <c r="HQ4" i="17"/>
  <c r="HP4" i="17"/>
  <c r="HO4" i="17"/>
  <c r="HN4" i="17"/>
  <c r="HM4" i="17"/>
  <c r="HL4" i="17"/>
  <c r="HK4" i="17"/>
  <c r="HJ4" i="17"/>
  <c r="HI4" i="17"/>
  <c r="HH4" i="17"/>
  <c r="HG4" i="17"/>
  <c r="HF4" i="17"/>
  <c r="HE4" i="17"/>
  <c r="HD4" i="17"/>
  <c r="HC4" i="17"/>
  <c r="HB4" i="17"/>
  <c r="HA4" i="17"/>
  <c r="GZ4" i="17"/>
  <c r="GY4" i="17"/>
  <c r="GX4" i="17"/>
  <c r="GW4" i="17"/>
  <c r="GV4" i="17"/>
  <c r="GU4" i="17"/>
  <c r="GT4" i="17"/>
  <c r="GS4" i="17"/>
  <c r="GR4" i="17"/>
  <c r="GQ4" i="17"/>
  <c r="GP4" i="17"/>
  <c r="GO4" i="17"/>
  <c r="GN4" i="17"/>
  <c r="GM4" i="17"/>
  <c r="GL4" i="17"/>
  <c r="GK4" i="17"/>
  <c r="GJ4" i="17"/>
  <c r="GI4" i="17"/>
  <c r="GH4" i="17"/>
  <c r="GG4" i="17"/>
  <c r="GF4" i="17"/>
  <c r="GE4" i="17"/>
  <c r="GD4" i="17"/>
  <c r="GC4" i="17"/>
  <c r="GB4" i="17"/>
  <c r="GA4" i="17"/>
  <c r="FZ4" i="17"/>
  <c r="FY4" i="17"/>
  <c r="FX4" i="17"/>
  <c r="FW4" i="17"/>
  <c r="FV4" i="17"/>
  <c r="FU4" i="17"/>
  <c r="FT4" i="17"/>
  <c r="FS4" i="17"/>
  <c r="FR4" i="17"/>
  <c r="FQ4" i="17"/>
  <c r="FP4" i="17"/>
  <c r="FO4" i="17"/>
  <c r="FN4" i="17"/>
  <c r="FM4" i="17"/>
  <c r="FL4" i="17"/>
  <c r="FK4" i="17"/>
  <c r="FJ4" i="17"/>
  <c r="FI4" i="17"/>
  <c r="FH4" i="17"/>
  <c r="FG4" i="17"/>
  <c r="FF4" i="17"/>
  <c r="FE4" i="17"/>
  <c r="FD4" i="17"/>
  <c r="FC4" i="17"/>
  <c r="FB4" i="17"/>
  <c r="FA4" i="17"/>
  <c r="EZ4" i="17"/>
  <c r="EY4" i="17"/>
  <c r="EX4" i="17"/>
  <c r="EW4" i="17"/>
  <c r="EV4" i="17"/>
  <c r="EU4" i="17"/>
  <c r="ET4" i="17"/>
  <c r="ES4" i="17"/>
  <c r="ER4" i="17"/>
  <c r="EQ4" i="17"/>
  <c r="EP4" i="17"/>
  <c r="EO4" i="17"/>
  <c r="EN4" i="17"/>
  <c r="EM4" i="17"/>
  <c r="EL4" i="17"/>
  <c r="EK4" i="17"/>
  <c r="EJ4" i="17"/>
  <c r="EI4" i="17"/>
  <c r="EH4" i="17"/>
  <c r="EG4" i="17"/>
  <c r="EF4" i="17"/>
  <c r="EE4" i="17"/>
  <c r="ED4" i="17"/>
  <c r="EC4" i="17"/>
  <c r="EB4" i="17"/>
  <c r="EA4" i="17"/>
  <c r="DZ4" i="17"/>
  <c r="DY4" i="17"/>
  <c r="DX4" i="17"/>
  <c r="DW4" i="17"/>
  <c r="DV4" i="17"/>
  <c r="DV5" i="17" s="1"/>
  <c r="DV6" i="17" s="1"/>
  <c r="DV7" i="17" s="1"/>
  <c r="DV8" i="17" s="1"/>
  <c r="DV9" i="17" s="1"/>
  <c r="DV10" i="17" s="1"/>
  <c r="DV11" i="17" s="1"/>
  <c r="DV12" i="17" s="1"/>
  <c r="DV13" i="17" s="1"/>
  <c r="DV14" i="17" s="1"/>
  <c r="DV15" i="17" s="1"/>
  <c r="DV16" i="17" s="1"/>
  <c r="DV17" i="17" s="1"/>
  <c r="DV18" i="17" s="1"/>
  <c r="DV19" i="17" s="1"/>
  <c r="DV20" i="17" s="1"/>
  <c r="DV21" i="17" s="1"/>
  <c r="DV22" i="17" s="1"/>
  <c r="DV23" i="17" s="1"/>
  <c r="DV24" i="17" s="1"/>
  <c r="DV25" i="17" s="1"/>
  <c r="DV26" i="17" s="1"/>
  <c r="DV27" i="17" s="1"/>
  <c r="DV28" i="17" s="1"/>
  <c r="DV29" i="17" s="1"/>
  <c r="DV30" i="17" s="1"/>
  <c r="DV31" i="17" s="1"/>
  <c r="DV32" i="17" s="1"/>
  <c r="DV33" i="17" s="1"/>
  <c r="DV34" i="17" s="1"/>
  <c r="DV35" i="17" s="1"/>
  <c r="DV36" i="17" s="1"/>
  <c r="DV37" i="17" s="1"/>
  <c r="DV38" i="17" s="1"/>
  <c r="DV39" i="17" s="1"/>
  <c r="DV40" i="17" s="1"/>
  <c r="DV41" i="17" s="1"/>
  <c r="DV42" i="17" s="1"/>
  <c r="DV43" i="17" s="1"/>
  <c r="DV44" i="17" s="1"/>
  <c r="DV45" i="17" s="1"/>
  <c r="DV46" i="17" s="1"/>
  <c r="DV47" i="17" s="1"/>
  <c r="DV48" i="17" s="1"/>
  <c r="DV49" i="17" s="1"/>
  <c r="DV50" i="17" s="1"/>
  <c r="DV51" i="17" s="1"/>
  <c r="DV52" i="17" s="1"/>
  <c r="DV53" i="17" s="1"/>
  <c r="DV54" i="17" s="1"/>
  <c r="DV55" i="17" s="1"/>
  <c r="DV56" i="17" s="1"/>
  <c r="DV57" i="17" s="1"/>
  <c r="DV58" i="17" s="1"/>
  <c r="DV59" i="17" s="1"/>
  <c r="DV60" i="17" s="1"/>
  <c r="DV61" i="17" s="1"/>
  <c r="DV62" i="17" s="1"/>
  <c r="DV63" i="17" s="1"/>
  <c r="DV64" i="17" s="1"/>
  <c r="DV65" i="17" s="1"/>
  <c r="DV66" i="17" s="1"/>
  <c r="DV67" i="17" s="1"/>
  <c r="DV68" i="17" s="1"/>
  <c r="DV69" i="17" s="1"/>
  <c r="DV70" i="17" s="1"/>
  <c r="DV71" i="17" s="1"/>
  <c r="DV72" i="17" s="1"/>
  <c r="DV73" i="17" s="1"/>
  <c r="DV74" i="17" s="1"/>
  <c r="DV75" i="17" s="1"/>
  <c r="DV76" i="17" s="1"/>
  <c r="DV77" i="17" s="1"/>
  <c r="DV78" i="17" s="1"/>
  <c r="DV79" i="17" s="1"/>
  <c r="DV80" i="17" s="1"/>
  <c r="DV81" i="17" s="1"/>
  <c r="DV82" i="17" s="1"/>
  <c r="DV83" i="17" s="1"/>
  <c r="DV84" i="17" s="1"/>
  <c r="DV85" i="17" s="1"/>
  <c r="DV86" i="17" s="1"/>
  <c r="DV87" i="17" s="1"/>
  <c r="DV88" i="17" s="1"/>
  <c r="DV89" i="17" s="1"/>
  <c r="DV90" i="17" s="1"/>
  <c r="DV91" i="17" s="1"/>
  <c r="DV92" i="17" s="1"/>
  <c r="DV93" i="17" s="1"/>
  <c r="DV94" i="17" s="1"/>
  <c r="DV95" i="17" s="1"/>
  <c r="DV96" i="17" s="1"/>
  <c r="DV97" i="17" s="1"/>
  <c r="DV98" i="17" s="1"/>
  <c r="DV99" i="17" s="1"/>
  <c r="DV100" i="17" s="1"/>
  <c r="DV101" i="17" s="1"/>
  <c r="DV102" i="17" s="1"/>
  <c r="DV103" i="17" s="1"/>
  <c r="C11" i="10" l="1"/>
  <c r="D11" i="10"/>
  <c r="C12" i="10"/>
  <c r="D12" i="10"/>
  <c r="C8" i="10"/>
  <c r="D8" i="10"/>
  <c r="C9" i="10"/>
  <c r="D9" i="10"/>
  <c r="D7" i="10"/>
  <c r="C7" i="10"/>
  <c r="D6" i="6" l="1"/>
  <c r="D7" i="6"/>
  <c r="D8" i="6"/>
  <c r="D9" i="6"/>
  <c r="D10" i="6"/>
  <c r="D11" i="6"/>
  <c r="D12" i="6"/>
  <c r="D13" i="6"/>
  <c r="D14" i="6"/>
  <c r="D15" i="6"/>
  <c r="D16" i="6"/>
  <c r="D17" i="6"/>
  <c r="D18" i="6"/>
  <c r="D19" i="6"/>
  <c r="D20" i="6"/>
  <c r="D21" i="6"/>
  <c r="F5" i="15" s="1"/>
  <c r="F7" i="15" s="1"/>
  <c r="F9" i="15" s="1"/>
  <c r="F11" i="15" s="1"/>
  <c r="D5" i="6"/>
  <c r="D4" i="6"/>
  <c r="J19" i="20" l="1"/>
  <c r="J20" i="20"/>
  <c r="J21" i="20"/>
  <c r="J22" i="20"/>
  <c r="J23" i="20"/>
  <c r="J69" i="20"/>
  <c r="J70" i="20"/>
  <c r="J71" i="20"/>
  <c r="J72" i="20"/>
  <c r="J73" i="20"/>
  <c r="J74" i="20"/>
  <c r="J75" i="20"/>
  <c r="J76" i="20"/>
  <c r="J77" i="20"/>
  <c r="J78" i="20"/>
  <c r="O5" i="22" l="1"/>
  <c r="T103" i="20" l="1"/>
  <c r="U103" i="20" s="1"/>
  <c r="T102" i="20"/>
  <c r="T101" i="20"/>
  <c r="U101" i="20" s="1"/>
  <c r="T100" i="20"/>
  <c r="U100" i="20" s="1"/>
  <c r="T99" i="20"/>
  <c r="U99" i="20" s="1"/>
  <c r="T98" i="20"/>
  <c r="U98" i="20" s="1"/>
  <c r="T97" i="20"/>
  <c r="T96" i="20"/>
  <c r="U96" i="20" s="1"/>
  <c r="T95" i="20"/>
  <c r="U95" i="20" s="1"/>
  <c r="T94" i="20"/>
  <c r="U94" i="20" s="1"/>
  <c r="T93" i="20"/>
  <c r="U93" i="20" s="1"/>
  <c r="T92" i="20"/>
  <c r="T91" i="20"/>
  <c r="U91" i="20" s="1"/>
  <c r="T90" i="20"/>
  <c r="U90" i="20" s="1"/>
  <c r="T89" i="20"/>
  <c r="T88" i="20"/>
  <c r="U88" i="20" s="1"/>
  <c r="T87" i="20"/>
  <c r="U87" i="20" s="1"/>
  <c r="T86" i="20"/>
  <c r="T85" i="20"/>
  <c r="U85" i="20" s="1"/>
  <c r="T84" i="20"/>
  <c r="U84" i="20" s="1"/>
  <c r="T83" i="20"/>
  <c r="U83" i="20" s="1"/>
  <c r="T82" i="20"/>
  <c r="U82" i="20" s="1"/>
  <c r="T81" i="20"/>
  <c r="U81" i="20" s="1"/>
  <c r="T80" i="20"/>
  <c r="U80" i="20" s="1"/>
  <c r="T79" i="20"/>
  <c r="U79" i="20" s="1"/>
  <c r="T78" i="20"/>
  <c r="U78" i="20" s="1"/>
  <c r="T77" i="20"/>
  <c r="U77" i="20" s="1"/>
  <c r="T76" i="20"/>
  <c r="T75" i="20"/>
  <c r="U75" i="20" s="1"/>
  <c r="T74" i="20"/>
  <c r="U74" i="20" s="1"/>
  <c r="T73" i="20"/>
  <c r="U73" i="20" s="1"/>
  <c r="T72" i="20"/>
  <c r="U72" i="20" s="1"/>
  <c r="T71" i="20"/>
  <c r="U71" i="20" s="1"/>
  <c r="T70" i="20"/>
  <c r="T69" i="20"/>
  <c r="U69" i="20" s="1"/>
  <c r="T68" i="20"/>
  <c r="U68" i="20" s="1"/>
  <c r="T67" i="20"/>
  <c r="U67" i="20" s="1"/>
  <c r="T66" i="20"/>
  <c r="U66" i="20" s="1"/>
  <c r="T65" i="20"/>
  <c r="U65" i="20" s="1"/>
  <c r="T64" i="20"/>
  <c r="U64" i="20" s="1"/>
  <c r="T63" i="20"/>
  <c r="T62" i="20"/>
  <c r="U62" i="20" s="1"/>
  <c r="T61" i="20"/>
  <c r="U61" i="20" s="1"/>
  <c r="T60" i="20"/>
  <c r="U60" i="20" s="1"/>
  <c r="T59" i="20"/>
  <c r="U59" i="20" s="1"/>
  <c r="T58" i="20"/>
  <c r="U58" i="20" s="1"/>
  <c r="T57" i="20"/>
  <c r="U57" i="20" s="1"/>
  <c r="T56" i="20"/>
  <c r="U56" i="20" s="1"/>
  <c r="T55" i="20"/>
  <c r="U55" i="20" s="1"/>
  <c r="BW56" i="20" s="1"/>
  <c r="T54" i="20"/>
  <c r="T53" i="20"/>
  <c r="U53" i="20" s="1"/>
  <c r="T52" i="20"/>
  <c r="U52" i="20" s="1"/>
  <c r="T51" i="20"/>
  <c r="U51" i="20" s="1"/>
  <c r="T50" i="20"/>
  <c r="U50" i="20" s="1"/>
  <c r="T49" i="20"/>
  <c r="U49" i="20" s="1"/>
  <c r="T48" i="20"/>
  <c r="U48" i="20" s="1"/>
  <c r="T47" i="20"/>
  <c r="T46" i="20"/>
  <c r="U46" i="20" s="1"/>
  <c r="T45" i="20"/>
  <c r="U45" i="20" s="1"/>
  <c r="T44" i="20"/>
  <c r="U44" i="20" s="1"/>
  <c r="T43" i="20"/>
  <c r="U43" i="20" s="1"/>
  <c r="T42" i="20"/>
  <c r="U42" i="20" s="1"/>
  <c r="T41" i="20"/>
  <c r="U41" i="20" s="1"/>
  <c r="T40" i="20"/>
  <c r="U40" i="20" s="1"/>
  <c r="T39" i="20"/>
  <c r="U39" i="20" s="1"/>
  <c r="T38" i="20"/>
  <c r="U38" i="20" s="1"/>
  <c r="T37" i="20"/>
  <c r="U37" i="20" s="1"/>
  <c r="T36" i="20"/>
  <c r="T35" i="20"/>
  <c r="U35" i="20" s="1"/>
  <c r="T34" i="20"/>
  <c r="T33" i="20"/>
  <c r="U33" i="20" s="1"/>
  <c r="T32" i="20"/>
  <c r="U32" i="20" s="1"/>
  <c r="T31" i="20"/>
  <c r="U31" i="20" s="1"/>
  <c r="T30" i="20"/>
  <c r="T29" i="20"/>
  <c r="U29" i="20" s="1"/>
  <c r="T28" i="20"/>
  <c r="U28" i="20" s="1"/>
  <c r="T27" i="20"/>
  <c r="U27" i="20" s="1"/>
  <c r="T26" i="20"/>
  <c r="U26" i="20" s="1"/>
  <c r="T25" i="20"/>
  <c r="U25" i="20" s="1"/>
  <c r="T24" i="20"/>
  <c r="T23" i="20"/>
  <c r="U23" i="20" s="1"/>
  <c r="T22" i="20"/>
  <c r="U22" i="20" s="1"/>
  <c r="T21" i="20"/>
  <c r="T20" i="20"/>
  <c r="T19" i="20"/>
  <c r="U19" i="20" s="1"/>
  <c r="T18" i="20"/>
  <c r="T17" i="20"/>
  <c r="U17" i="20" s="1"/>
  <c r="T16" i="20"/>
  <c r="T15" i="20"/>
  <c r="U15" i="20" s="1"/>
  <c r="T14" i="20"/>
  <c r="T13" i="20"/>
  <c r="T12" i="20"/>
  <c r="U12" i="20" s="1"/>
  <c r="T11" i="20"/>
  <c r="U11" i="20" s="1"/>
  <c r="T10" i="20"/>
  <c r="U10" i="20" s="1"/>
  <c r="T9" i="20"/>
  <c r="U9" i="20" s="1"/>
  <c r="T8" i="20"/>
  <c r="U8" i="20" s="1"/>
  <c r="T7" i="20"/>
  <c r="T6" i="20"/>
  <c r="U6" i="20" s="1"/>
  <c r="T5" i="20"/>
  <c r="U5" i="20" s="1"/>
  <c r="T4" i="20"/>
  <c r="T4" i="17"/>
  <c r="U13" i="20"/>
  <c r="U47" i="20"/>
  <c r="U63" i="20"/>
  <c r="U89" i="20"/>
  <c r="U97" i="20"/>
  <c r="U92" i="20"/>
  <c r="U76" i="20"/>
  <c r="U36" i="20"/>
  <c r="O88" i="20"/>
  <c r="P88" i="20" s="1"/>
  <c r="O87" i="20"/>
  <c r="P87" i="20" s="1"/>
  <c r="O86" i="20"/>
  <c r="P86" i="20" s="1"/>
  <c r="O85" i="20"/>
  <c r="P85" i="20" s="1"/>
  <c r="O84" i="20"/>
  <c r="P84" i="20" s="1"/>
  <c r="O83" i="20"/>
  <c r="P83" i="20" s="1"/>
  <c r="O82" i="20"/>
  <c r="P82" i="20" s="1"/>
  <c r="O81" i="20"/>
  <c r="P81" i="20" s="1"/>
  <c r="O80" i="20"/>
  <c r="P80" i="20" s="1"/>
  <c r="O79" i="20"/>
  <c r="P79" i="20" s="1"/>
  <c r="O78" i="20"/>
  <c r="P78" i="20" s="1"/>
  <c r="O77" i="20"/>
  <c r="P77" i="20" s="1"/>
  <c r="O76" i="20"/>
  <c r="P76" i="20" s="1"/>
  <c r="O75" i="20"/>
  <c r="P75" i="20" s="1"/>
  <c r="O74" i="20"/>
  <c r="P74" i="20" s="1"/>
  <c r="O73" i="20"/>
  <c r="P73" i="20" s="1"/>
  <c r="O72" i="20"/>
  <c r="P72" i="20" s="1"/>
  <c r="O71" i="20"/>
  <c r="P71" i="20" s="1"/>
  <c r="O70" i="20"/>
  <c r="P70" i="20" s="1"/>
  <c r="O69" i="20"/>
  <c r="P69" i="20" s="1"/>
  <c r="O68" i="20"/>
  <c r="O67" i="20"/>
  <c r="O66" i="20"/>
  <c r="O65" i="20"/>
  <c r="O64" i="20"/>
  <c r="O63" i="20"/>
  <c r="O62" i="20"/>
  <c r="O61" i="20"/>
  <c r="O60" i="20"/>
  <c r="O59" i="20"/>
  <c r="O58" i="20"/>
  <c r="O57" i="20"/>
  <c r="O56" i="20"/>
  <c r="O55" i="20"/>
  <c r="O54" i="20"/>
  <c r="O53" i="20"/>
  <c r="O52" i="20"/>
  <c r="O51" i="20"/>
  <c r="O50" i="20"/>
  <c r="O49" i="20"/>
  <c r="O48" i="20"/>
  <c r="O47" i="20"/>
  <c r="O46" i="20"/>
  <c r="O45" i="20"/>
  <c r="O44" i="20"/>
  <c r="O43" i="20"/>
  <c r="O42" i="20"/>
  <c r="O41" i="20"/>
  <c r="O40" i="20"/>
  <c r="O39" i="20"/>
  <c r="O38" i="20"/>
  <c r="O37" i="20"/>
  <c r="O36" i="20"/>
  <c r="O35" i="20"/>
  <c r="O34" i="20"/>
  <c r="O33" i="20"/>
  <c r="O32" i="20"/>
  <c r="O31" i="20"/>
  <c r="O30" i="20"/>
  <c r="O29" i="20"/>
  <c r="O28" i="20"/>
  <c r="O27" i="20"/>
  <c r="O26" i="20"/>
  <c r="O25" i="20"/>
  <c r="O24" i="20"/>
  <c r="O23" i="20"/>
  <c r="P23" i="20" s="1"/>
  <c r="O22" i="20"/>
  <c r="P22" i="20" s="1"/>
  <c r="O21" i="20"/>
  <c r="P21" i="20" s="1"/>
  <c r="O20" i="20"/>
  <c r="P20" i="20" s="1"/>
  <c r="O19" i="20"/>
  <c r="P19" i="20" s="1"/>
  <c r="J68" i="20"/>
  <c r="P68" i="20" s="1"/>
  <c r="J67" i="20"/>
  <c r="J66" i="20"/>
  <c r="J65" i="20"/>
  <c r="P65" i="20" s="1"/>
  <c r="J64" i="20"/>
  <c r="P64" i="20" s="1"/>
  <c r="J63" i="20"/>
  <c r="J62" i="20"/>
  <c r="J61" i="20"/>
  <c r="P61" i="20" s="1"/>
  <c r="J60" i="20"/>
  <c r="P60" i="20" s="1"/>
  <c r="J59" i="20"/>
  <c r="J58" i="20"/>
  <c r="J57" i="20"/>
  <c r="P57" i="20" s="1"/>
  <c r="J56" i="20"/>
  <c r="P56" i="20" s="1"/>
  <c r="J55" i="20"/>
  <c r="J54" i="20"/>
  <c r="J53" i="20"/>
  <c r="P53" i="20" s="1"/>
  <c r="J52" i="20"/>
  <c r="P52" i="20" s="1"/>
  <c r="J51" i="20"/>
  <c r="J50" i="20"/>
  <c r="J49" i="20"/>
  <c r="P49" i="20" s="1"/>
  <c r="J48" i="20"/>
  <c r="P48" i="20" s="1"/>
  <c r="J47" i="20"/>
  <c r="J46" i="20"/>
  <c r="J45" i="20"/>
  <c r="P45" i="20" s="1"/>
  <c r="J44" i="20"/>
  <c r="P44" i="20" s="1"/>
  <c r="J43" i="20"/>
  <c r="J42" i="20"/>
  <c r="J41" i="20"/>
  <c r="P41" i="20" s="1"/>
  <c r="J40" i="20"/>
  <c r="P40" i="20" s="1"/>
  <c r="J39" i="20"/>
  <c r="J38" i="20"/>
  <c r="J37" i="20"/>
  <c r="P37" i="20" s="1"/>
  <c r="J36" i="20"/>
  <c r="P36" i="20" s="1"/>
  <c r="J35" i="20"/>
  <c r="J34" i="20"/>
  <c r="J33" i="20"/>
  <c r="P33" i="20" s="1"/>
  <c r="J32" i="20"/>
  <c r="P32" i="20" s="1"/>
  <c r="J31" i="20"/>
  <c r="J30" i="20"/>
  <c r="J29" i="20"/>
  <c r="P29" i="20" s="1"/>
  <c r="J28" i="20"/>
  <c r="P28" i="20" s="1"/>
  <c r="J27" i="20"/>
  <c r="J26" i="20"/>
  <c r="J25" i="20"/>
  <c r="P25" i="20" s="1"/>
  <c r="J24" i="20"/>
  <c r="P24" i="20" s="1"/>
  <c r="DS103" i="20"/>
  <c r="K103" i="20"/>
  <c r="DS102" i="20"/>
  <c r="DR102" i="20"/>
  <c r="U102" i="20"/>
  <c r="K102" i="20"/>
  <c r="DS101" i="20"/>
  <c r="DR101" i="20"/>
  <c r="DQ101" i="20"/>
  <c r="K101" i="20"/>
  <c r="DS100" i="20"/>
  <c r="DR100" i="20"/>
  <c r="DQ100" i="20"/>
  <c r="DP100" i="20"/>
  <c r="K100" i="20"/>
  <c r="DS99" i="20"/>
  <c r="DR99" i="20"/>
  <c r="DQ99" i="20"/>
  <c r="DP99" i="20"/>
  <c r="DO99" i="20"/>
  <c r="K99" i="20"/>
  <c r="DS98" i="20"/>
  <c r="DR98" i="20"/>
  <c r="DQ98" i="20"/>
  <c r="DP98" i="20"/>
  <c r="DO98" i="20"/>
  <c r="DN98" i="20"/>
  <c r="K98" i="20"/>
  <c r="DS97" i="20"/>
  <c r="DR97" i="20"/>
  <c r="DQ97" i="20"/>
  <c r="DP97" i="20"/>
  <c r="DO97" i="20"/>
  <c r="DN97" i="20"/>
  <c r="DM97" i="20"/>
  <c r="K97" i="20"/>
  <c r="DS96" i="20"/>
  <c r="DR96" i="20"/>
  <c r="DQ96" i="20"/>
  <c r="DP96" i="20"/>
  <c r="DO96" i="20"/>
  <c r="DN96" i="20"/>
  <c r="DM96" i="20"/>
  <c r="DL96" i="20"/>
  <c r="K96" i="20"/>
  <c r="DS95" i="20"/>
  <c r="DR95" i="20"/>
  <c r="DQ95" i="20"/>
  <c r="DP95" i="20"/>
  <c r="DO95" i="20"/>
  <c r="DN95" i="20"/>
  <c r="DM95" i="20"/>
  <c r="DL95" i="20"/>
  <c r="DK95" i="20"/>
  <c r="K95" i="20"/>
  <c r="DS94" i="20"/>
  <c r="DR94" i="20"/>
  <c r="DQ94" i="20"/>
  <c r="DP94" i="20"/>
  <c r="DO94" i="20"/>
  <c r="DN94" i="20"/>
  <c r="DM94" i="20"/>
  <c r="DL94" i="20"/>
  <c r="DK94" i="20"/>
  <c r="DJ94" i="20"/>
  <c r="K94" i="20"/>
  <c r="DS93" i="20"/>
  <c r="DR93" i="20"/>
  <c r="DQ93" i="20"/>
  <c r="DP93" i="20"/>
  <c r="DO93" i="20"/>
  <c r="DN93" i="20"/>
  <c r="DM93" i="20"/>
  <c r="DL93" i="20"/>
  <c r="DK93" i="20"/>
  <c r="DJ93" i="20"/>
  <c r="DI93" i="20"/>
  <c r="K93" i="20"/>
  <c r="DS92" i="20"/>
  <c r="DR92" i="20"/>
  <c r="DQ92" i="20"/>
  <c r="DP92" i="20"/>
  <c r="DO92" i="20"/>
  <c r="DN92" i="20"/>
  <c r="DM92" i="20"/>
  <c r="DL92" i="20"/>
  <c r="DK92" i="20"/>
  <c r="DJ92" i="20"/>
  <c r="DI92" i="20"/>
  <c r="DH92" i="20"/>
  <c r="K92" i="20"/>
  <c r="DS91" i="20"/>
  <c r="DR91" i="20"/>
  <c r="DQ91" i="20"/>
  <c r="DP91" i="20"/>
  <c r="DO91" i="20"/>
  <c r="DN91" i="20"/>
  <c r="DM91" i="20"/>
  <c r="DL91" i="20"/>
  <c r="DK91" i="20"/>
  <c r="DJ91" i="20"/>
  <c r="DI91" i="20"/>
  <c r="DH91" i="20"/>
  <c r="DG91" i="20"/>
  <c r="K91" i="20"/>
  <c r="DS90" i="20"/>
  <c r="DR90" i="20"/>
  <c r="DQ90" i="20"/>
  <c r="DP90" i="20"/>
  <c r="DO90" i="20"/>
  <c r="DN90" i="20"/>
  <c r="DM90" i="20"/>
  <c r="DL90" i="20"/>
  <c r="DK90" i="20"/>
  <c r="DJ90" i="20"/>
  <c r="DI90" i="20"/>
  <c r="DH90" i="20"/>
  <c r="DG90" i="20"/>
  <c r="DF90" i="20"/>
  <c r="K90" i="20"/>
  <c r="DS89" i="20"/>
  <c r="DR89" i="20"/>
  <c r="DQ89" i="20"/>
  <c r="DP89" i="20"/>
  <c r="DO89" i="20"/>
  <c r="DN89" i="20"/>
  <c r="DM89" i="20"/>
  <c r="DL89" i="20"/>
  <c r="DK89" i="20"/>
  <c r="DJ89" i="20"/>
  <c r="DI89" i="20"/>
  <c r="DH89" i="20"/>
  <c r="DG89" i="20"/>
  <c r="DF89" i="20"/>
  <c r="DE89" i="20"/>
  <c r="K89" i="20"/>
  <c r="DS88" i="20"/>
  <c r="DR88" i="20"/>
  <c r="DQ88" i="20"/>
  <c r="DP88" i="20"/>
  <c r="DO88" i="20"/>
  <c r="DN88" i="20"/>
  <c r="DM88" i="20"/>
  <c r="DL88" i="20"/>
  <c r="DK88" i="20"/>
  <c r="DJ88" i="20"/>
  <c r="DI88" i="20"/>
  <c r="DH88" i="20"/>
  <c r="DG88" i="20"/>
  <c r="DF88" i="20"/>
  <c r="DE88" i="20"/>
  <c r="DD88" i="20"/>
  <c r="K88" i="20"/>
  <c r="DS87" i="20"/>
  <c r="DR87" i="20"/>
  <c r="DQ87" i="20"/>
  <c r="DP87" i="20"/>
  <c r="DO87" i="20"/>
  <c r="DN87" i="20"/>
  <c r="DM87" i="20"/>
  <c r="DL87" i="20"/>
  <c r="DK87" i="20"/>
  <c r="DJ87" i="20"/>
  <c r="DI87" i="20"/>
  <c r="DH87" i="20"/>
  <c r="DG87" i="20"/>
  <c r="DF87" i="20"/>
  <c r="DE87" i="20"/>
  <c r="DD87" i="20"/>
  <c r="DC87" i="20"/>
  <c r="K87" i="20"/>
  <c r="DS86" i="20"/>
  <c r="DR86" i="20"/>
  <c r="DQ86" i="20"/>
  <c r="DP86" i="20"/>
  <c r="DO86" i="20"/>
  <c r="DN86" i="20"/>
  <c r="DM86" i="20"/>
  <c r="DL86" i="20"/>
  <c r="DK86" i="20"/>
  <c r="DJ86" i="20"/>
  <c r="DI86" i="20"/>
  <c r="DH86" i="20"/>
  <c r="DG86" i="20"/>
  <c r="DF86" i="20"/>
  <c r="DE86" i="20"/>
  <c r="DD86" i="20"/>
  <c r="DC86" i="20"/>
  <c r="DB86" i="20"/>
  <c r="U86" i="20"/>
  <c r="K86" i="20"/>
  <c r="DS85" i="20"/>
  <c r="DR85" i="20"/>
  <c r="DQ85" i="20"/>
  <c r="DP85" i="20"/>
  <c r="DO85" i="20"/>
  <c r="DN85" i="20"/>
  <c r="DM85" i="20"/>
  <c r="DL85" i="20"/>
  <c r="DK85" i="20"/>
  <c r="DJ85" i="20"/>
  <c r="DI85" i="20"/>
  <c r="DH85" i="20"/>
  <c r="DG85" i="20"/>
  <c r="DF85" i="20"/>
  <c r="DE85" i="20"/>
  <c r="DD85" i="20"/>
  <c r="DC85" i="20"/>
  <c r="DB85" i="20"/>
  <c r="DA85" i="20"/>
  <c r="K85" i="20"/>
  <c r="DS84" i="20"/>
  <c r="DR84" i="20"/>
  <c r="DQ84" i="20"/>
  <c r="DP84" i="20"/>
  <c r="DO84" i="20"/>
  <c r="DN84" i="20"/>
  <c r="DM84" i="20"/>
  <c r="DL84" i="20"/>
  <c r="DK84" i="20"/>
  <c r="DJ84" i="20"/>
  <c r="DI84" i="20"/>
  <c r="DH84" i="20"/>
  <c r="DG84" i="20"/>
  <c r="DF84" i="20"/>
  <c r="DE84" i="20"/>
  <c r="DD84" i="20"/>
  <c r="DC84" i="20"/>
  <c r="DB84" i="20"/>
  <c r="DA84" i="20"/>
  <c r="CZ84" i="20"/>
  <c r="K84" i="20"/>
  <c r="DS83" i="20"/>
  <c r="DR83" i="20"/>
  <c r="DQ83" i="20"/>
  <c r="DP83" i="20"/>
  <c r="DO83" i="20"/>
  <c r="DN83" i="20"/>
  <c r="DM83" i="20"/>
  <c r="DL83" i="20"/>
  <c r="DK83" i="20"/>
  <c r="DJ83" i="20"/>
  <c r="DI83" i="20"/>
  <c r="DH83" i="20"/>
  <c r="DG83" i="20"/>
  <c r="DF83" i="20"/>
  <c r="DE83" i="20"/>
  <c r="DD83" i="20"/>
  <c r="DC83" i="20"/>
  <c r="DB83" i="20"/>
  <c r="DA83" i="20"/>
  <c r="CZ83" i="20"/>
  <c r="CY83" i="20"/>
  <c r="K83" i="20"/>
  <c r="DS82" i="20"/>
  <c r="DR82" i="20"/>
  <c r="DQ82" i="20"/>
  <c r="DP82" i="20"/>
  <c r="DO82" i="20"/>
  <c r="DN82" i="20"/>
  <c r="DM82" i="20"/>
  <c r="DL82" i="20"/>
  <c r="DK82" i="20"/>
  <c r="DJ82" i="20"/>
  <c r="DI82" i="20"/>
  <c r="DH82" i="20"/>
  <c r="DG82" i="20"/>
  <c r="DF82" i="20"/>
  <c r="DE82" i="20"/>
  <c r="DD82" i="20"/>
  <c r="DC82" i="20"/>
  <c r="DB82" i="20"/>
  <c r="DA82" i="20"/>
  <c r="CZ82" i="20"/>
  <c r="CY82" i="20"/>
  <c r="CX82" i="20"/>
  <c r="K82" i="20"/>
  <c r="DS81" i="20"/>
  <c r="DR81" i="20"/>
  <c r="DQ81" i="20"/>
  <c r="DP81" i="20"/>
  <c r="DO81" i="20"/>
  <c r="DN81" i="20"/>
  <c r="DM81" i="20"/>
  <c r="DL81" i="20"/>
  <c r="DK81" i="20"/>
  <c r="DJ81" i="20"/>
  <c r="DI81" i="20"/>
  <c r="DH81" i="20"/>
  <c r="DG81" i="20"/>
  <c r="DF81" i="20"/>
  <c r="DE81" i="20"/>
  <c r="DD81" i="20"/>
  <c r="DC81" i="20"/>
  <c r="DB81" i="20"/>
  <c r="DA81" i="20"/>
  <c r="CZ81" i="20"/>
  <c r="CY81" i="20"/>
  <c r="CX81" i="20"/>
  <c r="CW81" i="20"/>
  <c r="K81" i="20"/>
  <c r="DS80" i="20"/>
  <c r="DR80" i="20"/>
  <c r="DQ80" i="20"/>
  <c r="DP80" i="20"/>
  <c r="DO80" i="20"/>
  <c r="DN80" i="20"/>
  <c r="DM80" i="20"/>
  <c r="DL80" i="20"/>
  <c r="DK80" i="20"/>
  <c r="DJ80" i="20"/>
  <c r="DI80" i="20"/>
  <c r="DH80" i="20"/>
  <c r="DG80" i="20"/>
  <c r="DF80" i="20"/>
  <c r="DE80" i="20"/>
  <c r="DD80" i="20"/>
  <c r="DC80" i="20"/>
  <c r="DB80" i="20"/>
  <c r="DA80" i="20"/>
  <c r="CZ80" i="20"/>
  <c r="CY80" i="20"/>
  <c r="CX80" i="20"/>
  <c r="CW80" i="20"/>
  <c r="CV80" i="20"/>
  <c r="K80" i="20"/>
  <c r="DS79" i="20"/>
  <c r="DR79" i="20"/>
  <c r="DQ79" i="20"/>
  <c r="DP79" i="20"/>
  <c r="DO79" i="20"/>
  <c r="DN79" i="20"/>
  <c r="DM79" i="20"/>
  <c r="DL79" i="20"/>
  <c r="DK79" i="20"/>
  <c r="DJ79" i="20"/>
  <c r="DI79" i="20"/>
  <c r="DH79" i="20"/>
  <c r="DG79" i="20"/>
  <c r="DF79" i="20"/>
  <c r="DE79" i="20"/>
  <c r="DD79" i="20"/>
  <c r="DC79" i="20"/>
  <c r="DB79" i="20"/>
  <c r="DA79" i="20"/>
  <c r="CZ79" i="20"/>
  <c r="CY79" i="20"/>
  <c r="CX79" i="20"/>
  <c r="CW79" i="20"/>
  <c r="CV79" i="20"/>
  <c r="CU79" i="20"/>
  <c r="K79" i="20"/>
  <c r="DS78" i="20"/>
  <c r="DR78" i="20"/>
  <c r="DQ78" i="20"/>
  <c r="DP78" i="20"/>
  <c r="DO78" i="20"/>
  <c r="DN78" i="20"/>
  <c r="DM78" i="20"/>
  <c r="DL78" i="20"/>
  <c r="DK78" i="20"/>
  <c r="DJ78" i="20"/>
  <c r="DI78" i="20"/>
  <c r="DH78" i="20"/>
  <c r="DG78" i="20"/>
  <c r="DF78" i="20"/>
  <c r="DE78" i="20"/>
  <c r="DD78" i="20"/>
  <c r="DC78" i="20"/>
  <c r="DB78" i="20"/>
  <c r="DA78" i="20"/>
  <c r="CZ78" i="20"/>
  <c r="CY78" i="20"/>
  <c r="CX78" i="20"/>
  <c r="CW78" i="20"/>
  <c r="CV78" i="20"/>
  <c r="CU78" i="20"/>
  <c r="CT78" i="20"/>
  <c r="DS77" i="20"/>
  <c r="DR77" i="20"/>
  <c r="DQ77" i="20"/>
  <c r="DP77" i="20"/>
  <c r="DO77" i="20"/>
  <c r="DN77" i="20"/>
  <c r="DM77" i="20"/>
  <c r="DL77" i="20"/>
  <c r="DK77" i="20"/>
  <c r="DJ77" i="20"/>
  <c r="DI77" i="20"/>
  <c r="DH77" i="20"/>
  <c r="DG77" i="20"/>
  <c r="DF77" i="20"/>
  <c r="DE77" i="20"/>
  <c r="DD77" i="20"/>
  <c r="DC77" i="20"/>
  <c r="DB77" i="20"/>
  <c r="DA77" i="20"/>
  <c r="CZ77" i="20"/>
  <c r="CY77" i="20"/>
  <c r="CX77" i="20"/>
  <c r="CW77" i="20"/>
  <c r="CV77" i="20"/>
  <c r="CU77" i="20"/>
  <c r="CT77" i="20"/>
  <c r="CS77" i="20"/>
  <c r="DS76" i="20"/>
  <c r="DR76" i="20"/>
  <c r="DQ76" i="20"/>
  <c r="DP76" i="20"/>
  <c r="DO76" i="20"/>
  <c r="DN76" i="20"/>
  <c r="DM76" i="20"/>
  <c r="DL76" i="20"/>
  <c r="DK76" i="20"/>
  <c r="DJ76" i="20"/>
  <c r="DI76" i="20"/>
  <c r="DH76" i="20"/>
  <c r="DG76" i="20"/>
  <c r="DF76" i="20"/>
  <c r="DE76" i="20"/>
  <c r="DD76" i="20"/>
  <c r="DC76" i="20"/>
  <c r="DB76" i="20"/>
  <c r="DA76" i="20"/>
  <c r="CZ76" i="20"/>
  <c r="CY76" i="20"/>
  <c r="CX76" i="20"/>
  <c r="CW76" i="20"/>
  <c r="CV76" i="20"/>
  <c r="CU76" i="20"/>
  <c r="CT76" i="20"/>
  <c r="CS76" i="20"/>
  <c r="CR76" i="20"/>
  <c r="DS75" i="20"/>
  <c r="DR75" i="20"/>
  <c r="DQ75" i="20"/>
  <c r="DP75" i="20"/>
  <c r="DO75" i="20"/>
  <c r="DN75" i="20"/>
  <c r="DM75" i="20"/>
  <c r="DL75" i="20"/>
  <c r="DK75" i="20"/>
  <c r="DJ75" i="20"/>
  <c r="DI75" i="20"/>
  <c r="DH75" i="20"/>
  <c r="DG75" i="20"/>
  <c r="DF75" i="20"/>
  <c r="DE75" i="20"/>
  <c r="DD75" i="20"/>
  <c r="DC75" i="20"/>
  <c r="DB75" i="20"/>
  <c r="DA75" i="20"/>
  <c r="CZ75" i="20"/>
  <c r="CY75" i="20"/>
  <c r="CX75" i="20"/>
  <c r="CW75" i="20"/>
  <c r="CV75" i="20"/>
  <c r="CU75" i="20"/>
  <c r="CT75" i="20"/>
  <c r="CS75" i="20"/>
  <c r="CR75" i="20"/>
  <c r="CQ75" i="20"/>
  <c r="DS74" i="20"/>
  <c r="DR74" i="20"/>
  <c r="DQ74" i="20"/>
  <c r="DP74" i="20"/>
  <c r="DO74" i="20"/>
  <c r="DN74" i="20"/>
  <c r="DM74" i="20"/>
  <c r="DL74" i="20"/>
  <c r="DK74" i="20"/>
  <c r="DJ74" i="20"/>
  <c r="DI74" i="20"/>
  <c r="DH74" i="20"/>
  <c r="DG74" i="20"/>
  <c r="DF74" i="20"/>
  <c r="DE74" i="20"/>
  <c r="DD74" i="20"/>
  <c r="DC74" i="20"/>
  <c r="DB74" i="20"/>
  <c r="DA74" i="20"/>
  <c r="CZ74" i="20"/>
  <c r="CY74" i="20"/>
  <c r="CX74" i="20"/>
  <c r="CW74" i="20"/>
  <c r="CV74" i="20"/>
  <c r="CU74" i="20"/>
  <c r="CT74" i="20"/>
  <c r="CS74" i="20"/>
  <c r="CR74" i="20"/>
  <c r="CQ74" i="20"/>
  <c r="CP74" i="20"/>
  <c r="DS73" i="20"/>
  <c r="DR73" i="20"/>
  <c r="DQ73" i="20"/>
  <c r="DP73" i="20"/>
  <c r="DO73" i="20"/>
  <c r="DN73" i="20"/>
  <c r="DM73" i="20"/>
  <c r="DL73" i="20"/>
  <c r="DK73" i="20"/>
  <c r="DJ73" i="20"/>
  <c r="DI73" i="20"/>
  <c r="DH73" i="20"/>
  <c r="DG73" i="20"/>
  <c r="DF73" i="20"/>
  <c r="DE73" i="20"/>
  <c r="DD73" i="20"/>
  <c r="DC73" i="20"/>
  <c r="DB73" i="20"/>
  <c r="DA73" i="20"/>
  <c r="CZ73" i="20"/>
  <c r="CY73" i="20"/>
  <c r="CX73" i="20"/>
  <c r="CW73" i="20"/>
  <c r="CV73" i="20"/>
  <c r="CU73" i="20"/>
  <c r="CT73" i="20"/>
  <c r="CS73" i="20"/>
  <c r="CR73" i="20"/>
  <c r="CQ73" i="20"/>
  <c r="CP73" i="20"/>
  <c r="CO73" i="20"/>
  <c r="DS72" i="20"/>
  <c r="DR72" i="20"/>
  <c r="DQ72" i="20"/>
  <c r="DP72" i="20"/>
  <c r="DO72" i="20"/>
  <c r="DN72" i="20"/>
  <c r="DM72" i="20"/>
  <c r="DL72" i="20"/>
  <c r="DK72" i="20"/>
  <c r="DJ72" i="20"/>
  <c r="DI72" i="20"/>
  <c r="DH72" i="20"/>
  <c r="DG72" i="20"/>
  <c r="DF72" i="20"/>
  <c r="DE72" i="20"/>
  <c r="DD72" i="20"/>
  <c r="DC72" i="20"/>
  <c r="DB72" i="20"/>
  <c r="DA72" i="20"/>
  <c r="CZ72" i="20"/>
  <c r="CY72" i="20"/>
  <c r="CX72" i="20"/>
  <c r="CW72" i="20"/>
  <c r="CV72" i="20"/>
  <c r="CU72" i="20"/>
  <c r="CT72" i="20"/>
  <c r="CS72" i="20"/>
  <c r="CR72" i="20"/>
  <c r="CQ72" i="20"/>
  <c r="CP72" i="20"/>
  <c r="CO72" i="20"/>
  <c r="CN72" i="20"/>
  <c r="DS71" i="20"/>
  <c r="DR71" i="20"/>
  <c r="DQ71" i="20"/>
  <c r="DP71" i="20"/>
  <c r="DO71" i="20"/>
  <c r="DN71" i="20"/>
  <c r="DM71" i="20"/>
  <c r="DL71" i="20"/>
  <c r="DK71" i="20"/>
  <c r="DJ71" i="20"/>
  <c r="DI71" i="20"/>
  <c r="DH71" i="20"/>
  <c r="DG71" i="20"/>
  <c r="DF71" i="20"/>
  <c r="DE71" i="20"/>
  <c r="DD71" i="20"/>
  <c r="DC71" i="20"/>
  <c r="DB71" i="20"/>
  <c r="DA71" i="20"/>
  <c r="CZ71" i="20"/>
  <c r="CY71" i="20"/>
  <c r="CX71" i="20"/>
  <c r="CW71" i="20"/>
  <c r="CV71" i="20"/>
  <c r="CU71" i="20"/>
  <c r="CT71" i="20"/>
  <c r="CS71" i="20"/>
  <c r="CR71" i="20"/>
  <c r="CQ71" i="20"/>
  <c r="CP71" i="20"/>
  <c r="CO71" i="20"/>
  <c r="CN71" i="20"/>
  <c r="CM71" i="20"/>
  <c r="DS70" i="20"/>
  <c r="DR70" i="20"/>
  <c r="DQ70" i="20"/>
  <c r="DP70" i="20"/>
  <c r="DO70" i="20"/>
  <c r="DN70" i="20"/>
  <c r="DM70" i="20"/>
  <c r="DL70" i="20"/>
  <c r="DK70" i="20"/>
  <c r="DJ70" i="20"/>
  <c r="DI70" i="20"/>
  <c r="DH70" i="20"/>
  <c r="DG70" i="20"/>
  <c r="DF70" i="20"/>
  <c r="DE70" i="20"/>
  <c r="DD70" i="20"/>
  <c r="DC70" i="20"/>
  <c r="DB70" i="20"/>
  <c r="DA70" i="20"/>
  <c r="CZ70" i="20"/>
  <c r="CY70" i="20"/>
  <c r="CX70" i="20"/>
  <c r="CW70" i="20"/>
  <c r="CV70" i="20"/>
  <c r="CU70" i="20"/>
  <c r="CT70" i="20"/>
  <c r="CS70" i="20"/>
  <c r="CR70" i="20"/>
  <c r="CQ70" i="20"/>
  <c r="CP70" i="20"/>
  <c r="CO70" i="20"/>
  <c r="CN70" i="20"/>
  <c r="CM70" i="20"/>
  <c r="CL70" i="20"/>
  <c r="U70" i="20"/>
  <c r="DS69" i="20"/>
  <c r="DR69" i="20"/>
  <c r="DQ69" i="20"/>
  <c r="DP69" i="20"/>
  <c r="DO69" i="20"/>
  <c r="DN69" i="20"/>
  <c r="DM69" i="20"/>
  <c r="DL69" i="20"/>
  <c r="DK69" i="20"/>
  <c r="DJ69" i="20"/>
  <c r="DI69" i="20"/>
  <c r="DH69" i="20"/>
  <c r="DG69" i="20"/>
  <c r="DF69" i="20"/>
  <c r="DE69" i="20"/>
  <c r="DD69" i="20"/>
  <c r="DC69" i="20"/>
  <c r="DB69" i="20"/>
  <c r="DA69" i="20"/>
  <c r="CZ69" i="20"/>
  <c r="CY69" i="20"/>
  <c r="CX69" i="20"/>
  <c r="CW69" i="20"/>
  <c r="CV69" i="20"/>
  <c r="CU69" i="20"/>
  <c r="CT69" i="20"/>
  <c r="CS69" i="20"/>
  <c r="CR69" i="20"/>
  <c r="CQ69" i="20"/>
  <c r="CP69" i="20"/>
  <c r="CO69" i="20"/>
  <c r="CN69" i="20"/>
  <c r="CM69" i="20"/>
  <c r="CL69" i="20"/>
  <c r="CK69" i="20"/>
  <c r="DS68" i="20"/>
  <c r="DR68" i="20"/>
  <c r="DQ68" i="20"/>
  <c r="DP68" i="20"/>
  <c r="DO68" i="20"/>
  <c r="DN68" i="20"/>
  <c r="DM68" i="20"/>
  <c r="DL68" i="20"/>
  <c r="DK68" i="20"/>
  <c r="DJ68" i="20"/>
  <c r="DI68" i="20"/>
  <c r="DH68" i="20"/>
  <c r="DG68" i="20"/>
  <c r="DF68" i="20"/>
  <c r="DE68" i="20"/>
  <c r="DD68" i="20"/>
  <c r="DC68" i="20"/>
  <c r="DB68" i="20"/>
  <c r="DA68" i="20"/>
  <c r="CZ68" i="20"/>
  <c r="CY68" i="20"/>
  <c r="CX68" i="20"/>
  <c r="CW68" i="20"/>
  <c r="CV68" i="20"/>
  <c r="CU68" i="20"/>
  <c r="CT68" i="20"/>
  <c r="CS68" i="20"/>
  <c r="CR68" i="20"/>
  <c r="CQ68" i="20"/>
  <c r="CP68" i="20"/>
  <c r="CO68" i="20"/>
  <c r="CN68" i="20"/>
  <c r="CM68" i="20"/>
  <c r="CL68" i="20"/>
  <c r="CK68" i="20"/>
  <c r="CJ68" i="20"/>
  <c r="DS67" i="20"/>
  <c r="DR67" i="20"/>
  <c r="DQ67" i="20"/>
  <c r="DP67" i="20"/>
  <c r="DO67" i="20"/>
  <c r="DN67" i="20"/>
  <c r="DM67" i="20"/>
  <c r="DL67" i="20"/>
  <c r="DK67" i="20"/>
  <c r="DJ67" i="20"/>
  <c r="DI67" i="20"/>
  <c r="DH67" i="20"/>
  <c r="DG67" i="20"/>
  <c r="DF67" i="20"/>
  <c r="DE67" i="20"/>
  <c r="DD67" i="20"/>
  <c r="DC67" i="20"/>
  <c r="DB67" i="20"/>
  <c r="DA67" i="20"/>
  <c r="CZ67" i="20"/>
  <c r="CY67" i="20"/>
  <c r="CX67" i="20"/>
  <c r="CW67" i="20"/>
  <c r="CV67" i="20"/>
  <c r="CU67" i="20"/>
  <c r="CT67" i="20"/>
  <c r="CS67" i="20"/>
  <c r="CR67" i="20"/>
  <c r="CQ67" i="20"/>
  <c r="CP67" i="20"/>
  <c r="CO67" i="20"/>
  <c r="CN67" i="20"/>
  <c r="CM67" i="20"/>
  <c r="CL67" i="20"/>
  <c r="CK67" i="20"/>
  <c r="CJ67" i="20"/>
  <c r="CI67" i="20"/>
  <c r="DS66" i="20"/>
  <c r="DR66" i="20"/>
  <c r="DQ66" i="20"/>
  <c r="DP66" i="20"/>
  <c r="DO66" i="20"/>
  <c r="DN66" i="20"/>
  <c r="DM66" i="20"/>
  <c r="DL66" i="20"/>
  <c r="DK66" i="20"/>
  <c r="DJ66" i="20"/>
  <c r="DI66" i="20"/>
  <c r="DH66" i="20"/>
  <c r="DG66" i="20"/>
  <c r="DF66" i="20"/>
  <c r="DE66" i="20"/>
  <c r="DD66" i="20"/>
  <c r="DC66" i="20"/>
  <c r="DB66" i="20"/>
  <c r="DA66" i="20"/>
  <c r="CZ66" i="20"/>
  <c r="CY66" i="20"/>
  <c r="CX66" i="20"/>
  <c r="CW66" i="20"/>
  <c r="CV66" i="20"/>
  <c r="CU66" i="20"/>
  <c r="CT66" i="20"/>
  <c r="CS66" i="20"/>
  <c r="CR66" i="20"/>
  <c r="CQ66" i="20"/>
  <c r="CP66" i="20"/>
  <c r="CO66" i="20"/>
  <c r="CN66" i="20"/>
  <c r="CM66" i="20"/>
  <c r="CL66" i="20"/>
  <c r="CK66" i="20"/>
  <c r="CJ66" i="20"/>
  <c r="CI66" i="20"/>
  <c r="CH66" i="20"/>
  <c r="DS65" i="20"/>
  <c r="DR65" i="20"/>
  <c r="DQ65" i="20"/>
  <c r="DP65" i="20"/>
  <c r="DO65" i="20"/>
  <c r="DN65" i="20"/>
  <c r="DM65" i="20"/>
  <c r="DL65" i="20"/>
  <c r="DK65" i="20"/>
  <c r="DJ65" i="20"/>
  <c r="DI65" i="20"/>
  <c r="DH65" i="20"/>
  <c r="DG65" i="20"/>
  <c r="DF65" i="20"/>
  <c r="DE65" i="20"/>
  <c r="DD65" i="20"/>
  <c r="DC65" i="20"/>
  <c r="DB65" i="20"/>
  <c r="DA65" i="20"/>
  <c r="CZ65" i="20"/>
  <c r="CY65" i="20"/>
  <c r="CX65" i="20"/>
  <c r="CW65" i="20"/>
  <c r="CV65" i="20"/>
  <c r="CU65" i="20"/>
  <c r="CT65" i="20"/>
  <c r="CS65" i="20"/>
  <c r="CR65" i="20"/>
  <c r="CQ65" i="20"/>
  <c r="CP65" i="20"/>
  <c r="CO65" i="20"/>
  <c r="CN65" i="20"/>
  <c r="CM65" i="20"/>
  <c r="CL65" i="20"/>
  <c r="CK65" i="20"/>
  <c r="CJ65" i="20"/>
  <c r="CI65" i="20"/>
  <c r="CH65" i="20"/>
  <c r="CG65" i="20"/>
  <c r="DS64" i="20"/>
  <c r="DR64" i="20"/>
  <c r="DQ64" i="20"/>
  <c r="DP64" i="20"/>
  <c r="DO64" i="20"/>
  <c r="DN64" i="20"/>
  <c r="DM64" i="20"/>
  <c r="DL64" i="20"/>
  <c r="DK64" i="20"/>
  <c r="DJ64" i="20"/>
  <c r="DI64" i="20"/>
  <c r="DH64" i="20"/>
  <c r="DG64" i="20"/>
  <c r="DF64" i="20"/>
  <c r="DE64" i="20"/>
  <c r="DD64" i="20"/>
  <c r="DC64" i="20"/>
  <c r="DB64" i="20"/>
  <c r="DA64" i="20"/>
  <c r="CZ64" i="20"/>
  <c r="CY64" i="20"/>
  <c r="CX64" i="20"/>
  <c r="CW64" i="20"/>
  <c r="CV64" i="20"/>
  <c r="CU64" i="20"/>
  <c r="CT64" i="20"/>
  <c r="CS64" i="20"/>
  <c r="CR64" i="20"/>
  <c r="CQ64" i="20"/>
  <c r="CP64" i="20"/>
  <c r="CO64" i="20"/>
  <c r="CN64" i="20"/>
  <c r="CM64" i="20"/>
  <c r="CL64" i="20"/>
  <c r="CK64" i="20"/>
  <c r="CJ64" i="20"/>
  <c r="CI64" i="20"/>
  <c r="CH64" i="20"/>
  <c r="CG64" i="20"/>
  <c r="CF64" i="20"/>
  <c r="DS63" i="20"/>
  <c r="DR63" i="20"/>
  <c r="DQ63" i="20"/>
  <c r="DP63" i="20"/>
  <c r="DO63" i="20"/>
  <c r="DN63" i="20"/>
  <c r="DM63" i="20"/>
  <c r="DL63" i="20"/>
  <c r="DK63" i="20"/>
  <c r="DJ63" i="20"/>
  <c r="DI63" i="20"/>
  <c r="DH63" i="20"/>
  <c r="DG63" i="20"/>
  <c r="DF63" i="20"/>
  <c r="DE63" i="20"/>
  <c r="DD63" i="20"/>
  <c r="DC63" i="20"/>
  <c r="DB63" i="20"/>
  <c r="DA63" i="20"/>
  <c r="CZ63" i="20"/>
  <c r="CY63" i="20"/>
  <c r="CX63" i="20"/>
  <c r="CW63" i="20"/>
  <c r="CV63" i="20"/>
  <c r="CU63" i="20"/>
  <c r="CT63" i="20"/>
  <c r="CS63" i="20"/>
  <c r="CR63" i="20"/>
  <c r="CQ63" i="20"/>
  <c r="CP63" i="20"/>
  <c r="CO63" i="20"/>
  <c r="CN63" i="20"/>
  <c r="CM63" i="20"/>
  <c r="CL63" i="20"/>
  <c r="CK63" i="20"/>
  <c r="CJ63" i="20"/>
  <c r="CI63" i="20"/>
  <c r="CH63" i="20"/>
  <c r="CG63" i="20"/>
  <c r="CF63" i="20"/>
  <c r="CE63" i="20"/>
  <c r="DS62" i="20"/>
  <c r="DR62" i="20"/>
  <c r="DQ62" i="20"/>
  <c r="DP62" i="20"/>
  <c r="DO62" i="20"/>
  <c r="DN62" i="20"/>
  <c r="DM62" i="20"/>
  <c r="DL62" i="20"/>
  <c r="DK62" i="20"/>
  <c r="DJ62" i="20"/>
  <c r="DI62" i="20"/>
  <c r="DH62" i="20"/>
  <c r="DG62" i="20"/>
  <c r="DF62" i="20"/>
  <c r="DE62" i="20"/>
  <c r="DD62" i="20"/>
  <c r="DC62" i="20"/>
  <c r="DB62" i="20"/>
  <c r="DA62" i="20"/>
  <c r="CZ62" i="20"/>
  <c r="CY62" i="20"/>
  <c r="CX62" i="20"/>
  <c r="CW62" i="20"/>
  <c r="CV62" i="20"/>
  <c r="CU62" i="20"/>
  <c r="CT62" i="20"/>
  <c r="CS62" i="20"/>
  <c r="CR62" i="20"/>
  <c r="CQ62" i="20"/>
  <c r="CP62" i="20"/>
  <c r="CO62" i="20"/>
  <c r="CN62" i="20"/>
  <c r="CM62" i="20"/>
  <c r="CL62" i="20"/>
  <c r="CK62" i="20"/>
  <c r="CJ62" i="20"/>
  <c r="CI62" i="20"/>
  <c r="CH62" i="20"/>
  <c r="CG62" i="20"/>
  <c r="CF62" i="20"/>
  <c r="CE62" i="20"/>
  <c r="CD62" i="20"/>
  <c r="DS61" i="20"/>
  <c r="DR61" i="20"/>
  <c r="DQ61" i="20"/>
  <c r="DP61" i="20"/>
  <c r="DO61" i="20"/>
  <c r="DN61" i="20"/>
  <c r="DM61" i="20"/>
  <c r="DL61" i="20"/>
  <c r="DK61" i="20"/>
  <c r="DJ61" i="20"/>
  <c r="DI61" i="20"/>
  <c r="DH61" i="20"/>
  <c r="DG61" i="20"/>
  <c r="DF61" i="20"/>
  <c r="DE61" i="20"/>
  <c r="DD61" i="20"/>
  <c r="DC61" i="20"/>
  <c r="DB61" i="20"/>
  <c r="DA61" i="20"/>
  <c r="CZ61" i="20"/>
  <c r="CY61" i="20"/>
  <c r="CX61" i="20"/>
  <c r="CW61" i="20"/>
  <c r="CV61" i="20"/>
  <c r="CU61" i="20"/>
  <c r="CT61" i="20"/>
  <c r="CS61" i="20"/>
  <c r="CR61" i="20"/>
  <c r="CQ61" i="20"/>
  <c r="CP61" i="20"/>
  <c r="CO61" i="20"/>
  <c r="CN61" i="20"/>
  <c r="CM61" i="20"/>
  <c r="CL61" i="20"/>
  <c r="CK61" i="20"/>
  <c r="CJ61" i="20"/>
  <c r="CI61" i="20"/>
  <c r="CH61" i="20"/>
  <c r="CG61" i="20"/>
  <c r="CF61" i="20"/>
  <c r="CE61" i="20"/>
  <c r="CD61" i="20"/>
  <c r="CC61" i="20"/>
  <c r="DS60" i="20"/>
  <c r="DR60" i="20"/>
  <c r="DQ60" i="20"/>
  <c r="DP60" i="20"/>
  <c r="DO60" i="20"/>
  <c r="DN60" i="20"/>
  <c r="DM60" i="20"/>
  <c r="DL60" i="20"/>
  <c r="DK60" i="20"/>
  <c r="DJ60" i="20"/>
  <c r="DI60" i="20"/>
  <c r="DH60" i="20"/>
  <c r="DG60" i="20"/>
  <c r="DF60" i="20"/>
  <c r="DE60" i="20"/>
  <c r="DD60" i="20"/>
  <c r="DC60" i="20"/>
  <c r="DB60" i="20"/>
  <c r="DA60" i="20"/>
  <c r="CZ60" i="20"/>
  <c r="CY60" i="20"/>
  <c r="CX60" i="20"/>
  <c r="CW60" i="20"/>
  <c r="CV60" i="20"/>
  <c r="CU60" i="20"/>
  <c r="CT60" i="20"/>
  <c r="CS60" i="20"/>
  <c r="CR60" i="20"/>
  <c r="CQ60" i="20"/>
  <c r="CP60" i="20"/>
  <c r="CO60" i="20"/>
  <c r="CN60" i="20"/>
  <c r="CM60" i="20"/>
  <c r="CL60" i="20"/>
  <c r="CK60" i="20"/>
  <c r="CJ60" i="20"/>
  <c r="CI60" i="20"/>
  <c r="CH60" i="20"/>
  <c r="CG60" i="20"/>
  <c r="CF60" i="20"/>
  <c r="CE60" i="20"/>
  <c r="CD60" i="20"/>
  <c r="CC60" i="20"/>
  <c r="CB60" i="20"/>
  <c r="DS59" i="20"/>
  <c r="DR59" i="20"/>
  <c r="DQ59" i="20"/>
  <c r="DP59" i="20"/>
  <c r="DO59" i="20"/>
  <c r="DN59" i="20"/>
  <c r="DM59" i="20"/>
  <c r="DL59" i="20"/>
  <c r="DK59" i="20"/>
  <c r="DJ59" i="20"/>
  <c r="DI59" i="20"/>
  <c r="DH59" i="20"/>
  <c r="DG59" i="20"/>
  <c r="DF59" i="20"/>
  <c r="DE59" i="20"/>
  <c r="DD59" i="20"/>
  <c r="DC59" i="20"/>
  <c r="DB59" i="20"/>
  <c r="DA59" i="20"/>
  <c r="CZ59" i="20"/>
  <c r="CY59" i="20"/>
  <c r="CX59" i="20"/>
  <c r="CW59" i="20"/>
  <c r="CV59" i="20"/>
  <c r="CU59" i="20"/>
  <c r="CT59" i="20"/>
  <c r="CS59" i="20"/>
  <c r="CR59" i="20"/>
  <c r="CQ59" i="20"/>
  <c r="CP59" i="20"/>
  <c r="CO59" i="20"/>
  <c r="CN59" i="20"/>
  <c r="CM59" i="20"/>
  <c r="CL59" i="20"/>
  <c r="CK59" i="20"/>
  <c r="CJ59" i="20"/>
  <c r="CI59" i="20"/>
  <c r="CH59" i="20"/>
  <c r="CG59" i="20"/>
  <c r="CF59" i="20"/>
  <c r="CE59" i="20"/>
  <c r="CD59" i="20"/>
  <c r="CC59" i="20"/>
  <c r="CB59" i="20"/>
  <c r="CA59" i="20"/>
  <c r="DS58" i="20"/>
  <c r="DR58" i="20"/>
  <c r="DQ58" i="20"/>
  <c r="DP58" i="20"/>
  <c r="DO58" i="20"/>
  <c r="DN58" i="20"/>
  <c r="DM58" i="20"/>
  <c r="DL58" i="20"/>
  <c r="DK58" i="20"/>
  <c r="DJ58" i="20"/>
  <c r="DI58" i="20"/>
  <c r="DH58" i="20"/>
  <c r="DG58" i="20"/>
  <c r="DF58" i="20"/>
  <c r="DE58" i="20"/>
  <c r="DD58" i="20"/>
  <c r="DC58" i="20"/>
  <c r="DB58" i="20"/>
  <c r="DA58" i="20"/>
  <c r="CZ58" i="20"/>
  <c r="CY58" i="20"/>
  <c r="CX58" i="20"/>
  <c r="CW58" i="20"/>
  <c r="CV58" i="20"/>
  <c r="CU58" i="20"/>
  <c r="CT58" i="20"/>
  <c r="CS58" i="20"/>
  <c r="CR58" i="20"/>
  <c r="CQ58" i="20"/>
  <c r="CP58" i="20"/>
  <c r="CO58" i="20"/>
  <c r="CN58" i="20"/>
  <c r="CM58" i="20"/>
  <c r="CL58" i="20"/>
  <c r="CK58" i="20"/>
  <c r="CJ58" i="20"/>
  <c r="CI58" i="20"/>
  <c r="CH58" i="20"/>
  <c r="CG58" i="20"/>
  <c r="CF58" i="20"/>
  <c r="CE58" i="20"/>
  <c r="CD58" i="20"/>
  <c r="CC58" i="20"/>
  <c r="CB58" i="20"/>
  <c r="CA58" i="20"/>
  <c r="BZ58" i="20"/>
  <c r="DS57" i="20"/>
  <c r="DR57" i="20"/>
  <c r="DQ57" i="20"/>
  <c r="DP57" i="20"/>
  <c r="DO57" i="20"/>
  <c r="DN57" i="20"/>
  <c r="DM57" i="20"/>
  <c r="DL57" i="20"/>
  <c r="DK57" i="20"/>
  <c r="DJ57" i="20"/>
  <c r="DI57" i="20"/>
  <c r="DH57" i="20"/>
  <c r="DG57" i="20"/>
  <c r="DF57" i="20"/>
  <c r="DE57" i="20"/>
  <c r="DD57" i="20"/>
  <c r="DC57" i="20"/>
  <c r="DB57" i="20"/>
  <c r="DA57" i="20"/>
  <c r="CZ57" i="20"/>
  <c r="CY57" i="20"/>
  <c r="CX57" i="20"/>
  <c r="CW57" i="20"/>
  <c r="CV57" i="20"/>
  <c r="CU57" i="20"/>
  <c r="CT57" i="20"/>
  <c r="CS57" i="20"/>
  <c r="CR57" i="20"/>
  <c r="CQ57" i="20"/>
  <c r="CP57" i="20"/>
  <c r="CO57" i="20"/>
  <c r="CN57" i="20"/>
  <c r="CM57" i="20"/>
  <c r="CL57" i="20"/>
  <c r="CK57" i="20"/>
  <c r="CJ57" i="20"/>
  <c r="CI57" i="20"/>
  <c r="CH57" i="20"/>
  <c r="CG57" i="20"/>
  <c r="CF57" i="20"/>
  <c r="CE57" i="20"/>
  <c r="CD57" i="20"/>
  <c r="CC57" i="20"/>
  <c r="CB57" i="20"/>
  <c r="CA57" i="20"/>
  <c r="BZ57" i="20"/>
  <c r="BY57" i="20"/>
  <c r="DS56" i="20"/>
  <c r="DR56" i="20"/>
  <c r="DQ56" i="20"/>
  <c r="DP56" i="20"/>
  <c r="DO56" i="20"/>
  <c r="DN56" i="20"/>
  <c r="DM56" i="20"/>
  <c r="DL56" i="20"/>
  <c r="DK56" i="20"/>
  <c r="DJ56" i="20"/>
  <c r="DI56" i="20"/>
  <c r="DH56" i="20"/>
  <c r="DG56" i="20"/>
  <c r="DF56" i="20"/>
  <c r="DE56" i="20"/>
  <c r="DD56" i="20"/>
  <c r="DC56" i="20"/>
  <c r="DB56" i="20"/>
  <c r="DA56" i="20"/>
  <c r="CZ56" i="20"/>
  <c r="CY56" i="20"/>
  <c r="CX56" i="20"/>
  <c r="CW56" i="20"/>
  <c r="CV56" i="20"/>
  <c r="CU56" i="20"/>
  <c r="CT56" i="20"/>
  <c r="CS56" i="20"/>
  <c r="CR56" i="20"/>
  <c r="CQ56" i="20"/>
  <c r="CP56" i="20"/>
  <c r="CO56" i="20"/>
  <c r="CN56" i="20"/>
  <c r="CM56" i="20"/>
  <c r="CL56" i="20"/>
  <c r="CK56" i="20"/>
  <c r="CJ56" i="20"/>
  <c r="CI56" i="20"/>
  <c r="CH56" i="20"/>
  <c r="CG56" i="20"/>
  <c r="CF56" i="20"/>
  <c r="CE56" i="20"/>
  <c r="CD56" i="20"/>
  <c r="CC56" i="20"/>
  <c r="CB56" i="20"/>
  <c r="CA56" i="20"/>
  <c r="BZ56" i="20"/>
  <c r="BY56" i="20"/>
  <c r="BX56" i="20"/>
  <c r="DS55" i="20"/>
  <c r="DR55" i="20"/>
  <c r="DQ55" i="20"/>
  <c r="DP55" i="20"/>
  <c r="DO55" i="20"/>
  <c r="DN55" i="20"/>
  <c r="DM55" i="20"/>
  <c r="DL55" i="20"/>
  <c r="DK55" i="20"/>
  <c r="DJ55" i="20"/>
  <c r="DI55" i="20"/>
  <c r="DH55" i="20"/>
  <c r="DG55" i="20"/>
  <c r="DF55" i="20"/>
  <c r="DE55" i="20"/>
  <c r="DD55" i="20"/>
  <c r="DC55" i="20"/>
  <c r="DB55" i="20"/>
  <c r="DA55" i="20"/>
  <c r="CZ55" i="20"/>
  <c r="CY55" i="20"/>
  <c r="CX55" i="20"/>
  <c r="CW55" i="20"/>
  <c r="CV55" i="20"/>
  <c r="CU55" i="20"/>
  <c r="CT55" i="20"/>
  <c r="CS55" i="20"/>
  <c r="CR55" i="20"/>
  <c r="CQ55" i="20"/>
  <c r="CP55" i="20"/>
  <c r="CO55" i="20"/>
  <c r="CN55" i="20"/>
  <c r="CM55" i="20"/>
  <c r="CL55" i="20"/>
  <c r="CK55" i="20"/>
  <c r="CJ55" i="20"/>
  <c r="CI55" i="20"/>
  <c r="CH55" i="20"/>
  <c r="CG55" i="20"/>
  <c r="CF55" i="20"/>
  <c r="CE55" i="20"/>
  <c r="CD55" i="20"/>
  <c r="CC55" i="20"/>
  <c r="CB55" i="20"/>
  <c r="CA55" i="20"/>
  <c r="BZ55" i="20"/>
  <c r="BY55" i="20"/>
  <c r="BX55" i="20"/>
  <c r="BW55" i="20"/>
  <c r="DS54" i="20"/>
  <c r="DR54" i="20"/>
  <c r="DQ54" i="20"/>
  <c r="DP54" i="20"/>
  <c r="DO54" i="20"/>
  <c r="DN54" i="20"/>
  <c r="DM54" i="20"/>
  <c r="DL54" i="20"/>
  <c r="DK54" i="20"/>
  <c r="DJ54" i="20"/>
  <c r="DI54" i="20"/>
  <c r="DH54" i="20"/>
  <c r="DG54" i="20"/>
  <c r="DF54" i="20"/>
  <c r="DE54" i="20"/>
  <c r="DD54" i="20"/>
  <c r="DC54" i="20"/>
  <c r="DB54" i="20"/>
  <c r="DA54" i="20"/>
  <c r="CZ54" i="20"/>
  <c r="CY54" i="20"/>
  <c r="CX54" i="20"/>
  <c r="CW54" i="20"/>
  <c r="CV54" i="20"/>
  <c r="CU54" i="20"/>
  <c r="CT54" i="20"/>
  <c r="CS54" i="20"/>
  <c r="CR54" i="20"/>
  <c r="CQ54" i="20"/>
  <c r="CP54" i="20"/>
  <c r="CO54" i="20"/>
  <c r="CN54" i="20"/>
  <c r="CM54" i="20"/>
  <c r="CL54" i="20"/>
  <c r="CK54" i="20"/>
  <c r="CJ54" i="20"/>
  <c r="CI54" i="20"/>
  <c r="CH54" i="20"/>
  <c r="CG54" i="20"/>
  <c r="CF54" i="20"/>
  <c r="CE54" i="20"/>
  <c r="CD54" i="20"/>
  <c r="CC54" i="20"/>
  <c r="CB54" i="20"/>
  <c r="CA54" i="20"/>
  <c r="BZ54" i="20"/>
  <c r="BY54" i="20"/>
  <c r="BX54" i="20"/>
  <c r="BW54" i="20"/>
  <c r="BV54" i="20"/>
  <c r="U54" i="20"/>
  <c r="DS53" i="20"/>
  <c r="DR53" i="20"/>
  <c r="DQ53" i="20"/>
  <c r="DP53" i="20"/>
  <c r="DO53" i="20"/>
  <c r="DN53" i="20"/>
  <c r="DM53" i="20"/>
  <c r="DL53" i="20"/>
  <c r="DK53" i="20"/>
  <c r="DJ53" i="20"/>
  <c r="DI53" i="20"/>
  <c r="DH53" i="20"/>
  <c r="DG53" i="20"/>
  <c r="DF53" i="20"/>
  <c r="DE53" i="20"/>
  <c r="DD53" i="20"/>
  <c r="DC53" i="20"/>
  <c r="DB53" i="20"/>
  <c r="DA53" i="20"/>
  <c r="CZ53" i="20"/>
  <c r="CY53" i="20"/>
  <c r="CX53" i="20"/>
  <c r="CW53" i="20"/>
  <c r="CV53" i="20"/>
  <c r="CU53" i="20"/>
  <c r="CT53" i="20"/>
  <c r="CS53" i="20"/>
  <c r="CR53" i="20"/>
  <c r="CQ53" i="20"/>
  <c r="CP53" i="20"/>
  <c r="CO53" i="20"/>
  <c r="CN53" i="20"/>
  <c r="CM53" i="20"/>
  <c r="CL53" i="20"/>
  <c r="CK53" i="20"/>
  <c r="CJ53" i="20"/>
  <c r="CI53" i="20"/>
  <c r="CH53" i="20"/>
  <c r="CG53" i="20"/>
  <c r="CF53" i="20"/>
  <c r="CE53" i="20"/>
  <c r="CD53" i="20"/>
  <c r="CC53" i="20"/>
  <c r="CB53" i="20"/>
  <c r="CA53" i="20"/>
  <c r="BZ53" i="20"/>
  <c r="BY53" i="20"/>
  <c r="BX53" i="20"/>
  <c r="BW53" i="20"/>
  <c r="BV53" i="20"/>
  <c r="BU53" i="20"/>
  <c r="DS52" i="20"/>
  <c r="DR52" i="20"/>
  <c r="DQ52" i="20"/>
  <c r="DP52" i="20"/>
  <c r="DO52" i="20"/>
  <c r="DN52" i="20"/>
  <c r="DM52" i="20"/>
  <c r="DL52" i="20"/>
  <c r="DK52" i="20"/>
  <c r="DJ52" i="20"/>
  <c r="DI52" i="20"/>
  <c r="DH52" i="20"/>
  <c r="DG52" i="20"/>
  <c r="DF52" i="20"/>
  <c r="DE52" i="20"/>
  <c r="DD52" i="20"/>
  <c r="DC52" i="20"/>
  <c r="DB52" i="20"/>
  <c r="DA52" i="20"/>
  <c r="CZ52" i="20"/>
  <c r="CY52" i="20"/>
  <c r="CX52" i="20"/>
  <c r="CW52" i="20"/>
  <c r="CV52" i="20"/>
  <c r="CU52" i="20"/>
  <c r="CT52" i="20"/>
  <c r="CS52" i="20"/>
  <c r="CR52" i="20"/>
  <c r="CQ52" i="20"/>
  <c r="CP52" i="20"/>
  <c r="CO52" i="20"/>
  <c r="CN52" i="20"/>
  <c r="CM52" i="20"/>
  <c r="CL52" i="20"/>
  <c r="CK52" i="20"/>
  <c r="CJ52" i="20"/>
  <c r="CI52" i="20"/>
  <c r="CH52" i="20"/>
  <c r="CG52" i="20"/>
  <c r="CF52" i="20"/>
  <c r="CE52" i="20"/>
  <c r="CD52" i="20"/>
  <c r="CC52" i="20"/>
  <c r="CB52" i="20"/>
  <c r="CA52" i="20"/>
  <c r="BZ52" i="20"/>
  <c r="BY52" i="20"/>
  <c r="BX52" i="20"/>
  <c r="BW52" i="20"/>
  <c r="BV52" i="20"/>
  <c r="BU52" i="20"/>
  <c r="BT52" i="20"/>
  <c r="DS51" i="20"/>
  <c r="DR51" i="20"/>
  <c r="DQ51" i="20"/>
  <c r="DP51" i="20"/>
  <c r="DO51" i="20"/>
  <c r="DN51" i="20"/>
  <c r="DM51" i="20"/>
  <c r="DL51" i="20"/>
  <c r="DK51" i="20"/>
  <c r="DJ51" i="20"/>
  <c r="DI51" i="20"/>
  <c r="DH51" i="20"/>
  <c r="DG51" i="20"/>
  <c r="DF51" i="20"/>
  <c r="DE51" i="20"/>
  <c r="DD51" i="20"/>
  <c r="DC51" i="20"/>
  <c r="DB51" i="20"/>
  <c r="DA51" i="20"/>
  <c r="CZ51" i="20"/>
  <c r="CY51" i="20"/>
  <c r="CX51" i="20"/>
  <c r="CW51" i="20"/>
  <c r="CV51" i="20"/>
  <c r="CU51" i="20"/>
  <c r="CT51" i="20"/>
  <c r="CS51" i="20"/>
  <c r="CR51" i="20"/>
  <c r="CQ51" i="20"/>
  <c r="CP51" i="20"/>
  <c r="CO51" i="20"/>
  <c r="CN51" i="20"/>
  <c r="CM51" i="20"/>
  <c r="CL51" i="20"/>
  <c r="CK51" i="20"/>
  <c r="CJ51" i="20"/>
  <c r="CI51" i="20"/>
  <c r="CH51" i="20"/>
  <c r="CG51" i="20"/>
  <c r="CF51" i="20"/>
  <c r="CE51" i="20"/>
  <c r="CD51" i="20"/>
  <c r="CC51" i="20"/>
  <c r="CB51" i="20"/>
  <c r="CA51" i="20"/>
  <c r="BZ51" i="20"/>
  <c r="BY51" i="20"/>
  <c r="BX51" i="20"/>
  <c r="BW51" i="20"/>
  <c r="BV51" i="20"/>
  <c r="BU51" i="20"/>
  <c r="BT51" i="20"/>
  <c r="BS51" i="20"/>
  <c r="DS50" i="20"/>
  <c r="DR50" i="20"/>
  <c r="DQ50" i="20"/>
  <c r="DP50" i="20"/>
  <c r="DO50" i="20"/>
  <c r="DN50" i="20"/>
  <c r="DM50" i="20"/>
  <c r="DL50" i="20"/>
  <c r="DK50" i="20"/>
  <c r="DJ50" i="20"/>
  <c r="DI50" i="20"/>
  <c r="DH50" i="20"/>
  <c r="DG50" i="20"/>
  <c r="DF50" i="20"/>
  <c r="DE50" i="20"/>
  <c r="DD50" i="20"/>
  <c r="DC50" i="20"/>
  <c r="DB50" i="20"/>
  <c r="DA50" i="20"/>
  <c r="CZ50" i="20"/>
  <c r="CY50" i="20"/>
  <c r="CX50" i="20"/>
  <c r="CW50" i="20"/>
  <c r="CV50" i="20"/>
  <c r="CU50" i="20"/>
  <c r="CT50" i="20"/>
  <c r="CS50" i="20"/>
  <c r="CR50" i="20"/>
  <c r="CQ50" i="20"/>
  <c r="CP50" i="20"/>
  <c r="CO50" i="20"/>
  <c r="CN50" i="20"/>
  <c r="CM50" i="20"/>
  <c r="CL50" i="20"/>
  <c r="CK50" i="20"/>
  <c r="CJ50" i="20"/>
  <c r="CI50" i="20"/>
  <c r="CH50" i="20"/>
  <c r="CG50" i="20"/>
  <c r="CF50" i="20"/>
  <c r="CE50" i="20"/>
  <c r="CD50" i="20"/>
  <c r="CC50" i="20"/>
  <c r="CB50" i="20"/>
  <c r="CA50" i="20"/>
  <c r="BZ50" i="20"/>
  <c r="BY50" i="20"/>
  <c r="BX50" i="20"/>
  <c r="BW50" i="20"/>
  <c r="BV50" i="20"/>
  <c r="BU50" i="20"/>
  <c r="BT50" i="20"/>
  <c r="BS50" i="20"/>
  <c r="BR50" i="20"/>
  <c r="DS49" i="20"/>
  <c r="DR49" i="20"/>
  <c r="DQ49" i="20"/>
  <c r="DP49" i="20"/>
  <c r="DO49" i="20"/>
  <c r="DN49" i="20"/>
  <c r="DM49" i="20"/>
  <c r="DL49" i="20"/>
  <c r="DK49" i="20"/>
  <c r="DJ49" i="20"/>
  <c r="DI49" i="20"/>
  <c r="DH49" i="20"/>
  <c r="DG49" i="20"/>
  <c r="DF49" i="20"/>
  <c r="DE49" i="20"/>
  <c r="DD49" i="20"/>
  <c r="DC49" i="20"/>
  <c r="DB49" i="20"/>
  <c r="DA49" i="20"/>
  <c r="CZ49" i="20"/>
  <c r="CY49" i="20"/>
  <c r="CX49" i="20"/>
  <c r="CW49" i="20"/>
  <c r="CV49" i="20"/>
  <c r="CU49" i="20"/>
  <c r="CT49" i="20"/>
  <c r="CS49" i="20"/>
  <c r="CR49" i="20"/>
  <c r="CQ49" i="20"/>
  <c r="CP49" i="20"/>
  <c r="CO49" i="20"/>
  <c r="CN49" i="20"/>
  <c r="CM49" i="20"/>
  <c r="CL49" i="20"/>
  <c r="CK49" i="20"/>
  <c r="CJ49" i="20"/>
  <c r="CI49" i="20"/>
  <c r="CH49" i="20"/>
  <c r="CG49" i="20"/>
  <c r="CF49" i="20"/>
  <c r="CE49" i="20"/>
  <c r="CD49" i="20"/>
  <c r="CC49" i="20"/>
  <c r="CB49" i="20"/>
  <c r="CA49" i="20"/>
  <c r="BZ49" i="20"/>
  <c r="BY49" i="20"/>
  <c r="BX49" i="20"/>
  <c r="BW49" i="20"/>
  <c r="BV49" i="20"/>
  <c r="BU49" i="20"/>
  <c r="BT49" i="20"/>
  <c r="BS49" i="20"/>
  <c r="BR49" i="20"/>
  <c r="BQ49" i="20"/>
  <c r="DS48" i="20"/>
  <c r="DR48" i="20"/>
  <c r="DQ48" i="20"/>
  <c r="DP48" i="20"/>
  <c r="DO48" i="20"/>
  <c r="DN48" i="20"/>
  <c r="DM48" i="20"/>
  <c r="DL48" i="20"/>
  <c r="DK48" i="20"/>
  <c r="DJ48" i="20"/>
  <c r="DI48" i="20"/>
  <c r="DH48" i="20"/>
  <c r="DG48" i="20"/>
  <c r="DF48" i="20"/>
  <c r="DE48" i="20"/>
  <c r="DD48" i="20"/>
  <c r="DC48" i="20"/>
  <c r="DB48" i="20"/>
  <c r="DA48" i="20"/>
  <c r="CZ48" i="20"/>
  <c r="CY48" i="20"/>
  <c r="CX48" i="20"/>
  <c r="CW48" i="20"/>
  <c r="CV48" i="20"/>
  <c r="CU48" i="20"/>
  <c r="CT48" i="20"/>
  <c r="CS48" i="20"/>
  <c r="CR48" i="20"/>
  <c r="CQ48" i="20"/>
  <c r="CP48" i="20"/>
  <c r="CO48" i="20"/>
  <c r="CN48" i="20"/>
  <c r="CM48" i="20"/>
  <c r="CL48" i="20"/>
  <c r="CK48" i="20"/>
  <c r="CJ48" i="20"/>
  <c r="CI48" i="20"/>
  <c r="CH48" i="20"/>
  <c r="CG48" i="20"/>
  <c r="CF48" i="20"/>
  <c r="CE48" i="20"/>
  <c r="CD48" i="20"/>
  <c r="CC48" i="20"/>
  <c r="CB48" i="20"/>
  <c r="CA48" i="20"/>
  <c r="BZ48" i="20"/>
  <c r="BY48" i="20"/>
  <c r="BX48" i="20"/>
  <c r="BW48" i="20"/>
  <c r="BV48" i="20"/>
  <c r="BU48" i="20"/>
  <c r="BT48" i="20"/>
  <c r="BS48" i="20"/>
  <c r="BR48" i="20"/>
  <c r="BQ48" i="20"/>
  <c r="BP48" i="20"/>
  <c r="DS47" i="20"/>
  <c r="DR47" i="20"/>
  <c r="DQ47" i="20"/>
  <c r="DP47" i="20"/>
  <c r="DO47" i="20"/>
  <c r="DN47" i="20"/>
  <c r="DM47" i="20"/>
  <c r="DL47" i="20"/>
  <c r="DK47" i="20"/>
  <c r="DJ47" i="20"/>
  <c r="DI47" i="20"/>
  <c r="DH47" i="20"/>
  <c r="DG47" i="20"/>
  <c r="DF47" i="20"/>
  <c r="DE47" i="20"/>
  <c r="DD47" i="20"/>
  <c r="DC47" i="20"/>
  <c r="DB47" i="20"/>
  <c r="DA47" i="20"/>
  <c r="CZ47" i="20"/>
  <c r="CY47" i="20"/>
  <c r="CX47" i="20"/>
  <c r="CW47" i="20"/>
  <c r="CV47" i="20"/>
  <c r="CU47" i="20"/>
  <c r="CT47" i="20"/>
  <c r="CS47" i="20"/>
  <c r="CR47" i="20"/>
  <c r="CQ47" i="20"/>
  <c r="CP47" i="20"/>
  <c r="CO47" i="20"/>
  <c r="CN47" i="20"/>
  <c r="CM47" i="20"/>
  <c r="CL47" i="20"/>
  <c r="CK47" i="20"/>
  <c r="CJ47" i="20"/>
  <c r="CI47" i="20"/>
  <c r="CH47" i="20"/>
  <c r="CG47" i="20"/>
  <c r="CF47" i="20"/>
  <c r="CE47" i="20"/>
  <c r="CD47" i="20"/>
  <c r="CC47" i="20"/>
  <c r="CB47" i="20"/>
  <c r="CA47" i="20"/>
  <c r="BZ47" i="20"/>
  <c r="BY47" i="20"/>
  <c r="BX47" i="20"/>
  <c r="BW47" i="20"/>
  <c r="BV47" i="20"/>
  <c r="BU47" i="20"/>
  <c r="BT47" i="20"/>
  <c r="BS47" i="20"/>
  <c r="BR47" i="20"/>
  <c r="BQ47" i="20"/>
  <c r="BP47" i="20"/>
  <c r="BO47" i="20"/>
  <c r="DS46" i="20"/>
  <c r="DR46" i="20"/>
  <c r="DQ46" i="20"/>
  <c r="DP46" i="20"/>
  <c r="DO46" i="20"/>
  <c r="DN46" i="20"/>
  <c r="DM46" i="20"/>
  <c r="DL46" i="20"/>
  <c r="DK46" i="20"/>
  <c r="DJ46" i="20"/>
  <c r="DI46" i="20"/>
  <c r="DH46" i="20"/>
  <c r="DG46" i="20"/>
  <c r="DF46" i="20"/>
  <c r="DE46" i="20"/>
  <c r="DD46" i="20"/>
  <c r="DC46" i="20"/>
  <c r="DB46" i="20"/>
  <c r="DA46" i="20"/>
  <c r="CZ46" i="20"/>
  <c r="CY46" i="20"/>
  <c r="CX46" i="20"/>
  <c r="CW46" i="20"/>
  <c r="CV46" i="20"/>
  <c r="CU46" i="20"/>
  <c r="CT46" i="20"/>
  <c r="CS46" i="20"/>
  <c r="CR46" i="20"/>
  <c r="CQ46" i="20"/>
  <c r="CP46" i="20"/>
  <c r="CO46" i="20"/>
  <c r="CN46" i="20"/>
  <c r="CM46" i="20"/>
  <c r="CL46" i="20"/>
  <c r="CK46" i="20"/>
  <c r="CJ46" i="20"/>
  <c r="CI46" i="20"/>
  <c r="CH46" i="20"/>
  <c r="CG46" i="20"/>
  <c r="CF46" i="20"/>
  <c r="CE46" i="20"/>
  <c r="CD46" i="20"/>
  <c r="CC46" i="20"/>
  <c r="CB46" i="20"/>
  <c r="CA46" i="20"/>
  <c r="BZ46" i="20"/>
  <c r="BY46" i="20"/>
  <c r="BX46" i="20"/>
  <c r="BW46" i="20"/>
  <c r="BV46" i="20"/>
  <c r="BU46" i="20"/>
  <c r="BT46" i="20"/>
  <c r="BS46" i="20"/>
  <c r="BR46" i="20"/>
  <c r="BQ46" i="20"/>
  <c r="BP46" i="20"/>
  <c r="BO46" i="20"/>
  <c r="BN46" i="20"/>
  <c r="DS45" i="20"/>
  <c r="DR45" i="20"/>
  <c r="DQ45" i="20"/>
  <c r="DP45" i="20"/>
  <c r="DO45" i="20"/>
  <c r="DN45" i="20"/>
  <c r="DM45" i="20"/>
  <c r="DL45" i="20"/>
  <c r="DK45" i="20"/>
  <c r="DJ45" i="20"/>
  <c r="DI45" i="20"/>
  <c r="DH45" i="20"/>
  <c r="DG45" i="20"/>
  <c r="DF45" i="20"/>
  <c r="DE45" i="20"/>
  <c r="DD45" i="20"/>
  <c r="DC45" i="20"/>
  <c r="DB45" i="20"/>
  <c r="DA45" i="20"/>
  <c r="CZ45" i="20"/>
  <c r="CY45" i="20"/>
  <c r="CX45" i="20"/>
  <c r="CW45" i="20"/>
  <c r="CV45" i="20"/>
  <c r="CU45" i="20"/>
  <c r="CT45" i="20"/>
  <c r="CS45" i="20"/>
  <c r="CR45" i="20"/>
  <c r="CQ45" i="20"/>
  <c r="CP45" i="20"/>
  <c r="CO45" i="20"/>
  <c r="CN45" i="20"/>
  <c r="CM45" i="20"/>
  <c r="CL45" i="20"/>
  <c r="CK45" i="20"/>
  <c r="CJ45" i="20"/>
  <c r="CI45" i="20"/>
  <c r="CH45" i="20"/>
  <c r="CG45" i="20"/>
  <c r="CF45" i="20"/>
  <c r="CE45" i="20"/>
  <c r="CD45" i="20"/>
  <c r="CC45" i="20"/>
  <c r="CB45" i="20"/>
  <c r="CA45" i="20"/>
  <c r="BZ45" i="20"/>
  <c r="BY45" i="20"/>
  <c r="BX45" i="20"/>
  <c r="BW45" i="20"/>
  <c r="BV45" i="20"/>
  <c r="BU45" i="20"/>
  <c r="BT45" i="20"/>
  <c r="BS45" i="20"/>
  <c r="BR45" i="20"/>
  <c r="BQ45" i="20"/>
  <c r="BP45" i="20"/>
  <c r="BO45" i="20"/>
  <c r="BN45" i="20"/>
  <c r="BM45" i="20"/>
  <c r="DS44" i="20"/>
  <c r="DR44" i="20"/>
  <c r="DQ44" i="20"/>
  <c r="DP44" i="20"/>
  <c r="DO44" i="20"/>
  <c r="DN44" i="20"/>
  <c r="DM44" i="20"/>
  <c r="DL44" i="20"/>
  <c r="DK44" i="20"/>
  <c r="DJ44" i="20"/>
  <c r="DI44" i="20"/>
  <c r="DH44" i="20"/>
  <c r="DG44" i="20"/>
  <c r="DF44" i="20"/>
  <c r="DE44" i="20"/>
  <c r="DD44" i="20"/>
  <c r="DC44" i="20"/>
  <c r="DB44" i="20"/>
  <c r="DA44" i="20"/>
  <c r="CZ44" i="20"/>
  <c r="CY44" i="20"/>
  <c r="CX44" i="20"/>
  <c r="CW44" i="20"/>
  <c r="CV44" i="20"/>
  <c r="CU44" i="20"/>
  <c r="CT44" i="20"/>
  <c r="CS44" i="20"/>
  <c r="CR44" i="20"/>
  <c r="CQ44" i="20"/>
  <c r="CP44" i="20"/>
  <c r="CO44" i="20"/>
  <c r="CN44" i="20"/>
  <c r="CM44" i="20"/>
  <c r="CL44" i="20"/>
  <c r="CK44" i="20"/>
  <c r="CJ44" i="20"/>
  <c r="CI44" i="20"/>
  <c r="CH44" i="20"/>
  <c r="CG44" i="20"/>
  <c r="CF44" i="20"/>
  <c r="CE44" i="20"/>
  <c r="CD44" i="20"/>
  <c r="CC44" i="20"/>
  <c r="CB44" i="20"/>
  <c r="CA44" i="20"/>
  <c r="BZ44" i="20"/>
  <c r="BY44" i="20"/>
  <c r="BX44" i="20"/>
  <c r="BW44" i="20"/>
  <c r="BV44" i="20"/>
  <c r="BU44" i="20"/>
  <c r="BT44" i="20"/>
  <c r="BS44" i="20"/>
  <c r="BR44" i="20"/>
  <c r="BQ44" i="20"/>
  <c r="BP44" i="20"/>
  <c r="BO44" i="20"/>
  <c r="BN44" i="20"/>
  <c r="BM44" i="20"/>
  <c r="BL44" i="20"/>
  <c r="DS43" i="20"/>
  <c r="DR43" i="20"/>
  <c r="DQ43" i="20"/>
  <c r="DP43" i="20"/>
  <c r="DO43" i="20"/>
  <c r="DN43" i="20"/>
  <c r="DM43" i="20"/>
  <c r="DL43" i="20"/>
  <c r="DK43" i="20"/>
  <c r="DJ43" i="20"/>
  <c r="DI43" i="20"/>
  <c r="DH43" i="20"/>
  <c r="DG43" i="20"/>
  <c r="DF43" i="20"/>
  <c r="DE43" i="20"/>
  <c r="DD43" i="20"/>
  <c r="DC43" i="20"/>
  <c r="DB43" i="20"/>
  <c r="DA43" i="20"/>
  <c r="CZ43" i="20"/>
  <c r="CY43" i="20"/>
  <c r="CX43" i="20"/>
  <c r="CW43" i="20"/>
  <c r="CV43" i="20"/>
  <c r="CU43" i="20"/>
  <c r="CT43" i="20"/>
  <c r="CS43" i="20"/>
  <c r="CR43" i="20"/>
  <c r="CQ43" i="20"/>
  <c r="CP43" i="20"/>
  <c r="CO43" i="20"/>
  <c r="CN43" i="20"/>
  <c r="CM43" i="20"/>
  <c r="CL43" i="20"/>
  <c r="CK43" i="20"/>
  <c r="CJ43" i="20"/>
  <c r="CI43" i="20"/>
  <c r="CH43" i="20"/>
  <c r="CG43" i="20"/>
  <c r="CF43" i="20"/>
  <c r="CE43" i="20"/>
  <c r="CD43" i="20"/>
  <c r="CC43" i="20"/>
  <c r="CB43" i="20"/>
  <c r="CA43" i="20"/>
  <c r="BZ43" i="20"/>
  <c r="BY43" i="20"/>
  <c r="BX43" i="20"/>
  <c r="BW43" i="20"/>
  <c r="BV43" i="20"/>
  <c r="BU43" i="20"/>
  <c r="BT43" i="20"/>
  <c r="BS43" i="20"/>
  <c r="BR43" i="20"/>
  <c r="BQ43" i="20"/>
  <c r="BP43" i="20"/>
  <c r="BO43" i="20"/>
  <c r="BN43" i="20"/>
  <c r="BM43" i="20"/>
  <c r="BL43" i="20"/>
  <c r="BK43" i="20"/>
  <c r="DS42" i="20"/>
  <c r="DR42" i="20"/>
  <c r="DQ42" i="20"/>
  <c r="DP42" i="20"/>
  <c r="DO42" i="20"/>
  <c r="DN42" i="20"/>
  <c r="DM42" i="20"/>
  <c r="DL42" i="20"/>
  <c r="DK42" i="20"/>
  <c r="DJ42" i="20"/>
  <c r="DI42" i="20"/>
  <c r="DH42" i="20"/>
  <c r="DG42" i="20"/>
  <c r="DF42" i="20"/>
  <c r="DE42" i="20"/>
  <c r="DD42" i="20"/>
  <c r="DC42" i="20"/>
  <c r="DB42" i="20"/>
  <c r="DA42" i="20"/>
  <c r="CZ42" i="20"/>
  <c r="CY42" i="20"/>
  <c r="CX42" i="20"/>
  <c r="CW42" i="20"/>
  <c r="CV42" i="20"/>
  <c r="CU42" i="20"/>
  <c r="CT42" i="20"/>
  <c r="CS42" i="20"/>
  <c r="CR42" i="20"/>
  <c r="CQ42" i="20"/>
  <c r="CP42" i="20"/>
  <c r="CO42" i="20"/>
  <c r="CN42" i="20"/>
  <c r="CM42" i="20"/>
  <c r="CL42" i="20"/>
  <c r="CK42" i="20"/>
  <c r="CJ42" i="20"/>
  <c r="CI42" i="20"/>
  <c r="CH42" i="20"/>
  <c r="CG42" i="20"/>
  <c r="CF42" i="20"/>
  <c r="CE42" i="20"/>
  <c r="CD42" i="20"/>
  <c r="CC42" i="20"/>
  <c r="CB42" i="20"/>
  <c r="CA42" i="20"/>
  <c r="BZ42" i="20"/>
  <c r="BY42" i="20"/>
  <c r="BX42" i="20"/>
  <c r="BW42" i="20"/>
  <c r="BV42" i="20"/>
  <c r="BU42" i="20"/>
  <c r="BT42" i="20"/>
  <c r="BS42" i="20"/>
  <c r="BR42" i="20"/>
  <c r="BQ42" i="20"/>
  <c r="BP42" i="20"/>
  <c r="BO42" i="20"/>
  <c r="BN42" i="20"/>
  <c r="BM42" i="20"/>
  <c r="BL42" i="20"/>
  <c r="BK42" i="20"/>
  <c r="BJ42" i="20"/>
  <c r="DS41" i="20"/>
  <c r="DR41" i="20"/>
  <c r="DQ41" i="20"/>
  <c r="DP41" i="20"/>
  <c r="DO41" i="20"/>
  <c r="DN41" i="20"/>
  <c r="DM41" i="20"/>
  <c r="DL41" i="20"/>
  <c r="DK41" i="20"/>
  <c r="DJ41" i="20"/>
  <c r="DI41" i="20"/>
  <c r="DH41" i="20"/>
  <c r="DG41" i="20"/>
  <c r="DF41" i="20"/>
  <c r="DE41" i="20"/>
  <c r="DD41" i="20"/>
  <c r="DC41" i="20"/>
  <c r="DB41" i="20"/>
  <c r="DA41" i="20"/>
  <c r="CZ41" i="20"/>
  <c r="CY41" i="20"/>
  <c r="CX41" i="20"/>
  <c r="CW41" i="20"/>
  <c r="CV41" i="20"/>
  <c r="CU41" i="20"/>
  <c r="CT41" i="20"/>
  <c r="CS41" i="20"/>
  <c r="CR41" i="20"/>
  <c r="CQ41" i="20"/>
  <c r="CP41" i="20"/>
  <c r="CO41" i="20"/>
  <c r="CN41" i="20"/>
  <c r="CM41" i="20"/>
  <c r="CL41" i="20"/>
  <c r="CK41" i="20"/>
  <c r="CJ41" i="20"/>
  <c r="CI41" i="20"/>
  <c r="CH41" i="20"/>
  <c r="CG41" i="20"/>
  <c r="CF41" i="20"/>
  <c r="CE41" i="20"/>
  <c r="CD41" i="20"/>
  <c r="CC41" i="20"/>
  <c r="CB41" i="20"/>
  <c r="CA41" i="20"/>
  <c r="BZ41" i="20"/>
  <c r="BY41" i="20"/>
  <c r="BX41" i="20"/>
  <c r="BW41" i="20"/>
  <c r="BV41" i="20"/>
  <c r="BU41" i="20"/>
  <c r="BT41" i="20"/>
  <c r="BS41" i="20"/>
  <c r="BR41" i="20"/>
  <c r="BQ41" i="20"/>
  <c r="BP41" i="20"/>
  <c r="BO41" i="20"/>
  <c r="BN41" i="20"/>
  <c r="BM41" i="20"/>
  <c r="BL41" i="20"/>
  <c r="BK41" i="20"/>
  <c r="BJ41" i="20"/>
  <c r="BI41" i="20"/>
  <c r="DS40" i="20"/>
  <c r="DR40" i="20"/>
  <c r="DQ40" i="20"/>
  <c r="DP40" i="20"/>
  <c r="DO40" i="20"/>
  <c r="DN40" i="20"/>
  <c r="DM40" i="20"/>
  <c r="DL40" i="20"/>
  <c r="DK40" i="20"/>
  <c r="DJ40" i="20"/>
  <c r="DI40" i="20"/>
  <c r="DH40" i="20"/>
  <c r="DG40" i="20"/>
  <c r="DF40" i="20"/>
  <c r="DE40" i="20"/>
  <c r="DD40" i="20"/>
  <c r="DC40" i="20"/>
  <c r="DB40" i="20"/>
  <c r="DA40" i="20"/>
  <c r="CZ40" i="20"/>
  <c r="CY40" i="20"/>
  <c r="CX40" i="20"/>
  <c r="CW40" i="20"/>
  <c r="CV40" i="20"/>
  <c r="CU40" i="20"/>
  <c r="CT40" i="20"/>
  <c r="CS40" i="20"/>
  <c r="CR40" i="20"/>
  <c r="CQ40" i="20"/>
  <c r="CP40" i="20"/>
  <c r="CO40" i="20"/>
  <c r="CN40" i="20"/>
  <c r="CM40" i="20"/>
  <c r="CL40" i="20"/>
  <c r="CK40" i="20"/>
  <c r="CJ40" i="20"/>
  <c r="CI40" i="20"/>
  <c r="CH40" i="20"/>
  <c r="CG40" i="20"/>
  <c r="CF40" i="20"/>
  <c r="CE40" i="20"/>
  <c r="CD40" i="20"/>
  <c r="CC40" i="20"/>
  <c r="CB40" i="20"/>
  <c r="CA40" i="20"/>
  <c r="BZ40" i="20"/>
  <c r="BY40" i="20"/>
  <c r="BX40" i="20"/>
  <c r="BW40" i="20"/>
  <c r="BV40" i="20"/>
  <c r="BU40" i="20"/>
  <c r="BT40" i="20"/>
  <c r="BS40" i="20"/>
  <c r="BR40" i="20"/>
  <c r="BQ40" i="20"/>
  <c r="BP40" i="20"/>
  <c r="BO40" i="20"/>
  <c r="BN40" i="20"/>
  <c r="BM40" i="20"/>
  <c r="BL40" i="20"/>
  <c r="BK40" i="20"/>
  <c r="BJ40" i="20"/>
  <c r="BI40" i="20"/>
  <c r="BH40" i="20"/>
  <c r="DS39" i="20"/>
  <c r="DR39" i="20"/>
  <c r="DQ39" i="20"/>
  <c r="DP39" i="20"/>
  <c r="DO39" i="20"/>
  <c r="DN39" i="20"/>
  <c r="DM39" i="20"/>
  <c r="DL39" i="20"/>
  <c r="DK39" i="20"/>
  <c r="DJ39" i="20"/>
  <c r="DI39" i="20"/>
  <c r="DH39" i="20"/>
  <c r="DG39" i="20"/>
  <c r="DF39" i="20"/>
  <c r="DE39" i="20"/>
  <c r="DD39" i="20"/>
  <c r="DC39" i="20"/>
  <c r="DB39" i="20"/>
  <c r="DA39" i="20"/>
  <c r="CZ39" i="20"/>
  <c r="CY39" i="20"/>
  <c r="CX39" i="20"/>
  <c r="CW39" i="20"/>
  <c r="CV39" i="20"/>
  <c r="CU39" i="20"/>
  <c r="CT39" i="20"/>
  <c r="CS39" i="20"/>
  <c r="CR39" i="20"/>
  <c r="CQ39" i="20"/>
  <c r="CP39" i="20"/>
  <c r="CO39" i="20"/>
  <c r="CN39" i="20"/>
  <c r="CM39" i="20"/>
  <c r="CL39" i="20"/>
  <c r="CK39" i="20"/>
  <c r="CJ39" i="20"/>
  <c r="CI39" i="20"/>
  <c r="CH39" i="20"/>
  <c r="CG39" i="20"/>
  <c r="CF39" i="20"/>
  <c r="CE39" i="20"/>
  <c r="CD39" i="20"/>
  <c r="CC39" i="20"/>
  <c r="CB39" i="20"/>
  <c r="CA39" i="20"/>
  <c r="BZ39" i="20"/>
  <c r="BY39" i="20"/>
  <c r="BX39" i="20"/>
  <c r="BW39" i="20"/>
  <c r="BV39" i="20"/>
  <c r="BU39" i="20"/>
  <c r="BT39" i="20"/>
  <c r="BS39" i="20"/>
  <c r="BR39" i="20"/>
  <c r="BQ39" i="20"/>
  <c r="BP39" i="20"/>
  <c r="BO39" i="20"/>
  <c r="BN39" i="20"/>
  <c r="BM39" i="20"/>
  <c r="BL39" i="20"/>
  <c r="BK39" i="20"/>
  <c r="BJ39" i="20"/>
  <c r="BI39" i="20"/>
  <c r="BH39" i="20"/>
  <c r="BG39" i="20"/>
  <c r="DS38" i="20"/>
  <c r="DR38" i="20"/>
  <c r="DQ38" i="20"/>
  <c r="DP38" i="20"/>
  <c r="DO38" i="20"/>
  <c r="DN38" i="20"/>
  <c r="DM38" i="20"/>
  <c r="DL38" i="20"/>
  <c r="DK38" i="20"/>
  <c r="DJ38" i="20"/>
  <c r="DI38" i="20"/>
  <c r="DH38" i="20"/>
  <c r="DG38" i="20"/>
  <c r="DF38" i="20"/>
  <c r="DE38" i="20"/>
  <c r="DD38" i="20"/>
  <c r="DC38" i="20"/>
  <c r="DB38" i="20"/>
  <c r="DA38" i="20"/>
  <c r="CZ38" i="20"/>
  <c r="CY38" i="20"/>
  <c r="CX38" i="20"/>
  <c r="CW38" i="20"/>
  <c r="CV38" i="20"/>
  <c r="CU38" i="20"/>
  <c r="CT38" i="20"/>
  <c r="CS38" i="20"/>
  <c r="CR38" i="20"/>
  <c r="CQ38" i="20"/>
  <c r="CP38" i="20"/>
  <c r="CO38" i="20"/>
  <c r="CN38" i="20"/>
  <c r="CM38" i="20"/>
  <c r="CL38" i="20"/>
  <c r="CK38" i="20"/>
  <c r="CJ38" i="20"/>
  <c r="CI38" i="20"/>
  <c r="CH38" i="20"/>
  <c r="CG38" i="20"/>
  <c r="CF38" i="20"/>
  <c r="CE38" i="20"/>
  <c r="CD38" i="20"/>
  <c r="CC38" i="20"/>
  <c r="CB38" i="20"/>
  <c r="CA38" i="20"/>
  <c r="BZ38" i="20"/>
  <c r="BY38" i="20"/>
  <c r="BX38" i="20"/>
  <c r="BW38" i="20"/>
  <c r="BV38" i="20"/>
  <c r="BU38" i="20"/>
  <c r="BT38" i="20"/>
  <c r="BS38" i="20"/>
  <c r="BR38" i="20"/>
  <c r="BQ38" i="20"/>
  <c r="BP38" i="20"/>
  <c r="BO38" i="20"/>
  <c r="BN38" i="20"/>
  <c r="BM38" i="20"/>
  <c r="BL38" i="20"/>
  <c r="BK38" i="20"/>
  <c r="BJ38" i="20"/>
  <c r="BI38" i="20"/>
  <c r="BH38" i="20"/>
  <c r="BG38" i="20"/>
  <c r="BF38" i="20"/>
  <c r="DS37" i="20"/>
  <c r="DR37" i="20"/>
  <c r="DQ37" i="20"/>
  <c r="DP37" i="20"/>
  <c r="DO37" i="20"/>
  <c r="DN37" i="20"/>
  <c r="DM37" i="20"/>
  <c r="DL37" i="20"/>
  <c r="DK37" i="20"/>
  <c r="DJ37" i="20"/>
  <c r="DI37" i="20"/>
  <c r="DH37" i="20"/>
  <c r="DG37" i="20"/>
  <c r="DF37" i="20"/>
  <c r="DE37" i="20"/>
  <c r="DD37" i="20"/>
  <c r="DC37" i="20"/>
  <c r="DB37" i="20"/>
  <c r="DA37" i="20"/>
  <c r="CZ37" i="20"/>
  <c r="CY37" i="20"/>
  <c r="CX37" i="20"/>
  <c r="CW37" i="20"/>
  <c r="CV37" i="20"/>
  <c r="CU37" i="20"/>
  <c r="CT37" i="20"/>
  <c r="CS37" i="20"/>
  <c r="CR37" i="20"/>
  <c r="CQ37" i="20"/>
  <c r="CP37" i="20"/>
  <c r="CO37" i="20"/>
  <c r="CN37" i="20"/>
  <c r="CM37" i="20"/>
  <c r="CL37" i="20"/>
  <c r="CK37" i="20"/>
  <c r="CJ37" i="20"/>
  <c r="CI37" i="20"/>
  <c r="CH37" i="20"/>
  <c r="CG37" i="20"/>
  <c r="CF37" i="20"/>
  <c r="CE37" i="20"/>
  <c r="CD37" i="20"/>
  <c r="CC37" i="20"/>
  <c r="CB37" i="20"/>
  <c r="CA37" i="20"/>
  <c r="BZ37" i="20"/>
  <c r="BY37" i="20"/>
  <c r="BX37" i="20"/>
  <c r="BW37" i="20"/>
  <c r="BV37" i="20"/>
  <c r="BU37" i="20"/>
  <c r="BT37" i="20"/>
  <c r="BS37" i="20"/>
  <c r="BR37" i="20"/>
  <c r="BQ37" i="20"/>
  <c r="BP37" i="20"/>
  <c r="BO37" i="20"/>
  <c r="BN37" i="20"/>
  <c r="BM37" i="20"/>
  <c r="BL37" i="20"/>
  <c r="BK37" i="20"/>
  <c r="BJ37" i="20"/>
  <c r="BI37" i="20"/>
  <c r="BH37" i="20"/>
  <c r="BG37" i="20"/>
  <c r="BF37" i="20"/>
  <c r="BE37" i="20"/>
  <c r="DS36" i="20"/>
  <c r="DR36" i="20"/>
  <c r="DQ36" i="20"/>
  <c r="DP36" i="20"/>
  <c r="DO36" i="20"/>
  <c r="DN36" i="20"/>
  <c r="DM36" i="20"/>
  <c r="DL36" i="20"/>
  <c r="DK36" i="20"/>
  <c r="DJ36" i="20"/>
  <c r="DI36" i="20"/>
  <c r="DH36" i="20"/>
  <c r="DG36" i="20"/>
  <c r="DF36" i="20"/>
  <c r="DE36" i="20"/>
  <c r="DD36" i="20"/>
  <c r="DC36" i="20"/>
  <c r="DB36" i="20"/>
  <c r="DA36" i="20"/>
  <c r="CZ36" i="20"/>
  <c r="CY36" i="20"/>
  <c r="CX36" i="20"/>
  <c r="CW36" i="20"/>
  <c r="CV36" i="20"/>
  <c r="CU36" i="20"/>
  <c r="CT36" i="20"/>
  <c r="CS36" i="20"/>
  <c r="CR36" i="20"/>
  <c r="CQ36" i="20"/>
  <c r="CP36" i="20"/>
  <c r="CO36" i="20"/>
  <c r="CN36" i="20"/>
  <c r="CM36" i="20"/>
  <c r="CL36" i="20"/>
  <c r="CK36" i="20"/>
  <c r="CJ36" i="20"/>
  <c r="CI36" i="20"/>
  <c r="CH36" i="20"/>
  <c r="CG36" i="20"/>
  <c r="CF36" i="20"/>
  <c r="CE36" i="20"/>
  <c r="CD36" i="20"/>
  <c r="CC36" i="20"/>
  <c r="CB36" i="20"/>
  <c r="CA36" i="20"/>
  <c r="BZ36" i="20"/>
  <c r="BY36" i="20"/>
  <c r="BX36" i="20"/>
  <c r="BW36" i="20"/>
  <c r="BV36" i="20"/>
  <c r="BU36" i="20"/>
  <c r="BT36" i="20"/>
  <c r="BS36" i="20"/>
  <c r="BR36" i="20"/>
  <c r="BQ36" i="20"/>
  <c r="BP36" i="20"/>
  <c r="BO36" i="20"/>
  <c r="BN36" i="20"/>
  <c r="BM36" i="20"/>
  <c r="BL36" i="20"/>
  <c r="BK36" i="20"/>
  <c r="BJ36" i="20"/>
  <c r="BI36" i="20"/>
  <c r="BH36" i="20"/>
  <c r="BG36" i="20"/>
  <c r="BF36" i="20"/>
  <c r="BE36" i="20"/>
  <c r="BD36" i="20"/>
  <c r="DS35" i="20"/>
  <c r="DR35" i="20"/>
  <c r="DQ35" i="20"/>
  <c r="DP35" i="20"/>
  <c r="DO35" i="20"/>
  <c r="DN35" i="20"/>
  <c r="DM35" i="20"/>
  <c r="DL35" i="20"/>
  <c r="DK35" i="20"/>
  <c r="DJ35" i="20"/>
  <c r="DI35" i="20"/>
  <c r="DH35" i="20"/>
  <c r="DG35" i="20"/>
  <c r="DF35" i="20"/>
  <c r="DE35" i="20"/>
  <c r="DD35" i="20"/>
  <c r="DC35" i="20"/>
  <c r="DB35" i="20"/>
  <c r="DA35" i="20"/>
  <c r="CZ35" i="20"/>
  <c r="CY35" i="20"/>
  <c r="CX35" i="20"/>
  <c r="CW35" i="20"/>
  <c r="CV35" i="20"/>
  <c r="CU35" i="20"/>
  <c r="CT35" i="20"/>
  <c r="CS35" i="20"/>
  <c r="CR35" i="20"/>
  <c r="CQ35" i="20"/>
  <c r="CP35" i="20"/>
  <c r="CO35" i="20"/>
  <c r="CN35" i="20"/>
  <c r="CM35" i="20"/>
  <c r="CL35" i="20"/>
  <c r="CK35" i="20"/>
  <c r="CJ35" i="20"/>
  <c r="CI35" i="20"/>
  <c r="CH35" i="20"/>
  <c r="CG35" i="20"/>
  <c r="CF35" i="20"/>
  <c r="CE35" i="20"/>
  <c r="CD35" i="20"/>
  <c r="CC35" i="20"/>
  <c r="CB35" i="20"/>
  <c r="CA35" i="20"/>
  <c r="BZ35" i="20"/>
  <c r="BY35" i="20"/>
  <c r="BX35" i="20"/>
  <c r="BW35" i="20"/>
  <c r="BV35" i="20"/>
  <c r="BU35" i="20"/>
  <c r="BT35" i="20"/>
  <c r="BS35" i="20"/>
  <c r="BR35" i="20"/>
  <c r="BQ35" i="20"/>
  <c r="BP35" i="20"/>
  <c r="BO35" i="20"/>
  <c r="BN35" i="20"/>
  <c r="BM35" i="20"/>
  <c r="BL35" i="20"/>
  <c r="BK35" i="20"/>
  <c r="BJ35" i="20"/>
  <c r="BI35" i="20"/>
  <c r="BH35" i="20"/>
  <c r="BG35" i="20"/>
  <c r="BF35" i="20"/>
  <c r="BE35" i="20"/>
  <c r="BD35" i="20"/>
  <c r="BC35" i="20"/>
  <c r="DS34" i="20"/>
  <c r="DR34" i="20"/>
  <c r="DQ34" i="20"/>
  <c r="DP34" i="20"/>
  <c r="DO34" i="20"/>
  <c r="DN34" i="20"/>
  <c r="DM34" i="20"/>
  <c r="DL34" i="20"/>
  <c r="DK34" i="20"/>
  <c r="DJ34" i="20"/>
  <c r="DI34" i="20"/>
  <c r="DH34" i="20"/>
  <c r="DG34" i="20"/>
  <c r="DF34" i="20"/>
  <c r="DE34" i="20"/>
  <c r="DD34" i="20"/>
  <c r="DC34" i="20"/>
  <c r="DB34" i="20"/>
  <c r="DA34" i="20"/>
  <c r="CZ34" i="20"/>
  <c r="CY34" i="20"/>
  <c r="CX34" i="20"/>
  <c r="CW34" i="20"/>
  <c r="CV34" i="20"/>
  <c r="CU34" i="20"/>
  <c r="CT34" i="20"/>
  <c r="CS34" i="20"/>
  <c r="CR34" i="20"/>
  <c r="CQ34" i="20"/>
  <c r="CP34" i="20"/>
  <c r="CO34" i="20"/>
  <c r="CN34" i="20"/>
  <c r="CM34" i="20"/>
  <c r="CL34" i="20"/>
  <c r="CK34" i="20"/>
  <c r="CJ34" i="20"/>
  <c r="CI34" i="20"/>
  <c r="CH34" i="20"/>
  <c r="CG34" i="20"/>
  <c r="CF34" i="20"/>
  <c r="CE34" i="20"/>
  <c r="CD34" i="20"/>
  <c r="CC34" i="20"/>
  <c r="CB34" i="20"/>
  <c r="CA34" i="20"/>
  <c r="BZ34" i="20"/>
  <c r="BY34" i="20"/>
  <c r="BX34" i="20"/>
  <c r="BW34" i="20"/>
  <c r="BV34" i="20"/>
  <c r="BU34" i="20"/>
  <c r="BT34" i="20"/>
  <c r="BS34" i="20"/>
  <c r="BR34" i="20"/>
  <c r="BQ34" i="20"/>
  <c r="BP34" i="20"/>
  <c r="BO34" i="20"/>
  <c r="BN34" i="20"/>
  <c r="BM34" i="20"/>
  <c r="BL34" i="20"/>
  <c r="BK34" i="20"/>
  <c r="BJ34" i="20"/>
  <c r="BI34" i="20"/>
  <c r="BH34" i="20"/>
  <c r="BG34" i="20"/>
  <c r="BF34" i="20"/>
  <c r="BE34" i="20"/>
  <c r="BD34" i="20"/>
  <c r="BC34" i="20"/>
  <c r="BB34" i="20"/>
  <c r="U34" i="20"/>
  <c r="DS33" i="20"/>
  <c r="DR33" i="20"/>
  <c r="DQ33" i="20"/>
  <c r="DP33" i="20"/>
  <c r="DO33" i="20"/>
  <c r="DN33" i="20"/>
  <c r="DM33" i="20"/>
  <c r="DL33" i="20"/>
  <c r="DK33" i="20"/>
  <c r="DJ33" i="20"/>
  <c r="DI33" i="20"/>
  <c r="DH33" i="20"/>
  <c r="DG33" i="20"/>
  <c r="DF33" i="20"/>
  <c r="DE33" i="20"/>
  <c r="DD33" i="20"/>
  <c r="DC33" i="20"/>
  <c r="DB33" i="20"/>
  <c r="DA33" i="20"/>
  <c r="CZ33" i="20"/>
  <c r="CY33" i="20"/>
  <c r="CX33" i="20"/>
  <c r="CW33" i="20"/>
  <c r="CV33" i="20"/>
  <c r="CU33" i="20"/>
  <c r="CT33" i="20"/>
  <c r="CS33" i="20"/>
  <c r="CR33" i="20"/>
  <c r="CQ33" i="20"/>
  <c r="CP33" i="20"/>
  <c r="CO33" i="20"/>
  <c r="CN33" i="20"/>
  <c r="CM33" i="20"/>
  <c r="CL33" i="20"/>
  <c r="CK33" i="20"/>
  <c r="CJ33" i="20"/>
  <c r="CI33" i="20"/>
  <c r="CH33" i="20"/>
  <c r="CG33" i="20"/>
  <c r="CF33" i="20"/>
  <c r="CE33" i="20"/>
  <c r="CD33" i="20"/>
  <c r="CC33" i="20"/>
  <c r="CB33" i="20"/>
  <c r="CA33" i="20"/>
  <c r="BZ33" i="20"/>
  <c r="BY33" i="20"/>
  <c r="BX33" i="20"/>
  <c r="BW33" i="20"/>
  <c r="BV33" i="20"/>
  <c r="BU33" i="20"/>
  <c r="BT33" i="20"/>
  <c r="BS33" i="20"/>
  <c r="BR33" i="20"/>
  <c r="BQ33" i="20"/>
  <c r="BP33" i="20"/>
  <c r="BO33" i="20"/>
  <c r="BN33" i="20"/>
  <c r="BM33" i="20"/>
  <c r="BL33" i="20"/>
  <c r="BK33" i="20"/>
  <c r="BJ33" i="20"/>
  <c r="BI33" i="20"/>
  <c r="BH33" i="20"/>
  <c r="BG33" i="20"/>
  <c r="BF33" i="20"/>
  <c r="BE33" i="20"/>
  <c r="BD33" i="20"/>
  <c r="BC33" i="20"/>
  <c r="BB33" i="20"/>
  <c r="BA33" i="20"/>
  <c r="DS32" i="20"/>
  <c r="DR32" i="20"/>
  <c r="DQ32" i="20"/>
  <c r="DP32" i="20"/>
  <c r="DO32" i="20"/>
  <c r="DN32" i="20"/>
  <c r="DM32" i="20"/>
  <c r="DL32" i="20"/>
  <c r="DK32" i="20"/>
  <c r="DJ32" i="20"/>
  <c r="DI32" i="20"/>
  <c r="DH32" i="20"/>
  <c r="DG32" i="20"/>
  <c r="DF32" i="20"/>
  <c r="DE32" i="20"/>
  <c r="DD32" i="20"/>
  <c r="DC32" i="20"/>
  <c r="DB32" i="20"/>
  <c r="DA32" i="20"/>
  <c r="CZ32" i="20"/>
  <c r="CY32" i="20"/>
  <c r="CX32" i="20"/>
  <c r="CW32" i="20"/>
  <c r="CV32" i="20"/>
  <c r="CU32" i="20"/>
  <c r="CT32" i="20"/>
  <c r="CS32" i="20"/>
  <c r="CR32" i="20"/>
  <c r="CQ32" i="20"/>
  <c r="CP32" i="20"/>
  <c r="CO32" i="20"/>
  <c r="CN32" i="20"/>
  <c r="CM32" i="20"/>
  <c r="CL32" i="20"/>
  <c r="CK32" i="20"/>
  <c r="CJ32" i="20"/>
  <c r="CI32" i="20"/>
  <c r="CH32" i="20"/>
  <c r="CG32" i="20"/>
  <c r="CF32" i="20"/>
  <c r="CE32" i="20"/>
  <c r="CD32" i="20"/>
  <c r="CC32" i="20"/>
  <c r="CB32" i="20"/>
  <c r="CA32" i="20"/>
  <c r="BZ32" i="20"/>
  <c r="BY32" i="20"/>
  <c r="BX32" i="20"/>
  <c r="BW32" i="20"/>
  <c r="BV32" i="20"/>
  <c r="BU32" i="20"/>
  <c r="BT32" i="20"/>
  <c r="BS32" i="20"/>
  <c r="BR32" i="20"/>
  <c r="BQ32" i="20"/>
  <c r="BP32" i="20"/>
  <c r="BO32" i="20"/>
  <c r="BN32" i="20"/>
  <c r="BM32" i="20"/>
  <c r="BL32" i="20"/>
  <c r="BK32" i="20"/>
  <c r="BJ32" i="20"/>
  <c r="BI32" i="20"/>
  <c r="BH32" i="20"/>
  <c r="BG32" i="20"/>
  <c r="BF32" i="20"/>
  <c r="BE32" i="20"/>
  <c r="BD32" i="20"/>
  <c r="BC32" i="20"/>
  <c r="BB32" i="20"/>
  <c r="BA32" i="20"/>
  <c r="AZ32" i="20"/>
  <c r="DS31" i="20"/>
  <c r="DR31" i="20"/>
  <c r="DQ31" i="20"/>
  <c r="DP31" i="20"/>
  <c r="DO31" i="20"/>
  <c r="DN31" i="20"/>
  <c r="DM31" i="20"/>
  <c r="DL31" i="20"/>
  <c r="DK31" i="20"/>
  <c r="DJ31" i="20"/>
  <c r="DI31" i="20"/>
  <c r="DH31" i="20"/>
  <c r="DG31" i="20"/>
  <c r="DF31" i="20"/>
  <c r="DE31" i="20"/>
  <c r="DD31" i="20"/>
  <c r="DC31" i="20"/>
  <c r="DB31" i="20"/>
  <c r="DA31" i="20"/>
  <c r="CZ31" i="20"/>
  <c r="CY31" i="20"/>
  <c r="CX31" i="20"/>
  <c r="CW31" i="20"/>
  <c r="CV31" i="20"/>
  <c r="CU31" i="20"/>
  <c r="CT31" i="20"/>
  <c r="CS31" i="20"/>
  <c r="CR31" i="20"/>
  <c r="CQ31" i="20"/>
  <c r="CP31" i="20"/>
  <c r="CO31" i="20"/>
  <c r="CN31" i="20"/>
  <c r="CM31" i="20"/>
  <c r="CL31" i="20"/>
  <c r="CK31" i="20"/>
  <c r="CJ31" i="20"/>
  <c r="CI31" i="20"/>
  <c r="CH31" i="20"/>
  <c r="CG31" i="20"/>
  <c r="CF31" i="20"/>
  <c r="CE31" i="20"/>
  <c r="CD31" i="20"/>
  <c r="CC31" i="20"/>
  <c r="CB31" i="20"/>
  <c r="CA31" i="20"/>
  <c r="BZ31" i="20"/>
  <c r="BY31" i="20"/>
  <c r="BX31" i="20"/>
  <c r="BW31" i="20"/>
  <c r="BV31" i="20"/>
  <c r="BU31" i="20"/>
  <c r="BT31" i="20"/>
  <c r="BS31" i="20"/>
  <c r="BR31" i="20"/>
  <c r="BQ31" i="20"/>
  <c r="BP31" i="20"/>
  <c r="BO31" i="20"/>
  <c r="BN31" i="20"/>
  <c r="BM31" i="20"/>
  <c r="BL31" i="20"/>
  <c r="BK31" i="20"/>
  <c r="BJ31" i="20"/>
  <c r="BI31" i="20"/>
  <c r="BH31" i="20"/>
  <c r="BG31" i="20"/>
  <c r="BF31" i="20"/>
  <c r="BE31" i="20"/>
  <c r="BD31" i="20"/>
  <c r="BC31" i="20"/>
  <c r="BB31" i="20"/>
  <c r="BA31" i="20"/>
  <c r="AZ31" i="20"/>
  <c r="AY31" i="20"/>
  <c r="DS30" i="20"/>
  <c r="DR30" i="20"/>
  <c r="DQ30" i="20"/>
  <c r="DP30" i="20"/>
  <c r="DO30" i="20"/>
  <c r="DN30" i="20"/>
  <c r="DM30" i="20"/>
  <c r="DL30" i="20"/>
  <c r="DK30" i="20"/>
  <c r="DJ30" i="20"/>
  <c r="DI30" i="20"/>
  <c r="DH30" i="20"/>
  <c r="DG30" i="20"/>
  <c r="DF30" i="20"/>
  <c r="DE30" i="20"/>
  <c r="DD30" i="20"/>
  <c r="DC30" i="20"/>
  <c r="DB30" i="20"/>
  <c r="DA30" i="20"/>
  <c r="CZ30" i="20"/>
  <c r="CY30" i="20"/>
  <c r="CX30" i="20"/>
  <c r="CW30" i="20"/>
  <c r="CV30" i="20"/>
  <c r="CU30" i="20"/>
  <c r="CT30" i="20"/>
  <c r="CS30" i="20"/>
  <c r="CR30" i="20"/>
  <c r="CQ30" i="20"/>
  <c r="CP30" i="20"/>
  <c r="CO30" i="20"/>
  <c r="CN30" i="20"/>
  <c r="CM30" i="20"/>
  <c r="CL30" i="20"/>
  <c r="CK30" i="20"/>
  <c r="CJ30" i="20"/>
  <c r="CI30" i="20"/>
  <c r="CH30" i="20"/>
  <c r="CG30" i="20"/>
  <c r="CF30" i="20"/>
  <c r="CE30" i="20"/>
  <c r="CD30" i="20"/>
  <c r="CC30" i="20"/>
  <c r="CB30" i="20"/>
  <c r="CA30" i="20"/>
  <c r="BZ30" i="20"/>
  <c r="BY30" i="20"/>
  <c r="BX30" i="20"/>
  <c r="BW30" i="20"/>
  <c r="BV30" i="20"/>
  <c r="BU30" i="20"/>
  <c r="BT30" i="20"/>
  <c r="BS30" i="20"/>
  <c r="BR30" i="20"/>
  <c r="BQ30" i="20"/>
  <c r="BP30" i="20"/>
  <c r="BO30" i="20"/>
  <c r="BN30" i="20"/>
  <c r="BM30" i="20"/>
  <c r="BL30" i="20"/>
  <c r="BK30" i="20"/>
  <c r="BJ30" i="20"/>
  <c r="BI30" i="20"/>
  <c r="BH30" i="20"/>
  <c r="BG30" i="20"/>
  <c r="BF30" i="20"/>
  <c r="BE30" i="20"/>
  <c r="BD30" i="20"/>
  <c r="BC30" i="20"/>
  <c r="BB30" i="20"/>
  <c r="BA30" i="20"/>
  <c r="AZ30" i="20"/>
  <c r="AY30" i="20"/>
  <c r="AX30" i="20"/>
  <c r="U30" i="20"/>
  <c r="DS29" i="20"/>
  <c r="DR29" i="20"/>
  <c r="DQ29" i="20"/>
  <c r="DP29" i="20"/>
  <c r="DO29" i="20"/>
  <c r="DN29" i="20"/>
  <c r="DM29" i="20"/>
  <c r="DL29" i="20"/>
  <c r="DK29" i="20"/>
  <c r="DJ29" i="20"/>
  <c r="DI29" i="20"/>
  <c r="DH29" i="20"/>
  <c r="DG29" i="20"/>
  <c r="DF29" i="20"/>
  <c r="DE29" i="20"/>
  <c r="DD29" i="20"/>
  <c r="DC29" i="20"/>
  <c r="DB29" i="20"/>
  <c r="DA29" i="20"/>
  <c r="CZ29" i="20"/>
  <c r="CY29" i="20"/>
  <c r="CX29" i="20"/>
  <c r="CW29" i="20"/>
  <c r="CV29" i="20"/>
  <c r="CU29" i="20"/>
  <c r="CT29" i="20"/>
  <c r="CS29" i="20"/>
  <c r="CR29" i="20"/>
  <c r="CQ29" i="20"/>
  <c r="CP29" i="20"/>
  <c r="CO29" i="20"/>
  <c r="CN29" i="20"/>
  <c r="CM29" i="20"/>
  <c r="CL29" i="20"/>
  <c r="CK29" i="20"/>
  <c r="CJ29" i="20"/>
  <c r="CI29" i="20"/>
  <c r="CH29" i="20"/>
  <c r="CG29" i="20"/>
  <c r="CF29" i="20"/>
  <c r="CE29" i="20"/>
  <c r="CD29" i="20"/>
  <c r="CC29" i="20"/>
  <c r="CB29" i="20"/>
  <c r="CA29" i="20"/>
  <c r="BZ29" i="20"/>
  <c r="BY29" i="20"/>
  <c r="BX29" i="20"/>
  <c r="BW29" i="20"/>
  <c r="BV29" i="20"/>
  <c r="BU29" i="20"/>
  <c r="BT29" i="20"/>
  <c r="BS29" i="20"/>
  <c r="BR29" i="20"/>
  <c r="BQ29" i="20"/>
  <c r="BP29" i="20"/>
  <c r="BO29" i="20"/>
  <c r="BN29" i="20"/>
  <c r="BM29" i="20"/>
  <c r="BL29" i="20"/>
  <c r="BK29" i="20"/>
  <c r="BJ29" i="20"/>
  <c r="BI29" i="20"/>
  <c r="BH29" i="20"/>
  <c r="BG29" i="20"/>
  <c r="BF29" i="20"/>
  <c r="BE29" i="20"/>
  <c r="BD29" i="20"/>
  <c r="BC29" i="20"/>
  <c r="BB29" i="20"/>
  <c r="BA29" i="20"/>
  <c r="AZ29" i="20"/>
  <c r="AY29" i="20"/>
  <c r="AX29" i="20"/>
  <c r="AW29" i="20"/>
  <c r="DS28" i="20"/>
  <c r="DR28" i="20"/>
  <c r="DQ28" i="20"/>
  <c r="DP28" i="20"/>
  <c r="DO28" i="20"/>
  <c r="DN28" i="20"/>
  <c r="DM28" i="20"/>
  <c r="DL28" i="20"/>
  <c r="DK28" i="20"/>
  <c r="DJ28" i="20"/>
  <c r="DI28" i="20"/>
  <c r="DH28" i="20"/>
  <c r="DG28" i="20"/>
  <c r="DF28" i="20"/>
  <c r="DE28" i="20"/>
  <c r="DD28" i="20"/>
  <c r="DC28" i="20"/>
  <c r="DB28" i="20"/>
  <c r="DA28" i="20"/>
  <c r="CZ28" i="20"/>
  <c r="CY28" i="20"/>
  <c r="CX28" i="20"/>
  <c r="CW28" i="20"/>
  <c r="CV28" i="20"/>
  <c r="CU28" i="20"/>
  <c r="CT28" i="20"/>
  <c r="CS28" i="20"/>
  <c r="CR28" i="20"/>
  <c r="CQ28" i="20"/>
  <c r="CP28" i="20"/>
  <c r="CO28" i="20"/>
  <c r="CN28" i="20"/>
  <c r="CM28" i="20"/>
  <c r="CL28" i="20"/>
  <c r="CK28" i="20"/>
  <c r="CJ28" i="20"/>
  <c r="CI28" i="20"/>
  <c r="CH28" i="20"/>
  <c r="CG28" i="20"/>
  <c r="CF28" i="20"/>
  <c r="CE28" i="20"/>
  <c r="CD28" i="20"/>
  <c r="CC28" i="20"/>
  <c r="CB28" i="20"/>
  <c r="CA28" i="20"/>
  <c r="BZ28" i="20"/>
  <c r="BY28" i="20"/>
  <c r="BX28" i="20"/>
  <c r="BW28" i="20"/>
  <c r="BV28" i="20"/>
  <c r="BU28" i="20"/>
  <c r="BT28" i="20"/>
  <c r="BS28" i="20"/>
  <c r="BR28" i="20"/>
  <c r="BQ28" i="20"/>
  <c r="BP28" i="20"/>
  <c r="BO28" i="20"/>
  <c r="BN28" i="20"/>
  <c r="BM28" i="20"/>
  <c r="BL28" i="20"/>
  <c r="BK28" i="20"/>
  <c r="BJ28" i="20"/>
  <c r="BI28" i="20"/>
  <c r="BH28" i="20"/>
  <c r="BG28" i="20"/>
  <c r="BF28" i="20"/>
  <c r="BE28" i="20"/>
  <c r="BD28" i="20"/>
  <c r="BC28" i="20"/>
  <c r="BB28" i="20"/>
  <c r="BA28" i="20"/>
  <c r="AZ28" i="20"/>
  <c r="AY28" i="20"/>
  <c r="AX28" i="20"/>
  <c r="AW28" i="20"/>
  <c r="AV28" i="20"/>
  <c r="DS27" i="20"/>
  <c r="DR27" i="20"/>
  <c r="DQ27" i="20"/>
  <c r="DP27" i="20"/>
  <c r="DO27" i="20"/>
  <c r="DN27" i="20"/>
  <c r="DM27" i="20"/>
  <c r="DL27" i="20"/>
  <c r="DK27" i="20"/>
  <c r="DJ27" i="20"/>
  <c r="DI27" i="20"/>
  <c r="DH27" i="20"/>
  <c r="DG27" i="20"/>
  <c r="DF27" i="20"/>
  <c r="DE27" i="20"/>
  <c r="DD27" i="20"/>
  <c r="DC27" i="20"/>
  <c r="DB27" i="20"/>
  <c r="DA27" i="20"/>
  <c r="CZ27" i="20"/>
  <c r="CY27" i="20"/>
  <c r="CX27" i="20"/>
  <c r="CW27" i="20"/>
  <c r="CV27" i="20"/>
  <c r="CU27" i="20"/>
  <c r="CT27" i="20"/>
  <c r="CS27" i="20"/>
  <c r="CR27" i="20"/>
  <c r="CQ27" i="20"/>
  <c r="CP27" i="20"/>
  <c r="CO27" i="20"/>
  <c r="CN27" i="20"/>
  <c r="CM27" i="20"/>
  <c r="CL27" i="20"/>
  <c r="CK27" i="20"/>
  <c r="CJ27" i="20"/>
  <c r="CI27" i="20"/>
  <c r="CH27" i="20"/>
  <c r="CG27" i="20"/>
  <c r="CF27" i="20"/>
  <c r="CE27" i="20"/>
  <c r="CD27" i="20"/>
  <c r="CC27" i="20"/>
  <c r="CB27" i="20"/>
  <c r="CA27" i="20"/>
  <c r="BZ27" i="20"/>
  <c r="BY27" i="20"/>
  <c r="BX27" i="20"/>
  <c r="BW27" i="20"/>
  <c r="BV27" i="20"/>
  <c r="BU27" i="20"/>
  <c r="BT27" i="20"/>
  <c r="BS27" i="20"/>
  <c r="BR27" i="20"/>
  <c r="BQ27" i="20"/>
  <c r="BP27" i="20"/>
  <c r="BO27" i="20"/>
  <c r="BN27" i="20"/>
  <c r="BM27" i="20"/>
  <c r="BL27" i="20"/>
  <c r="BK27" i="20"/>
  <c r="BJ27" i="20"/>
  <c r="BI27" i="20"/>
  <c r="BH27" i="20"/>
  <c r="BG27" i="20"/>
  <c r="BF27" i="20"/>
  <c r="BE27" i="20"/>
  <c r="BD27" i="20"/>
  <c r="BC27" i="20"/>
  <c r="BB27" i="20"/>
  <c r="BA27" i="20"/>
  <c r="AZ27" i="20"/>
  <c r="AY27" i="20"/>
  <c r="AX27" i="20"/>
  <c r="AW27" i="20"/>
  <c r="AV27" i="20"/>
  <c r="AU27" i="20"/>
  <c r="DS26" i="20"/>
  <c r="DR26" i="20"/>
  <c r="DQ26" i="20"/>
  <c r="DP26" i="20"/>
  <c r="DO26" i="20"/>
  <c r="DN26" i="20"/>
  <c r="DM26" i="20"/>
  <c r="DL26" i="20"/>
  <c r="DK26" i="20"/>
  <c r="DJ26" i="20"/>
  <c r="DI26" i="20"/>
  <c r="DH26" i="20"/>
  <c r="DG26" i="20"/>
  <c r="DF26" i="20"/>
  <c r="DE26" i="20"/>
  <c r="DD26" i="20"/>
  <c r="DC26" i="20"/>
  <c r="DB26" i="20"/>
  <c r="DA26" i="20"/>
  <c r="CZ26" i="20"/>
  <c r="CY26" i="20"/>
  <c r="CX26" i="20"/>
  <c r="CW26" i="20"/>
  <c r="CV26" i="20"/>
  <c r="CU26" i="20"/>
  <c r="CT26" i="20"/>
  <c r="CS26" i="20"/>
  <c r="CR26" i="20"/>
  <c r="CQ26" i="20"/>
  <c r="CP26" i="20"/>
  <c r="CO26" i="20"/>
  <c r="CN26" i="20"/>
  <c r="CM26" i="20"/>
  <c r="CL26" i="20"/>
  <c r="CK26" i="20"/>
  <c r="CJ26" i="20"/>
  <c r="CI26" i="20"/>
  <c r="CH26" i="20"/>
  <c r="CG26" i="20"/>
  <c r="CF26" i="20"/>
  <c r="CE26" i="20"/>
  <c r="CD26" i="20"/>
  <c r="CC26" i="20"/>
  <c r="CB26" i="20"/>
  <c r="CA26" i="20"/>
  <c r="BZ26" i="20"/>
  <c r="BY26" i="20"/>
  <c r="BX26" i="20"/>
  <c r="BW26" i="20"/>
  <c r="BV26" i="20"/>
  <c r="BU26" i="20"/>
  <c r="BT26" i="20"/>
  <c r="BS26" i="20"/>
  <c r="BR26" i="20"/>
  <c r="BQ26" i="20"/>
  <c r="BP26" i="20"/>
  <c r="BO26" i="20"/>
  <c r="BN26" i="20"/>
  <c r="BM26" i="20"/>
  <c r="BL26" i="20"/>
  <c r="BK26" i="20"/>
  <c r="BJ26" i="20"/>
  <c r="BI26" i="20"/>
  <c r="BH26" i="20"/>
  <c r="BG26" i="20"/>
  <c r="BF26" i="20"/>
  <c r="BE26" i="20"/>
  <c r="BD26" i="20"/>
  <c r="BC26" i="20"/>
  <c r="BB26" i="20"/>
  <c r="BA26" i="20"/>
  <c r="AZ26" i="20"/>
  <c r="AY26" i="20"/>
  <c r="AX26" i="20"/>
  <c r="AW26" i="20"/>
  <c r="AV26" i="20"/>
  <c r="AU26" i="20"/>
  <c r="AT26" i="20"/>
  <c r="DS25" i="20"/>
  <c r="DR25" i="20"/>
  <c r="DQ25" i="20"/>
  <c r="DP25" i="20"/>
  <c r="DO25" i="20"/>
  <c r="DN25" i="20"/>
  <c r="DM25" i="20"/>
  <c r="DL25" i="20"/>
  <c r="DK25" i="20"/>
  <c r="DJ25" i="20"/>
  <c r="DI25" i="20"/>
  <c r="DH25" i="20"/>
  <c r="DG25" i="20"/>
  <c r="DF25" i="20"/>
  <c r="DE25" i="20"/>
  <c r="DD25" i="20"/>
  <c r="DC25" i="20"/>
  <c r="DB25" i="20"/>
  <c r="DA25" i="20"/>
  <c r="CZ25" i="20"/>
  <c r="CY25" i="20"/>
  <c r="CX25" i="20"/>
  <c r="CW25" i="20"/>
  <c r="CV25" i="20"/>
  <c r="CU25" i="20"/>
  <c r="CT25" i="20"/>
  <c r="CS25" i="20"/>
  <c r="CR25" i="20"/>
  <c r="CQ25" i="20"/>
  <c r="CP25" i="20"/>
  <c r="CO25" i="20"/>
  <c r="CN25" i="20"/>
  <c r="CM25" i="20"/>
  <c r="CL25" i="20"/>
  <c r="CK25" i="20"/>
  <c r="CJ25" i="20"/>
  <c r="CI25" i="20"/>
  <c r="CH25" i="20"/>
  <c r="CG25" i="20"/>
  <c r="CF25" i="20"/>
  <c r="CE25" i="20"/>
  <c r="CD25" i="20"/>
  <c r="CC25" i="20"/>
  <c r="CB25" i="20"/>
  <c r="CA25" i="20"/>
  <c r="BZ25" i="20"/>
  <c r="BY25" i="20"/>
  <c r="BX25" i="20"/>
  <c r="BW25" i="20"/>
  <c r="BV25" i="20"/>
  <c r="BU25" i="20"/>
  <c r="BT25" i="20"/>
  <c r="BS25" i="20"/>
  <c r="BR25" i="20"/>
  <c r="BQ25" i="20"/>
  <c r="BP25" i="20"/>
  <c r="BO25" i="20"/>
  <c r="BN25" i="20"/>
  <c r="BM25" i="20"/>
  <c r="BL25" i="20"/>
  <c r="BK25" i="20"/>
  <c r="BJ25" i="20"/>
  <c r="BI25" i="20"/>
  <c r="BH25" i="20"/>
  <c r="BG25" i="20"/>
  <c r="BF25" i="20"/>
  <c r="BE25" i="20"/>
  <c r="BD25" i="20"/>
  <c r="BC25" i="20"/>
  <c r="BB25" i="20"/>
  <c r="BA25" i="20"/>
  <c r="AZ25" i="20"/>
  <c r="AY25" i="20"/>
  <c r="AX25" i="20"/>
  <c r="AW25" i="20"/>
  <c r="AV25" i="20"/>
  <c r="AU25" i="20"/>
  <c r="AT25" i="20"/>
  <c r="AS25" i="20"/>
  <c r="DS24" i="20"/>
  <c r="DR24" i="20"/>
  <c r="DQ24" i="20"/>
  <c r="DP24" i="20"/>
  <c r="DO24" i="20"/>
  <c r="DN24" i="20"/>
  <c r="DM24" i="20"/>
  <c r="DL24" i="20"/>
  <c r="DK24" i="20"/>
  <c r="DJ24" i="20"/>
  <c r="DI24" i="20"/>
  <c r="DH24" i="20"/>
  <c r="DG24" i="20"/>
  <c r="DF24" i="20"/>
  <c r="DE24" i="20"/>
  <c r="DD24" i="20"/>
  <c r="DC24" i="20"/>
  <c r="DB24" i="20"/>
  <c r="DA24" i="20"/>
  <c r="CZ24" i="20"/>
  <c r="CY24" i="20"/>
  <c r="CX24" i="20"/>
  <c r="CW24" i="20"/>
  <c r="CV24" i="20"/>
  <c r="CU24" i="20"/>
  <c r="CT24" i="20"/>
  <c r="CS24" i="20"/>
  <c r="CR24" i="20"/>
  <c r="CQ24" i="20"/>
  <c r="CP24" i="20"/>
  <c r="CO24" i="20"/>
  <c r="CN24" i="20"/>
  <c r="CM24" i="20"/>
  <c r="CL24" i="20"/>
  <c r="CK24" i="20"/>
  <c r="CJ24" i="20"/>
  <c r="CI24" i="20"/>
  <c r="CH24" i="20"/>
  <c r="CG24" i="20"/>
  <c r="CF24" i="20"/>
  <c r="CE24" i="20"/>
  <c r="CD24" i="20"/>
  <c r="CC24" i="20"/>
  <c r="CB24" i="20"/>
  <c r="CA24" i="20"/>
  <c r="BZ24" i="20"/>
  <c r="BY24" i="20"/>
  <c r="BX24" i="20"/>
  <c r="BW24" i="20"/>
  <c r="BV24" i="20"/>
  <c r="BU24" i="20"/>
  <c r="BT24" i="20"/>
  <c r="BS24" i="20"/>
  <c r="BR24" i="20"/>
  <c r="BQ24" i="20"/>
  <c r="BP24" i="20"/>
  <c r="BO24" i="20"/>
  <c r="BN24" i="20"/>
  <c r="BM24" i="20"/>
  <c r="BL24" i="20"/>
  <c r="BK24" i="20"/>
  <c r="BJ24" i="20"/>
  <c r="BI24" i="20"/>
  <c r="BH24" i="20"/>
  <c r="BG24" i="20"/>
  <c r="BF24" i="20"/>
  <c r="BE24" i="20"/>
  <c r="BD24" i="20"/>
  <c r="BC24" i="20"/>
  <c r="BB24" i="20"/>
  <c r="BA24" i="20"/>
  <c r="AZ24" i="20"/>
  <c r="AY24" i="20"/>
  <c r="AX24" i="20"/>
  <c r="AW24" i="20"/>
  <c r="AV24" i="20"/>
  <c r="AU24" i="20"/>
  <c r="AT24" i="20"/>
  <c r="AS24" i="20"/>
  <c r="AR24" i="20"/>
  <c r="U24" i="20"/>
  <c r="DS23" i="20"/>
  <c r="DR23" i="20"/>
  <c r="DQ23" i="20"/>
  <c r="DP23" i="20"/>
  <c r="DO23" i="20"/>
  <c r="DN23" i="20"/>
  <c r="DM23" i="20"/>
  <c r="DL23" i="20"/>
  <c r="DK23" i="20"/>
  <c r="DJ23" i="20"/>
  <c r="DI23" i="20"/>
  <c r="DH23" i="20"/>
  <c r="DG23" i="20"/>
  <c r="DF23" i="20"/>
  <c r="DE23" i="20"/>
  <c r="DD23" i="20"/>
  <c r="DC23" i="20"/>
  <c r="DB23" i="20"/>
  <c r="DA23" i="20"/>
  <c r="CZ23" i="20"/>
  <c r="CY23" i="20"/>
  <c r="CX23" i="20"/>
  <c r="CW23" i="20"/>
  <c r="CV23" i="20"/>
  <c r="CU23" i="20"/>
  <c r="CT23" i="20"/>
  <c r="CS23" i="20"/>
  <c r="CR23" i="20"/>
  <c r="CQ23" i="20"/>
  <c r="CP23" i="20"/>
  <c r="CO23" i="20"/>
  <c r="CN23" i="20"/>
  <c r="CM23" i="20"/>
  <c r="CL23" i="20"/>
  <c r="CK23" i="20"/>
  <c r="CJ23" i="20"/>
  <c r="CI23" i="20"/>
  <c r="CH23" i="20"/>
  <c r="CG23" i="20"/>
  <c r="CF23" i="20"/>
  <c r="CE23" i="20"/>
  <c r="CD23" i="20"/>
  <c r="CC23" i="20"/>
  <c r="CB23" i="20"/>
  <c r="CA23" i="20"/>
  <c r="BZ23" i="20"/>
  <c r="BY23" i="20"/>
  <c r="BX23" i="20"/>
  <c r="BW23" i="20"/>
  <c r="BV23" i="20"/>
  <c r="BU23" i="20"/>
  <c r="BT23" i="20"/>
  <c r="BS23" i="20"/>
  <c r="BR23" i="20"/>
  <c r="BQ23" i="20"/>
  <c r="BP23" i="20"/>
  <c r="BO23" i="20"/>
  <c r="BN23" i="20"/>
  <c r="BM23" i="20"/>
  <c r="BL23" i="20"/>
  <c r="BK23" i="20"/>
  <c r="BJ23" i="20"/>
  <c r="BI23" i="20"/>
  <c r="BH23" i="20"/>
  <c r="BG23" i="20"/>
  <c r="BF23" i="20"/>
  <c r="BE23" i="20"/>
  <c r="BD23" i="20"/>
  <c r="BC23" i="20"/>
  <c r="BB23" i="20"/>
  <c r="BA23" i="20"/>
  <c r="AZ23" i="20"/>
  <c r="AY23" i="20"/>
  <c r="AX23" i="20"/>
  <c r="AW23" i="20"/>
  <c r="AV23" i="20"/>
  <c r="AU23" i="20"/>
  <c r="AT23" i="20"/>
  <c r="AS23" i="20"/>
  <c r="AR23" i="20"/>
  <c r="AQ23" i="20"/>
  <c r="DS22" i="20"/>
  <c r="DR22" i="20"/>
  <c r="DQ22" i="20"/>
  <c r="DP22" i="20"/>
  <c r="DO22" i="20"/>
  <c r="DN22" i="20"/>
  <c r="DM22" i="20"/>
  <c r="DL22" i="20"/>
  <c r="DK22" i="20"/>
  <c r="DJ22" i="20"/>
  <c r="DI22" i="20"/>
  <c r="DH22" i="20"/>
  <c r="DG22" i="20"/>
  <c r="DF22" i="20"/>
  <c r="DE22" i="20"/>
  <c r="DD22" i="20"/>
  <c r="DC22" i="20"/>
  <c r="DB22" i="20"/>
  <c r="DA22" i="20"/>
  <c r="CZ22" i="20"/>
  <c r="CY22" i="20"/>
  <c r="CX22" i="20"/>
  <c r="CW22" i="20"/>
  <c r="CV22" i="20"/>
  <c r="CU22" i="20"/>
  <c r="CT22" i="20"/>
  <c r="CS22" i="20"/>
  <c r="CR22" i="20"/>
  <c r="CQ22" i="20"/>
  <c r="CP22" i="20"/>
  <c r="CO22" i="20"/>
  <c r="CN22" i="20"/>
  <c r="CM22" i="20"/>
  <c r="CL22" i="20"/>
  <c r="CK22" i="20"/>
  <c r="CJ22" i="20"/>
  <c r="CI22" i="20"/>
  <c r="CH22" i="20"/>
  <c r="CG22" i="20"/>
  <c r="CF22" i="20"/>
  <c r="CE22" i="20"/>
  <c r="CD22" i="20"/>
  <c r="CC22" i="20"/>
  <c r="CB22" i="20"/>
  <c r="CA22" i="20"/>
  <c r="BZ22" i="20"/>
  <c r="BY22" i="20"/>
  <c r="BX22" i="20"/>
  <c r="BW22" i="20"/>
  <c r="BV22" i="20"/>
  <c r="BU22" i="20"/>
  <c r="BT22" i="20"/>
  <c r="BS22" i="20"/>
  <c r="BR22" i="20"/>
  <c r="BQ22" i="20"/>
  <c r="BP22" i="20"/>
  <c r="BO22" i="20"/>
  <c r="BN22" i="20"/>
  <c r="BM22" i="20"/>
  <c r="BL22" i="20"/>
  <c r="BK22" i="20"/>
  <c r="BJ22" i="20"/>
  <c r="BI22" i="20"/>
  <c r="BH22" i="20"/>
  <c r="BG22" i="20"/>
  <c r="BF22" i="20"/>
  <c r="BE22" i="20"/>
  <c r="BD22" i="20"/>
  <c r="BC22" i="20"/>
  <c r="BB22" i="20"/>
  <c r="BA22" i="20"/>
  <c r="AZ22" i="20"/>
  <c r="AY22" i="20"/>
  <c r="AX22" i="20"/>
  <c r="AW22" i="20"/>
  <c r="AV22" i="20"/>
  <c r="AU22" i="20"/>
  <c r="AT22" i="20"/>
  <c r="AS22" i="20"/>
  <c r="AR22" i="20"/>
  <c r="AQ22" i="20"/>
  <c r="AP22" i="20"/>
  <c r="DS21" i="20"/>
  <c r="DR21" i="20"/>
  <c r="DQ21" i="20"/>
  <c r="DP21" i="20"/>
  <c r="DO21" i="20"/>
  <c r="DN21" i="20"/>
  <c r="DM21" i="20"/>
  <c r="DL21" i="20"/>
  <c r="DK21" i="20"/>
  <c r="DJ21" i="20"/>
  <c r="DI21" i="20"/>
  <c r="DH21" i="20"/>
  <c r="DG21" i="20"/>
  <c r="DF21" i="20"/>
  <c r="DE21" i="20"/>
  <c r="DD21" i="20"/>
  <c r="DC21" i="20"/>
  <c r="DB21" i="20"/>
  <c r="DA21" i="20"/>
  <c r="CZ21" i="20"/>
  <c r="CY21" i="20"/>
  <c r="CX21" i="20"/>
  <c r="CW21" i="20"/>
  <c r="CV21" i="20"/>
  <c r="CU21" i="20"/>
  <c r="CT21" i="20"/>
  <c r="CS21" i="20"/>
  <c r="CR21" i="20"/>
  <c r="CQ21" i="20"/>
  <c r="CP21" i="20"/>
  <c r="CO21" i="20"/>
  <c r="CN21" i="20"/>
  <c r="CM21" i="20"/>
  <c r="CL21" i="20"/>
  <c r="CK21" i="20"/>
  <c r="CJ21" i="20"/>
  <c r="CI21" i="20"/>
  <c r="CH21" i="20"/>
  <c r="CG21" i="20"/>
  <c r="CF21" i="20"/>
  <c r="CE21" i="20"/>
  <c r="CD21" i="20"/>
  <c r="CC21" i="20"/>
  <c r="CB21" i="20"/>
  <c r="CA21" i="20"/>
  <c r="BZ21" i="20"/>
  <c r="BY21" i="20"/>
  <c r="BX21" i="20"/>
  <c r="BW21" i="20"/>
  <c r="BV21" i="20"/>
  <c r="BU21" i="20"/>
  <c r="BT21" i="20"/>
  <c r="BS21" i="20"/>
  <c r="BR21" i="20"/>
  <c r="BQ21" i="20"/>
  <c r="BP21" i="20"/>
  <c r="BO21" i="20"/>
  <c r="BN21" i="20"/>
  <c r="BM21" i="20"/>
  <c r="BL21" i="20"/>
  <c r="BK21" i="20"/>
  <c r="BJ21" i="20"/>
  <c r="BI21" i="20"/>
  <c r="BH21" i="20"/>
  <c r="BG21" i="20"/>
  <c r="BF21" i="20"/>
  <c r="BE21" i="20"/>
  <c r="BD21" i="20"/>
  <c r="BC21" i="20"/>
  <c r="BB21" i="20"/>
  <c r="BA21" i="20"/>
  <c r="AZ21" i="20"/>
  <c r="AY21" i="20"/>
  <c r="AX21" i="20"/>
  <c r="AW21" i="20"/>
  <c r="AV21" i="20"/>
  <c r="AU21" i="20"/>
  <c r="AT21" i="20"/>
  <c r="AS21" i="20"/>
  <c r="AR21" i="20"/>
  <c r="AQ21" i="20"/>
  <c r="AP21" i="20"/>
  <c r="AO21" i="20"/>
  <c r="U21" i="20"/>
  <c r="DS20" i="20"/>
  <c r="DR20" i="20"/>
  <c r="DQ20" i="20"/>
  <c r="DP20" i="20"/>
  <c r="DO20" i="20"/>
  <c r="DN20" i="20"/>
  <c r="DM20" i="20"/>
  <c r="DL20" i="20"/>
  <c r="DK20" i="20"/>
  <c r="DJ20" i="20"/>
  <c r="DI20" i="20"/>
  <c r="DH20" i="20"/>
  <c r="DG20" i="20"/>
  <c r="DF20" i="20"/>
  <c r="DE20" i="20"/>
  <c r="DD20" i="20"/>
  <c r="DC20" i="20"/>
  <c r="DB20" i="20"/>
  <c r="DA20" i="20"/>
  <c r="CZ20" i="20"/>
  <c r="CY20" i="20"/>
  <c r="CX20" i="20"/>
  <c r="CW20" i="20"/>
  <c r="CV20" i="20"/>
  <c r="CU20" i="20"/>
  <c r="CT20" i="20"/>
  <c r="CS20" i="20"/>
  <c r="CR20" i="20"/>
  <c r="CQ20" i="20"/>
  <c r="CP20" i="20"/>
  <c r="CO20" i="20"/>
  <c r="CN20" i="20"/>
  <c r="CM20" i="20"/>
  <c r="CL20" i="20"/>
  <c r="CK20" i="20"/>
  <c r="CJ20" i="20"/>
  <c r="CI20" i="20"/>
  <c r="CH20" i="20"/>
  <c r="CG20" i="20"/>
  <c r="CF20" i="20"/>
  <c r="CE20" i="20"/>
  <c r="CD20" i="20"/>
  <c r="CC20" i="20"/>
  <c r="CB20" i="20"/>
  <c r="CA20" i="20"/>
  <c r="BZ20" i="20"/>
  <c r="BY20" i="20"/>
  <c r="BX20" i="20"/>
  <c r="BW20" i="20"/>
  <c r="BV20" i="20"/>
  <c r="BU20" i="20"/>
  <c r="BT20" i="20"/>
  <c r="BS20" i="20"/>
  <c r="BR20" i="20"/>
  <c r="BQ20" i="20"/>
  <c r="BP20" i="20"/>
  <c r="BO20" i="20"/>
  <c r="BN20" i="20"/>
  <c r="BM20" i="20"/>
  <c r="BL20" i="20"/>
  <c r="BK20" i="20"/>
  <c r="BJ20" i="20"/>
  <c r="BI20" i="20"/>
  <c r="BH20" i="20"/>
  <c r="BG20" i="20"/>
  <c r="BF20" i="20"/>
  <c r="BE20" i="20"/>
  <c r="BD20" i="20"/>
  <c r="BC20" i="20"/>
  <c r="BB20" i="20"/>
  <c r="BA20" i="20"/>
  <c r="AZ20" i="20"/>
  <c r="AY20" i="20"/>
  <c r="AX20" i="20"/>
  <c r="AW20" i="20"/>
  <c r="AV20" i="20"/>
  <c r="AU20" i="20"/>
  <c r="AT20" i="20"/>
  <c r="AS20" i="20"/>
  <c r="AR20" i="20"/>
  <c r="AQ20" i="20"/>
  <c r="AP20" i="20"/>
  <c r="AO20" i="20"/>
  <c r="AN20" i="20"/>
  <c r="U20" i="20"/>
  <c r="DS19" i="20"/>
  <c r="DR19" i="20"/>
  <c r="DQ19" i="20"/>
  <c r="DP19" i="20"/>
  <c r="DO19" i="20"/>
  <c r="DN19" i="20"/>
  <c r="DM19" i="20"/>
  <c r="DL19" i="20"/>
  <c r="DK19" i="20"/>
  <c r="DJ19" i="20"/>
  <c r="DI19" i="20"/>
  <c r="DH19" i="20"/>
  <c r="DG19" i="20"/>
  <c r="DF19" i="20"/>
  <c r="DE19" i="20"/>
  <c r="DD19" i="20"/>
  <c r="DC19" i="20"/>
  <c r="DB19" i="20"/>
  <c r="DA19" i="20"/>
  <c r="CZ19" i="20"/>
  <c r="CY19" i="20"/>
  <c r="CX19" i="20"/>
  <c r="CW19" i="20"/>
  <c r="CV19" i="20"/>
  <c r="CU19" i="20"/>
  <c r="CT19" i="20"/>
  <c r="CS19" i="20"/>
  <c r="CR19" i="20"/>
  <c r="CQ19" i="20"/>
  <c r="CP19" i="20"/>
  <c r="CO19" i="20"/>
  <c r="CN19" i="20"/>
  <c r="CM19" i="20"/>
  <c r="CL19" i="20"/>
  <c r="CK19" i="20"/>
  <c r="CJ19" i="20"/>
  <c r="CI19" i="20"/>
  <c r="CH19" i="20"/>
  <c r="CG19" i="20"/>
  <c r="CF19" i="20"/>
  <c r="CE19" i="20"/>
  <c r="CD19" i="20"/>
  <c r="CC19" i="20"/>
  <c r="CB19" i="20"/>
  <c r="CA19" i="20"/>
  <c r="BZ19" i="20"/>
  <c r="BY19" i="20"/>
  <c r="BX19" i="20"/>
  <c r="BW19" i="20"/>
  <c r="BV19" i="20"/>
  <c r="BU19" i="20"/>
  <c r="BT19" i="20"/>
  <c r="BS19" i="20"/>
  <c r="BR19" i="20"/>
  <c r="BQ19" i="20"/>
  <c r="BP19" i="20"/>
  <c r="BO19" i="20"/>
  <c r="BN19" i="20"/>
  <c r="BM19" i="20"/>
  <c r="BL19" i="20"/>
  <c r="BK19" i="20"/>
  <c r="BJ19" i="20"/>
  <c r="BI19" i="20"/>
  <c r="BH19" i="20"/>
  <c r="BG19" i="20"/>
  <c r="BF19" i="20"/>
  <c r="BE19" i="20"/>
  <c r="BD19" i="20"/>
  <c r="BC19" i="20"/>
  <c r="BB19" i="20"/>
  <c r="BA19" i="20"/>
  <c r="AZ19" i="20"/>
  <c r="AY19" i="20"/>
  <c r="AX19" i="20"/>
  <c r="AW19" i="20"/>
  <c r="AV19" i="20"/>
  <c r="AU19" i="20"/>
  <c r="AT19" i="20"/>
  <c r="AS19" i="20"/>
  <c r="AR19" i="20"/>
  <c r="AQ19" i="20"/>
  <c r="AP19" i="20"/>
  <c r="AO19" i="20"/>
  <c r="AN19" i="20"/>
  <c r="AM19" i="20"/>
  <c r="DS18" i="20"/>
  <c r="DR18" i="20"/>
  <c r="DQ18" i="20"/>
  <c r="DP18" i="20"/>
  <c r="DO18" i="20"/>
  <c r="DN18" i="20"/>
  <c r="DM18" i="20"/>
  <c r="DL18" i="20"/>
  <c r="DK18" i="20"/>
  <c r="DJ18" i="20"/>
  <c r="DI18" i="20"/>
  <c r="DH18" i="20"/>
  <c r="DG18" i="20"/>
  <c r="DF18" i="20"/>
  <c r="DE18" i="20"/>
  <c r="DD18" i="20"/>
  <c r="DC18" i="20"/>
  <c r="DB18" i="20"/>
  <c r="DA18" i="20"/>
  <c r="CZ18" i="20"/>
  <c r="CY18" i="20"/>
  <c r="CX18" i="20"/>
  <c r="CW18" i="20"/>
  <c r="CV18" i="20"/>
  <c r="CU18" i="20"/>
  <c r="CT18" i="20"/>
  <c r="CS18" i="20"/>
  <c r="CR18" i="20"/>
  <c r="CQ18" i="20"/>
  <c r="CP18" i="20"/>
  <c r="CO18" i="20"/>
  <c r="CN18" i="20"/>
  <c r="CM18" i="20"/>
  <c r="CL18" i="20"/>
  <c r="CK18" i="20"/>
  <c r="CJ18" i="20"/>
  <c r="CI18" i="20"/>
  <c r="CH18" i="20"/>
  <c r="CG18" i="20"/>
  <c r="CF18" i="20"/>
  <c r="CE18" i="20"/>
  <c r="CD18" i="20"/>
  <c r="CC18" i="20"/>
  <c r="CB18" i="20"/>
  <c r="CA18" i="20"/>
  <c r="BZ18" i="20"/>
  <c r="BY18" i="20"/>
  <c r="BX18" i="20"/>
  <c r="BW18" i="20"/>
  <c r="BV18" i="20"/>
  <c r="BU18" i="20"/>
  <c r="BT18" i="20"/>
  <c r="BS18" i="20"/>
  <c r="BR18" i="20"/>
  <c r="BQ18" i="20"/>
  <c r="BP18" i="20"/>
  <c r="BO18" i="20"/>
  <c r="BN18" i="20"/>
  <c r="BM18" i="20"/>
  <c r="BL18" i="20"/>
  <c r="BK18" i="20"/>
  <c r="BJ18" i="20"/>
  <c r="BI18" i="20"/>
  <c r="BH18" i="20"/>
  <c r="BG18" i="20"/>
  <c r="BF18" i="20"/>
  <c r="BE18" i="20"/>
  <c r="BD18" i="20"/>
  <c r="BC18" i="20"/>
  <c r="BB18" i="20"/>
  <c r="BA18" i="20"/>
  <c r="AZ18" i="20"/>
  <c r="AY18" i="20"/>
  <c r="AX18" i="20"/>
  <c r="AW18" i="20"/>
  <c r="AV18" i="20"/>
  <c r="AU18" i="20"/>
  <c r="AT18" i="20"/>
  <c r="AS18" i="20"/>
  <c r="AR18" i="20"/>
  <c r="AQ18" i="20"/>
  <c r="AP18" i="20"/>
  <c r="AO18" i="20"/>
  <c r="AN18" i="20"/>
  <c r="AM18" i="20"/>
  <c r="AL18" i="20"/>
  <c r="U18" i="20"/>
  <c r="K18" i="20"/>
  <c r="DS17" i="20"/>
  <c r="DR17" i="20"/>
  <c r="DQ17" i="20"/>
  <c r="DP17" i="20"/>
  <c r="DO17" i="20"/>
  <c r="DN17" i="20"/>
  <c r="DM17" i="20"/>
  <c r="DL17" i="20"/>
  <c r="DK17" i="20"/>
  <c r="DJ17" i="20"/>
  <c r="DI17" i="20"/>
  <c r="DH17" i="20"/>
  <c r="DG17" i="20"/>
  <c r="DF17" i="20"/>
  <c r="DE17" i="20"/>
  <c r="DD17" i="20"/>
  <c r="DC17" i="20"/>
  <c r="DB17" i="20"/>
  <c r="DA17" i="20"/>
  <c r="CZ17" i="20"/>
  <c r="CY17" i="20"/>
  <c r="CX17" i="20"/>
  <c r="CW17" i="20"/>
  <c r="CV17" i="20"/>
  <c r="CU17" i="20"/>
  <c r="CT17" i="20"/>
  <c r="CS17" i="20"/>
  <c r="CR17" i="20"/>
  <c r="CQ17" i="20"/>
  <c r="CP17" i="20"/>
  <c r="CO17" i="20"/>
  <c r="CN17" i="20"/>
  <c r="CM17" i="20"/>
  <c r="CL17" i="20"/>
  <c r="CK17" i="20"/>
  <c r="CJ17" i="20"/>
  <c r="CI17" i="20"/>
  <c r="CH17" i="20"/>
  <c r="CG17" i="20"/>
  <c r="CF17" i="20"/>
  <c r="CE17" i="20"/>
  <c r="CD17" i="20"/>
  <c r="CC17" i="20"/>
  <c r="CB17" i="20"/>
  <c r="CA17" i="20"/>
  <c r="BZ17" i="20"/>
  <c r="BY17" i="20"/>
  <c r="BX17" i="20"/>
  <c r="BW17" i="20"/>
  <c r="BV17" i="20"/>
  <c r="BU17" i="20"/>
  <c r="BT17" i="20"/>
  <c r="BS17" i="20"/>
  <c r="BR17" i="20"/>
  <c r="BQ17" i="20"/>
  <c r="BP17" i="20"/>
  <c r="BO17" i="20"/>
  <c r="BN17" i="20"/>
  <c r="BM17" i="20"/>
  <c r="BL17" i="20"/>
  <c r="BK17" i="20"/>
  <c r="BJ17" i="20"/>
  <c r="BI17" i="20"/>
  <c r="BH17" i="20"/>
  <c r="BG17" i="20"/>
  <c r="BF17" i="20"/>
  <c r="BE17" i="20"/>
  <c r="BD17" i="20"/>
  <c r="BC17" i="20"/>
  <c r="BB17" i="20"/>
  <c r="BA17" i="20"/>
  <c r="AZ17" i="20"/>
  <c r="AY17" i="20"/>
  <c r="AX17" i="20"/>
  <c r="AW17" i="20"/>
  <c r="AV17" i="20"/>
  <c r="AU17" i="20"/>
  <c r="AT17" i="20"/>
  <c r="AS17" i="20"/>
  <c r="AR17" i="20"/>
  <c r="AQ17" i="20"/>
  <c r="AP17" i="20"/>
  <c r="AO17" i="20"/>
  <c r="AN17" i="20"/>
  <c r="AM17" i="20"/>
  <c r="AL17" i="20"/>
  <c r="AK17" i="20"/>
  <c r="K17" i="20"/>
  <c r="DS16" i="20"/>
  <c r="DR16" i="20"/>
  <c r="DQ16" i="20"/>
  <c r="DP16" i="20"/>
  <c r="DO16" i="20"/>
  <c r="DN16" i="20"/>
  <c r="DM16" i="20"/>
  <c r="DL16" i="20"/>
  <c r="DK16" i="20"/>
  <c r="DJ16" i="20"/>
  <c r="DI16" i="20"/>
  <c r="DH16" i="20"/>
  <c r="DG16" i="20"/>
  <c r="DF16" i="20"/>
  <c r="DE16" i="20"/>
  <c r="DD16" i="20"/>
  <c r="DC16" i="20"/>
  <c r="DB16" i="20"/>
  <c r="DA16" i="20"/>
  <c r="CZ16" i="20"/>
  <c r="CY16" i="20"/>
  <c r="CX16" i="20"/>
  <c r="CW16" i="20"/>
  <c r="CV16" i="20"/>
  <c r="CU16" i="20"/>
  <c r="CT16" i="20"/>
  <c r="CS16" i="20"/>
  <c r="CR16" i="20"/>
  <c r="CQ16" i="20"/>
  <c r="CP16" i="20"/>
  <c r="CO16" i="20"/>
  <c r="CN16" i="20"/>
  <c r="CM16" i="20"/>
  <c r="CL16" i="20"/>
  <c r="CK16" i="20"/>
  <c r="CJ16" i="20"/>
  <c r="CI16" i="20"/>
  <c r="CH16" i="20"/>
  <c r="CG16" i="20"/>
  <c r="CF16" i="20"/>
  <c r="CE16" i="20"/>
  <c r="CD16" i="20"/>
  <c r="CC16" i="20"/>
  <c r="CB16" i="20"/>
  <c r="CA16" i="20"/>
  <c r="BZ16" i="20"/>
  <c r="BY16" i="20"/>
  <c r="BX16" i="20"/>
  <c r="BW16" i="20"/>
  <c r="BV16" i="20"/>
  <c r="BU16" i="20"/>
  <c r="BT16" i="20"/>
  <c r="BS16" i="20"/>
  <c r="BR16" i="20"/>
  <c r="BQ16" i="20"/>
  <c r="BP16" i="20"/>
  <c r="BO16" i="20"/>
  <c r="BN16" i="20"/>
  <c r="BM16" i="20"/>
  <c r="BL16" i="20"/>
  <c r="BK16" i="20"/>
  <c r="BJ16" i="20"/>
  <c r="BI16" i="20"/>
  <c r="BH16" i="20"/>
  <c r="BG16" i="20"/>
  <c r="BF16" i="20"/>
  <c r="BE16" i="20"/>
  <c r="BD16" i="20"/>
  <c r="BC16" i="20"/>
  <c r="BB16" i="20"/>
  <c r="BA16" i="20"/>
  <c r="AZ16" i="20"/>
  <c r="AY16" i="20"/>
  <c r="AX16" i="20"/>
  <c r="AW16" i="20"/>
  <c r="AV16" i="20"/>
  <c r="AU16" i="20"/>
  <c r="AT16" i="20"/>
  <c r="AS16" i="20"/>
  <c r="AR16" i="20"/>
  <c r="AQ16" i="20"/>
  <c r="AP16" i="20"/>
  <c r="AO16" i="20"/>
  <c r="AN16" i="20"/>
  <c r="AM16" i="20"/>
  <c r="AL16" i="20"/>
  <c r="AK16" i="20"/>
  <c r="AJ16" i="20"/>
  <c r="U16" i="20"/>
  <c r="K16" i="20"/>
  <c r="DS15" i="20"/>
  <c r="DR15" i="20"/>
  <c r="DQ15" i="20"/>
  <c r="DP15" i="20"/>
  <c r="DO15" i="20"/>
  <c r="DN15" i="20"/>
  <c r="DM15" i="20"/>
  <c r="DL15" i="20"/>
  <c r="DK15" i="20"/>
  <c r="DJ15" i="20"/>
  <c r="DI15" i="20"/>
  <c r="DH15" i="20"/>
  <c r="DG15" i="20"/>
  <c r="DF15" i="20"/>
  <c r="DE15" i="20"/>
  <c r="DD15" i="20"/>
  <c r="DC15" i="20"/>
  <c r="DB15" i="20"/>
  <c r="DA15" i="20"/>
  <c r="CZ15" i="20"/>
  <c r="CY15" i="20"/>
  <c r="CX15" i="20"/>
  <c r="CW15" i="20"/>
  <c r="CV15" i="20"/>
  <c r="CU15" i="20"/>
  <c r="CT15" i="20"/>
  <c r="CS15" i="20"/>
  <c r="CR15" i="20"/>
  <c r="CQ15" i="20"/>
  <c r="CP15" i="20"/>
  <c r="CO15" i="20"/>
  <c r="CN15" i="20"/>
  <c r="CM15" i="20"/>
  <c r="CL15" i="20"/>
  <c r="CK15" i="20"/>
  <c r="CJ15" i="20"/>
  <c r="CI15" i="20"/>
  <c r="CH15" i="20"/>
  <c r="CG15" i="20"/>
  <c r="CF15" i="20"/>
  <c r="CE15" i="20"/>
  <c r="CD15" i="20"/>
  <c r="CC15" i="20"/>
  <c r="CB15" i="20"/>
  <c r="CA15" i="20"/>
  <c r="BZ15" i="20"/>
  <c r="BY15" i="20"/>
  <c r="BX15" i="20"/>
  <c r="BW15" i="20"/>
  <c r="BV15" i="20"/>
  <c r="BU15" i="20"/>
  <c r="BT15" i="20"/>
  <c r="BS15" i="20"/>
  <c r="BR15" i="20"/>
  <c r="BQ15" i="20"/>
  <c r="BP15" i="20"/>
  <c r="BO15" i="20"/>
  <c r="BN15" i="20"/>
  <c r="BM15" i="20"/>
  <c r="BL15" i="20"/>
  <c r="BK15" i="20"/>
  <c r="BJ15" i="20"/>
  <c r="BI15" i="20"/>
  <c r="BH15" i="20"/>
  <c r="BG15" i="20"/>
  <c r="BF15" i="20"/>
  <c r="BE15" i="20"/>
  <c r="BD15" i="20"/>
  <c r="BC15" i="20"/>
  <c r="BB15" i="20"/>
  <c r="BA15" i="20"/>
  <c r="AZ15" i="20"/>
  <c r="AY15" i="20"/>
  <c r="AX15" i="20"/>
  <c r="AW15" i="20"/>
  <c r="AV15" i="20"/>
  <c r="AU15" i="20"/>
  <c r="AT15" i="20"/>
  <c r="AS15" i="20"/>
  <c r="AR15" i="20"/>
  <c r="AQ15" i="20"/>
  <c r="AP15" i="20"/>
  <c r="AO15" i="20"/>
  <c r="AN15" i="20"/>
  <c r="AM15" i="20"/>
  <c r="AL15" i="20"/>
  <c r="AK15" i="20"/>
  <c r="AJ15" i="20"/>
  <c r="AI15" i="20"/>
  <c r="K15" i="20"/>
  <c r="DS14" i="20"/>
  <c r="DR14" i="20"/>
  <c r="DQ14" i="20"/>
  <c r="DP14" i="20"/>
  <c r="DO14" i="20"/>
  <c r="DN14" i="20"/>
  <c r="DM14" i="20"/>
  <c r="DL14" i="20"/>
  <c r="DK14" i="20"/>
  <c r="DJ14" i="20"/>
  <c r="DI14" i="20"/>
  <c r="DH14" i="20"/>
  <c r="DG14" i="20"/>
  <c r="DF14" i="20"/>
  <c r="DE14" i="20"/>
  <c r="DD14" i="20"/>
  <c r="DC14" i="20"/>
  <c r="DB14" i="20"/>
  <c r="DA14" i="20"/>
  <c r="CZ14" i="20"/>
  <c r="CY14" i="20"/>
  <c r="CX14" i="20"/>
  <c r="CW14" i="20"/>
  <c r="CV14" i="20"/>
  <c r="CU14" i="20"/>
  <c r="CT14" i="20"/>
  <c r="CS14" i="20"/>
  <c r="CR14" i="20"/>
  <c r="CQ14" i="20"/>
  <c r="CP14" i="20"/>
  <c r="CO14" i="20"/>
  <c r="CN14" i="20"/>
  <c r="CM14" i="20"/>
  <c r="CL14" i="20"/>
  <c r="CK14" i="20"/>
  <c r="CJ14" i="20"/>
  <c r="CI14" i="20"/>
  <c r="CH14" i="20"/>
  <c r="CG14" i="20"/>
  <c r="CF14" i="20"/>
  <c r="CE14" i="20"/>
  <c r="CD14" i="20"/>
  <c r="CC14" i="20"/>
  <c r="CB14" i="20"/>
  <c r="CA14" i="20"/>
  <c r="BZ14" i="20"/>
  <c r="BY14" i="20"/>
  <c r="BX14" i="20"/>
  <c r="BW14" i="20"/>
  <c r="BV14" i="20"/>
  <c r="BU14" i="20"/>
  <c r="BT14" i="20"/>
  <c r="BS14" i="20"/>
  <c r="BR14" i="20"/>
  <c r="BQ14" i="20"/>
  <c r="BP14" i="20"/>
  <c r="BO14" i="20"/>
  <c r="BN14" i="20"/>
  <c r="BM14" i="20"/>
  <c r="BL14" i="20"/>
  <c r="BK14" i="20"/>
  <c r="BJ14" i="20"/>
  <c r="BI14" i="20"/>
  <c r="BH14" i="20"/>
  <c r="BG14" i="20"/>
  <c r="BF14" i="20"/>
  <c r="BE14" i="20"/>
  <c r="BD14" i="20"/>
  <c r="BC14" i="20"/>
  <c r="BB14" i="20"/>
  <c r="BA14" i="20"/>
  <c r="AZ14" i="20"/>
  <c r="AY14" i="20"/>
  <c r="AX14" i="20"/>
  <c r="AW14" i="20"/>
  <c r="AV14" i="20"/>
  <c r="AU14" i="20"/>
  <c r="AT14" i="20"/>
  <c r="AS14" i="20"/>
  <c r="AR14" i="20"/>
  <c r="AQ14" i="20"/>
  <c r="AP14" i="20"/>
  <c r="AO14" i="20"/>
  <c r="AN14" i="20"/>
  <c r="AM14" i="20"/>
  <c r="AL14" i="20"/>
  <c r="AK14" i="20"/>
  <c r="AJ14" i="20"/>
  <c r="AI14" i="20"/>
  <c r="AH14" i="20"/>
  <c r="U14" i="20"/>
  <c r="K14" i="20"/>
  <c r="DS13" i="20"/>
  <c r="DR13" i="20"/>
  <c r="DQ13" i="20"/>
  <c r="DP13" i="20"/>
  <c r="DO13" i="20"/>
  <c r="DN13" i="20"/>
  <c r="DM13" i="20"/>
  <c r="DL13" i="20"/>
  <c r="DK13" i="20"/>
  <c r="DJ13" i="20"/>
  <c r="DI13" i="20"/>
  <c r="DH13" i="20"/>
  <c r="DG13" i="20"/>
  <c r="DF13" i="20"/>
  <c r="DE13" i="20"/>
  <c r="DD13" i="20"/>
  <c r="DC13" i="20"/>
  <c r="DB13" i="20"/>
  <c r="DA13" i="20"/>
  <c r="CZ13" i="20"/>
  <c r="CY13" i="20"/>
  <c r="CX13" i="20"/>
  <c r="CW13" i="20"/>
  <c r="CV13" i="20"/>
  <c r="CU13" i="20"/>
  <c r="CT13" i="20"/>
  <c r="CS13" i="20"/>
  <c r="CR13" i="20"/>
  <c r="CQ13" i="20"/>
  <c r="CP13" i="20"/>
  <c r="CO13" i="20"/>
  <c r="CN13" i="20"/>
  <c r="CM13" i="20"/>
  <c r="CL13" i="20"/>
  <c r="CK13" i="20"/>
  <c r="CJ13" i="20"/>
  <c r="CI13" i="20"/>
  <c r="CH13" i="20"/>
  <c r="CG13" i="20"/>
  <c r="CF13" i="20"/>
  <c r="CE13" i="20"/>
  <c r="CD13" i="20"/>
  <c r="CC13" i="20"/>
  <c r="CB13" i="20"/>
  <c r="CA13" i="20"/>
  <c r="BZ13" i="20"/>
  <c r="BY13" i="20"/>
  <c r="BX13" i="20"/>
  <c r="BW13" i="20"/>
  <c r="BV13" i="20"/>
  <c r="BU13" i="20"/>
  <c r="BT13" i="20"/>
  <c r="BS13" i="20"/>
  <c r="BR13" i="20"/>
  <c r="BQ13" i="20"/>
  <c r="BP13" i="20"/>
  <c r="BO13" i="20"/>
  <c r="BN13" i="20"/>
  <c r="BM13" i="20"/>
  <c r="BL13" i="20"/>
  <c r="BK13" i="20"/>
  <c r="BJ13" i="20"/>
  <c r="BI13" i="20"/>
  <c r="BH13" i="20"/>
  <c r="BG13" i="20"/>
  <c r="BF13" i="20"/>
  <c r="BE13" i="20"/>
  <c r="BD13" i="20"/>
  <c r="BC13" i="20"/>
  <c r="BB13" i="20"/>
  <c r="BA13" i="20"/>
  <c r="AZ13" i="20"/>
  <c r="AY13" i="20"/>
  <c r="AX13" i="20"/>
  <c r="AW13" i="20"/>
  <c r="AV13" i="20"/>
  <c r="AU13" i="20"/>
  <c r="AT13" i="20"/>
  <c r="AS13" i="20"/>
  <c r="AR13" i="20"/>
  <c r="AQ13" i="20"/>
  <c r="AP13" i="20"/>
  <c r="AO13" i="20"/>
  <c r="AN13" i="20"/>
  <c r="AM13" i="20"/>
  <c r="AL13" i="20"/>
  <c r="AK13" i="20"/>
  <c r="AJ13" i="20"/>
  <c r="AI13" i="20"/>
  <c r="AH13" i="20"/>
  <c r="AG13" i="20"/>
  <c r="K13" i="20"/>
  <c r="DS12" i="20"/>
  <c r="DR12" i="20"/>
  <c r="DQ12" i="20"/>
  <c r="DP12" i="20"/>
  <c r="DO12" i="20"/>
  <c r="DN12" i="20"/>
  <c r="DM12" i="20"/>
  <c r="DL12" i="20"/>
  <c r="DK12" i="20"/>
  <c r="DJ12" i="20"/>
  <c r="DI12" i="20"/>
  <c r="DH12" i="20"/>
  <c r="DG12" i="20"/>
  <c r="DF12" i="20"/>
  <c r="DE12" i="20"/>
  <c r="DD12" i="20"/>
  <c r="DC12" i="20"/>
  <c r="DB12" i="20"/>
  <c r="DA12" i="20"/>
  <c r="CZ12" i="20"/>
  <c r="CY12" i="20"/>
  <c r="CX12" i="20"/>
  <c r="CW12" i="20"/>
  <c r="CV12" i="20"/>
  <c r="CU12" i="20"/>
  <c r="CT12" i="20"/>
  <c r="CS12" i="20"/>
  <c r="CR12" i="20"/>
  <c r="CQ12" i="20"/>
  <c r="CP12" i="20"/>
  <c r="CO12" i="20"/>
  <c r="CN12" i="20"/>
  <c r="CM12" i="20"/>
  <c r="CL12" i="20"/>
  <c r="CK12" i="20"/>
  <c r="CJ12" i="20"/>
  <c r="CI12" i="20"/>
  <c r="CH12" i="20"/>
  <c r="CG12" i="20"/>
  <c r="CF12" i="20"/>
  <c r="CE12" i="20"/>
  <c r="CD12" i="20"/>
  <c r="CC12" i="20"/>
  <c r="CB12" i="20"/>
  <c r="CA12" i="20"/>
  <c r="BZ12" i="20"/>
  <c r="BY12" i="20"/>
  <c r="BX12" i="20"/>
  <c r="BW12" i="20"/>
  <c r="BV12" i="20"/>
  <c r="BU12" i="20"/>
  <c r="BT12" i="20"/>
  <c r="BS12" i="20"/>
  <c r="BR12" i="20"/>
  <c r="BQ12" i="20"/>
  <c r="BP12" i="20"/>
  <c r="BO12" i="20"/>
  <c r="BN12" i="20"/>
  <c r="BM12" i="20"/>
  <c r="BL12" i="20"/>
  <c r="BK12" i="20"/>
  <c r="BJ12" i="20"/>
  <c r="BI12" i="20"/>
  <c r="BH12" i="20"/>
  <c r="BG12" i="20"/>
  <c r="BF12" i="20"/>
  <c r="BE12" i="20"/>
  <c r="BD12" i="20"/>
  <c r="BC12" i="20"/>
  <c r="BB12" i="20"/>
  <c r="BA12" i="20"/>
  <c r="AZ12" i="20"/>
  <c r="AY12" i="20"/>
  <c r="AX12" i="20"/>
  <c r="AW12" i="20"/>
  <c r="AV12" i="20"/>
  <c r="AU12" i="20"/>
  <c r="AT12" i="20"/>
  <c r="AS12" i="20"/>
  <c r="AR12" i="20"/>
  <c r="AQ12" i="20"/>
  <c r="AP12" i="20"/>
  <c r="AO12" i="20"/>
  <c r="AN12" i="20"/>
  <c r="AM12" i="20"/>
  <c r="AL12" i="20"/>
  <c r="AK12" i="20"/>
  <c r="AJ12" i="20"/>
  <c r="AI12" i="20"/>
  <c r="AH12" i="20"/>
  <c r="AG12" i="20"/>
  <c r="AF12" i="20"/>
  <c r="K12" i="20"/>
  <c r="DS11" i="20"/>
  <c r="DR11" i="20"/>
  <c r="DQ11" i="20"/>
  <c r="DP11" i="20"/>
  <c r="DO11" i="20"/>
  <c r="DN11" i="20"/>
  <c r="DM11" i="20"/>
  <c r="DL11" i="20"/>
  <c r="DK11" i="20"/>
  <c r="DJ11" i="20"/>
  <c r="DI11" i="20"/>
  <c r="DH11" i="20"/>
  <c r="DG11" i="20"/>
  <c r="DF11" i="20"/>
  <c r="DE11" i="20"/>
  <c r="DD11" i="20"/>
  <c r="DC11" i="20"/>
  <c r="DB11" i="20"/>
  <c r="DA11" i="20"/>
  <c r="CZ11" i="20"/>
  <c r="CY11" i="20"/>
  <c r="CX11" i="20"/>
  <c r="CW11" i="20"/>
  <c r="CV11" i="20"/>
  <c r="CU11" i="20"/>
  <c r="CT11" i="20"/>
  <c r="CS11" i="20"/>
  <c r="CR11" i="20"/>
  <c r="CQ11" i="20"/>
  <c r="CP11" i="20"/>
  <c r="CO11" i="20"/>
  <c r="CN11" i="20"/>
  <c r="CM11" i="20"/>
  <c r="CL11" i="20"/>
  <c r="CK11" i="20"/>
  <c r="CJ11" i="20"/>
  <c r="CI11" i="20"/>
  <c r="CH11" i="20"/>
  <c r="CG11" i="20"/>
  <c r="CF11" i="20"/>
  <c r="CE11" i="20"/>
  <c r="CD11" i="20"/>
  <c r="CC11" i="20"/>
  <c r="CB11" i="20"/>
  <c r="CA11" i="20"/>
  <c r="BZ11" i="20"/>
  <c r="BY11" i="20"/>
  <c r="BX11" i="20"/>
  <c r="BW11" i="20"/>
  <c r="BV11" i="20"/>
  <c r="BU11" i="20"/>
  <c r="BT11" i="20"/>
  <c r="BS11" i="20"/>
  <c r="BR11" i="20"/>
  <c r="BQ11" i="20"/>
  <c r="BP11" i="20"/>
  <c r="BO11" i="20"/>
  <c r="BN11" i="20"/>
  <c r="BM11" i="20"/>
  <c r="BL11" i="20"/>
  <c r="BK11" i="20"/>
  <c r="BJ11" i="20"/>
  <c r="BI11" i="20"/>
  <c r="BH11" i="20"/>
  <c r="BG11" i="20"/>
  <c r="BF11" i="20"/>
  <c r="BE11" i="20"/>
  <c r="BD11" i="20"/>
  <c r="BC11" i="20"/>
  <c r="BB11" i="20"/>
  <c r="BA11" i="20"/>
  <c r="AZ11" i="20"/>
  <c r="AY11" i="20"/>
  <c r="AX11" i="20"/>
  <c r="AW11" i="20"/>
  <c r="AV11" i="20"/>
  <c r="AU11" i="20"/>
  <c r="AT11" i="20"/>
  <c r="AS11" i="20"/>
  <c r="AR11" i="20"/>
  <c r="AQ11" i="20"/>
  <c r="AP11" i="20"/>
  <c r="AO11" i="20"/>
  <c r="AN11" i="20"/>
  <c r="AM11" i="20"/>
  <c r="AL11" i="20"/>
  <c r="AK11" i="20"/>
  <c r="AJ11" i="20"/>
  <c r="AI11" i="20"/>
  <c r="AH11" i="20"/>
  <c r="AG11" i="20"/>
  <c r="AF11" i="20"/>
  <c r="AE11" i="20"/>
  <c r="K11" i="20"/>
  <c r="DS10" i="20"/>
  <c r="DR10" i="20"/>
  <c r="DQ10" i="20"/>
  <c r="DP10" i="20"/>
  <c r="DO10" i="20"/>
  <c r="DN10" i="20"/>
  <c r="DM10" i="20"/>
  <c r="DL10" i="20"/>
  <c r="DK10" i="20"/>
  <c r="DJ10" i="20"/>
  <c r="DI10" i="20"/>
  <c r="DH10" i="20"/>
  <c r="DG10" i="20"/>
  <c r="DF10" i="20"/>
  <c r="DE10" i="20"/>
  <c r="DD10" i="20"/>
  <c r="DC10" i="20"/>
  <c r="DB10" i="20"/>
  <c r="DA10" i="20"/>
  <c r="CZ10" i="20"/>
  <c r="CY10" i="20"/>
  <c r="CX10" i="20"/>
  <c r="CW10" i="20"/>
  <c r="CV10" i="20"/>
  <c r="CU10" i="20"/>
  <c r="CT10" i="20"/>
  <c r="CS10" i="20"/>
  <c r="CR10" i="20"/>
  <c r="CQ10" i="20"/>
  <c r="CP10" i="20"/>
  <c r="CO10" i="20"/>
  <c r="CN10" i="20"/>
  <c r="CM10" i="20"/>
  <c r="CL10" i="20"/>
  <c r="CK10" i="20"/>
  <c r="CJ10" i="20"/>
  <c r="CI10" i="20"/>
  <c r="CH10" i="20"/>
  <c r="CG10" i="20"/>
  <c r="CF10" i="20"/>
  <c r="CE10" i="20"/>
  <c r="CD10" i="20"/>
  <c r="CC10" i="20"/>
  <c r="CB10" i="20"/>
  <c r="CA10" i="20"/>
  <c r="BZ10" i="20"/>
  <c r="BY10" i="20"/>
  <c r="BX10" i="20"/>
  <c r="BW10" i="20"/>
  <c r="BV10" i="20"/>
  <c r="BU10" i="20"/>
  <c r="BT10" i="20"/>
  <c r="BS10" i="20"/>
  <c r="BR10" i="20"/>
  <c r="BQ10" i="20"/>
  <c r="BP10" i="20"/>
  <c r="BO10" i="20"/>
  <c r="BN10" i="20"/>
  <c r="BM10" i="20"/>
  <c r="BL10" i="20"/>
  <c r="BK10" i="20"/>
  <c r="BJ10" i="20"/>
  <c r="BI10" i="20"/>
  <c r="BH10" i="20"/>
  <c r="BG10" i="20"/>
  <c r="BF10" i="20"/>
  <c r="BE10" i="20"/>
  <c r="BD10" i="20"/>
  <c r="BC10" i="20"/>
  <c r="BB10" i="20"/>
  <c r="BA10" i="20"/>
  <c r="AZ10" i="20"/>
  <c r="AY10" i="20"/>
  <c r="AX10" i="20"/>
  <c r="AW10" i="20"/>
  <c r="AV10" i="20"/>
  <c r="AU10" i="20"/>
  <c r="AT10" i="20"/>
  <c r="AS10" i="20"/>
  <c r="AR10" i="20"/>
  <c r="AQ10" i="20"/>
  <c r="AP10" i="20"/>
  <c r="AO10" i="20"/>
  <c r="AN10" i="20"/>
  <c r="AM10" i="20"/>
  <c r="AL10" i="20"/>
  <c r="AK10" i="20"/>
  <c r="AJ10" i="20"/>
  <c r="AI10" i="20"/>
  <c r="AH10" i="20"/>
  <c r="AG10" i="20"/>
  <c r="AF10" i="20"/>
  <c r="AE10" i="20"/>
  <c r="AD10" i="20"/>
  <c r="K10" i="20"/>
  <c r="DS9" i="20"/>
  <c r="DR9" i="20"/>
  <c r="DQ9" i="20"/>
  <c r="DP9" i="20"/>
  <c r="DO9" i="20"/>
  <c r="DN9" i="20"/>
  <c r="DM9" i="20"/>
  <c r="DL9" i="20"/>
  <c r="DK9" i="20"/>
  <c r="DJ9" i="20"/>
  <c r="DI9" i="20"/>
  <c r="DH9" i="20"/>
  <c r="DG9" i="20"/>
  <c r="DF9" i="20"/>
  <c r="DE9" i="20"/>
  <c r="DD9" i="20"/>
  <c r="DC9" i="20"/>
  <c r="DB9" i="20"/>
  <c r="DA9" i="20"/>
  <c r="CZ9" i="20"/>
  <c r="CY9" i="20"/>
  <c r="CX9" i="20"/>
  <c r="CW9" i="20"/>
  <c r="CV9" i="20"/>
  <c r="CU9" i="20"/>
  <c r="CT9" i="20"/>
  <c r="CS9" i="20"/>
  <c r="CR9" i="20"/>
  <c r="CQ9" i="20"/>
  <c r="CP9" i="20"/>
  <c r="CO9" i="20"/>
  <c r="CN9" i="20"/>
  <c r="CM9" i="20"/>
  <c r="CL9" i="20"/>
  <c r="CK9" i="20"/>
  <c r="CJ9" i="20"/>
  <c r="CI9" i="20"/>
  <c r="CH9" i="20"/>
  <c r="CG9" i="20"/>
  <c r="CF9" i="20"/>
  <c r="CE9" i="20"/>
  <c r="CD9" i="20"/>
  <c r="CC9" i="20"/>
  <c r="CB9" i="20"/>
  <c r="CA9" i="20"/>
  <c r="BZ9" i="20"/>
  <c r="BY9" i="20"/>
  <c r="BX9" i="20"/>
  <c r="BW9" i="20"/>
  <c r="BV9" i="20"/>
  <c r="BU9" i="20"/>
  <c r="BT9" i="20"/>
  <c r="BS9" i="20"/>
  <c r="BR9" i="20"/>
  <c r="BQ9" i="20"/>
  <c r="BP9" i="20"/>
  <c r="BO9" i="20"/>
  <c r="BN9" i="20"/>
  <c r="BM9" i="20"/>
  <c r="BL9" i="20"/>
  <c r="BK9" i="20"/>
  <c r="BJ9" i="20"/>
  <c r="BI9" i="20"/>
  <c r="BH9" i="20"/>
  <c r="BG9" i="20"/>
  <c r="BF9" i="20"/>
  <c r="BE9" i="20"/>
  <c r="BD9" i="20"/>
  <c r="BC9" i="20"/>
  <c r="BB9" i="20"/>
  <c r="BA9" i="20"/>
  <c r="AZ9" i="20"/>
  <c r="AY9" i="20"/>
  <c r="AX9" i="20"/>
  <c r="AW9" i="20"/>
  <c r="AV9" i="20"/>
  <c r="AU9" i="20"/>
  <c r="AT9" i="20"/>
  <c r="AS9" i="20"/>
  <c r="AR9" i="20"/>
  <c r="AQ9" i="20"/>
  <c r="AP9" i="20"/>
  <c r="AO9" i="20"/>
  <c r="AN9" i="20"/>
  <c r="AM9" i="20"/>
  <c r="AL9" i="20"/>
  <c r="AK9" i="20"/>
  <c r="AJ9" i="20"/>
  <c r="AI9" i="20"/>
  <c r="AH9" i="20"/>
  <c r="AG9" i="20"/>
  <c r="AF9" i="20"/>
  <c r="AE9" i="20"/>
  <c r="AD9" i="20"/>
  <c r="AC9" i="20"/>
  <c r="K9" i="20"/>
  <c r="DS8" i="20"/>
  <c r="DR8" i="20"/>
  <c r="DQ8" i="20"/>
  <c r="DP8" i="20"/>
  <c r="DO8" i="20"/>
  <c r="DN8" i="20"/>
  <c r="DM8" i="20"/>
  <c r="DL8" i="20"/>
  <c r="DK8" i="20"/>
  <c r="DJ8" i="20"/>
  <c r="DI8" i="20"/>
  <c r="DH8" i="20"/>
  <c r="DG8" i="20"/>
  <c r="DF8" i="20"/>
  <c r="DE8" i="20"/>
  <c r="DD8" i="20"/>
  <c r="DC8" i="20"/>
  <c r="DB8" i="20"/>
  <c r="DA8" i="20"/>
  <c r="CZ8" i="20"/>
  <c r="CY8" i="20"/>
  <c r="CX8" i="20"/>
  <c r="CW8" i="20"/>
  <c r="CV8" i="20"/>
  <c r="CU8" i="20"/>
  <c r="CT8" i="20"/>
  <c r="CS8" i="20"/>
  <c r="CR8" i="20"/>
  <c r="CQ8" i="20"/>
  <c r="CP8" i="20"/>
  <c r="CO8" i="20"/>
  <c r="CN8" i="20"/>
  <c r="CM8" i="20"/>
  <c r="CL8" i="20"/>
  <c r="CK8" i="20"/>
  <c r="CJ8" i="20"/>
  <c r="CI8" i="20"/>
  <c r="CH8" i="20"/>
  <c r="CG8" i="20"/>
  <c r="CF8" i="20"/>
  <c r="CE8" i="20"/>
  <c r="CD8" i="20"/>
  <c r="CC8" i="20"/>
  <c r="CB8" i="20"/>
  <c r="CA8" i="20"/>
  <c r="BZ8" i="20"/>
  <c r="BY8" i="20"/>
  <c r="BX8" i="20"/>
  <c r="BW8" i="20"/>
  <c r="BV8" i="20"/>
  <c r="BU8" i="20"/>
  <c r="BT8" i="20"/>
  <c r="BS8" i="20"/>
  <c r="BR8" i="20"/>
  <c r="BQ8" i="20"/>
  <c r="BP8" i="20"/>
  <c r="BO8" i="20"/>
  <c r="BN8" i="20"/>
  <c r="BM8" i="20"/>
  <c r="BL8" i="20"/>
  <c r="BK8" i="20"/>
  <c r="BJ8" i="20"/>
  <c r="BI8" i="20"/>
  <c r="BH8" i="20"/>
  <c r="BG8" i="20"/>
  <c r="BF8" i="20"/>
  <c r="BE8" i="20"/>
  <c r="BD8" i="20"/>
  <c r="BC8" i="20"/>
  <c r="BB8" i="20"/>
  <c r="BA8" i="20"/>
  <c r="AZ8" i="20"/>
  <c r="AY8" i="20"/>
  <c r="AX8" i="20"/>
  <c r="AW8" i="20"/>
  <c r="AV8" i="20"/>
  <c r="AU8" i="20"/>
  <c r="AT8" i="20"/>
  <c r="AS8" i="20"/>
  <c r="AR8" i="20"/>
  <c r="AQ8" i="20"/>
  <c r="AP8" i="20"/>
  <c r="AO8" i="20"/>
  <c r="AN8" i="20"/>
  <c r="AM8" i="20"/>
  <c r="AL8" i="20"/>
  <c r="AK8" i="20"/>
  <c r="AJ8" i="20"/>
  <c r="AI8" i="20"/>
  <c r="AH8" i="20"/>
  <c r="AG8" i="20"/>
  <c r="AF8" i="20"/>
  <c r="AE8" i="20"/>
  <c r="AD8" i="20"/>
  <c r="AC8" i="20"/>
  <c r="AB8" i="20"/>
  <c r="K8" i="20"/>
  <c r="DS7" i="20"/>
  <c r="DR7" i="20"/>
  <c r="DQ7" i="20"/>
  <c r="DP7" i="20"/>
  <c r="DO7" i="20"/>
  <c r="DN7" i="20"/>
  <c r="DM7" i="20"/>
  <c r="DL7" i="20"/>
  <c r="DK7" i="20"/>
  <c r="DJ7" i="20"/>
  <c r="DI7" i="20"/>
  <c r="DH7" i="20"/>
  <c r="DG7" i="20"/>
  <c r="DF7" i="20"/>
  <c r="DE7" i="20"/>
  <c r="DD7" i="20"/>
  <c r="DC7" i="20"/>
  <c r="DB7" i="20"/>
  <c r="DA7" i="20"/>
  <c r="CZ7" i="20"/>
  <c r="CY7" i="20"/>
  <c r="CX7" i="20"/>
  <c r="CW7" i="20"/>
  <c r="CV7" i="20"/>
  <c r="CU7" i="20"/>
  <c r="CT7" i="20"/>
  <c r="CS7" i="20"/>
  <c r="CR7" i="20"/>
  <c r="CQ7" i="20"/>
  <c r="CP7" i="20"/>
  <c r="CO7" i="20"/>
  <c r="CN7" i="20"/>
  <c r="CM7" i="20"/>
  <c r="CL7" i="20"/>
  <c r="CK7" i="20"/>
  <c r="CJ7" i="20"/>
  <c r="CI7" i="20"/>
  <c r="CH7" i="20"/>
  <c r="CG7" i="20"/>
  <c r="CF7" i="20"/>
  <c r="CE7" i="20"/>
  <c r="CD7" i="20"/>
  <c r="CC7" i="20"/>
  <c r="CB7" i="20"/>
  <c r="CA7" i="20"/>
  <c r="BZ7" i="20"/>
  <c r="BY7" i="20"/>
  <c r="BX7" i="20"/>
  <c r="BW7" i="20"/>
  <c r="BV7" i="20"/>
  <c r="BU7" i="20"/>
  <c r="BT7" i="20"/>
  <c r="BS7" i="20"/>
  <c r="BR7" i="20"/>
  <c r="BQ7" i="20"/>
  <c r="BP7" i="20"/>
  <c r="BO7" i="20"/>
  <c r="BN7" i="20"/>
  <c r="BM7" i="20"/>
  <c r="BL7" i="20"/>
  <c r="BK7" i="20"/>
  <c r="BJ7" i="20"/>
  <c r="BI7" i="20"/>
  <c r="BH7" i="20"/>
  <c r="BG7" i="20"/>
  <c r="BF7" i="20"/>
  <c r="BE7" i="20"/>
  <c r="BD7" i="20"/>
  <c r="BC7" i="20"/>
  <c r="BB7" i="20"/>
  <c r="BA7" i="20"/>
  <c r="AZ7" i="20"/>
  <c r="AY7" i="20"/>
  <c r="AX7" i="20"/>
  <c r="AW7" i="20"/>
  <c r="AV7" i="20"/>
  <c r="AU7" i="20"/>
  <c r="AT7" i="20"/>
  <c r="AS7" i="20"/>
  <c r="AR7" i="20"/>
  <c r="AQ7" i="20"/>
  <c r="AP7" i="20"/>
  <c r="AO7" i="20"/>
  <c r="AN7" i="20"/>
  <c r="AM7" i="20"/>
  <c r="AL7" i="20"/>
  <c r="AK7" i="20"/>
  <c r="AJ7" i="20"/>
  <c r="AI7" i="20"/>
  <c r="AH7" i="20"/>
  <c r="AG7" i="20"/>
  <c r="AF7" i="20"/>
  <c r="AE7" i="20"/>
  <c r="AD7" i="20"/>
  <c r="AC7" i="20"/>
  <c r="AB7" i="20"/>
  <c r="AA7" i="20"/>
  <c r="U7" i="20"/>
  <c r="K7" i="20"/>
  <c r="DS6" i="20"/>
  <c r="DR6" i="20"/>
  <c r="DQ6" i="20"/>
  <c r="DP6" i="20"/>
  <c r="DO6" i="20"/>
  <c r="DN6" i="20"/>
  <c r="DM6" i="20"/>
  <c r="DL6" i="20"/>
  <c r="DK6" i="20"/>
  <c r="DJ6" i="20"/>
  <c r="DI6" i="20"/>
  <c r="DH6" i="20"/>
  <c r="DG6" i="20"/>
  <c r="DF6" i="20"/>
  <c r="DE6" i="20"/>
  <c r="DD6" i="20"/>
  <c r="DC6" i="20"/>
  <c r="DB6" i="20"/>
  <c r="DA6" i="20"/>
  <c r="CZ6" i="20"/>
  <c r="CY6" i="20"/>
  <c r="CX6" i="20"/>
  <c r="CW6" i="20"/>
  <c r="CV6" i="20"/>
  <c r="CU6" i="20"/>
  <c r="CT6" i="20"/>
  <c r="CS6" i="20"/>
  <c r="CR6" i="20"/>
  <c r="CQ6" i="20"/>
  <c r="CP6" i="20"/>
  <c r="CO6" i="20"/>
  <c r="CN6" i="20"/>
  <c r="CM6" i="20"/>
  <c r="CL6" i="20"/>
  <c r="CK6" i="20"/>
  <c r="CJ6" i="20"/>
  <c r="CI6" i="20"/>
  <c r="CH6" i="20"/>
  <c r="CG6" i="20"/>
  <c r="CF6" i="20"/>
  <c r="CE6" i="20"/>
  <c r="CD6" i="20"/>
  <c r="CC6" i="20"/>
  <c r="CB6" i="20"/>
  <c r="CA6" i="20"/>
  <c r="BZ6" i="20"/>
  <c r="BY6" i="20"/>
  <c r="BX6" i="20"/>
  <c r="BW6" i="20"/>
  <c r="BV6" i="20"/>
  <c r="BU6" i="20"/>
  <c r="BT6" i="20"/>
  <c r="BS6" i="20"/>
  <c r="BR6" i="20"/>
  <c r="BQ6" i="20"/>
  <c r="BP6" i="20"/>
  <c r="BO6" i="20"/>
  <c r="BN6" i="20"/>
  <c r="BM6" i="20"/>
  <c r="BL6" i="20"/>
  <c r="BK6" i="20"/>
  <c r="BJ6" i="20"/>
  <c r="BI6" i="20"/>
  <c r="BH6" i="20"/>
  <c r="BG6" i="20"/>
  <c r="BF6" i="20"/>
  <c r="BE6" i="20"/>
  <c r="BD6" i="20"/>
  <c r="BC6" i="20"/>
  <c r="BB6" i="20"/>
  <c r="BA6" i="20"/>
  <c r="AZ6" i="20"/>
  <c r="AY6" i="20"/>
  <c r="AX6" i="20"/>
  <c r="AW6" i="20"/>
  <c r="AV6" i="20"/>
  <c r="AU6" i="20"/>
  <c r="AT6" i="20"/>
  <c r="AS6" i="20"/>
  <c r="AR6" i="20"/>
  <c r="AQ6" i="20"/>
  <c r="AP6" i="20"/>
  <c r="AO6" i="20"/>
  <c r="AN6" i="20"/>
  <c r="AM6" i="20"/>
  <c r="AL6" i="20"/>
  <c r="AK6" i="20"/>
  <c r="AJ6" i="20"/>
  <c r="AI6" i="20"/>
  <c r="AH6" i="20"/>
  <c r="AG6" i="20"/>
  <c r="AF6" i="20"/>
  <c r="AE6" i="20"/>
  <c r="AD6" i="20"/>
  <c r="AC6" i="20"/>
  <c r="AB6" i="20"/>
  <c r="AA6" i="20"/>
  <c r="Z6" i="20"/>
  <c r="K6" i="20"/>
  <c r="DS5" i="20"/>
  <c r="DR5" i="20"/>
  <c r="DQ5" i="20"/>
  <c r="DP5" i="20"/>
  <c r="DO5" i="20"/>
  <c r="DN5" i="20"/>
  <c r="DM5" i="20"/>
  <c r="DL5" i="20"/>
  <c r="DK5" i="20"/>
  <c r="DJ5" i="20"/>
  <c r="DI5" i="20"/>
  <c r="DH5" i="20"/>
  <c r="DG5" i="20"/>
  <c r="DF5" i="20"/>
  <c r="DE5" i="20"/>
  <c r="DD5" i="20"/>
  <c r="DC5" i="20"/>
  <c r="DB5" i="20"/>
  <c r="DA5" i="20"/>
  <c r="CZ5" i="20"/>
  <c r="CY5" i="20"/>
  <c r="CX5" i="20"/>
  <c r="CW5" i="20"/>
  <c r="CV5" i="20"/>
  <c r="CU5" i="20"/>
  <c r="CT5" i="20"/>
  <c r="CS5" i="20"/>
  <c r="CR5" i="20"/>
  <c r="CQ5" i="20"/>
  <c r="CP5" i="20"/>
  <c r="CO5" i="20"/>
  <c r="CN5" i="20"/>
  <c r="CM5" i="20"/>
  <c r="CL5" i="20"/>
  <c r="CK5" i="20"/>
  <c r="CJ5" i="20"/>
  <c r="CI5" i="20"/>
  <c r="CH5" i="20"/>
  <c r="CG5" i="20"/>
  <c r="CF5" i="20"/>
  <c r="CE5" i="20"/>
  <c r="CD5" i="20"/>
  <c r="CC5" i="20"/>
  <c r="CB5" i="20"/>
  <c r="CA5" i="20"/>
  <c r="BZ5" i="20"/>
  <c r="BY5" i="20"/>
  <c r="BX5" i="20"/>
  <c r="BW5" i="20"/>
  <c r="BV5" i="20"/>
  <c r="BU5" i="20"/>
  <c r="BT5" i="20"/>
  <c r="BS5" i="20"/>
  <c r="BR5" i="20"/>
  <c r="BQ5" i="20"/>
  <c r="BP5" i="20"/>
  <c r="BO5" i="20"/>
  <c r="BN5" i="20"/>
  <c r="BM5" i="20"/>
  <c r="BL5" i="20"/>
  <c r="BK5" i="20"/>
  <c r="BJ5" i="20"/>
  <c r="BI5" i="20"/>
  <c r="BH5" i="20"/>
  <c r="BG5" i="20"/>
  <c r="BF5" i="20"/>
  <c r="BE5" i="20"/>
  <c r="BD5" i="20"/>
  <c r="BC5" i="20"/>
  <c r="BB5" i="20"/>
  <c r="BA5" i="20"/>
  <c r="AZ5" i="20"/>
  <c r="AY5" i="20"/>
  <c r="AX5" i="20"/>
  <c r="AW5" i="20"/>
  <c r="AV5" i="20"/>
  <c r="AU5" i="20"/>
  <c r="AT5" i="20"/>
  <c r="AS5" i="20"/>
  <c r="AR5" i="20"/>
  <c r="AQ5" i="20"/>
  <c r="AP5" i="20"/>
  <c r="AO5" i="20"/>
  <c r="AN5" i="20"/>
  <c r="AM5" i="20"/>
  <c r="AL5" i="20"/>
  <c r="AK5" i="20"/>
  <c r="AJ5" i="20"/>
  <c r="AI5" i="20"/>
  <c r="AH5" i="20"/>
  <c r="AG5" i="20"/>
  <c r="AF5" i="20"/>
  <c r="AE5" i="20"/>
  <c r="AD5" i="20"/>
  <c r="AC5" i="20"/>
  <c r="AB5" i="20"/>
  <c r="AA5" i="20"/>
  <c r="Z5" i="20"/>
  <c r="Y5" i="20"/>
  <c r="K5" i="20"/>
  <c r="DS4" i="20"/>
  <c r="DR4" i="20"/>
  <c r="DQ4" i="20"/>
  <c r="DP4" i="20"/>
  <c r="DO4" i="20"/>
  <c r="DN4" i="20"/>
  <c r="DM4" i="20"/>
  <c r="DL4" i="20"/>
  <c r="DK4" i="20"/>
  <c r="DJ4" i="20"/>
  <c r="DI4" i="20"/>
  <c r="DH4" i="20"/>
  <c r="DG4" i="20"/>
  <c r="DF4" i="20"/>
  <c r="DE4" i="20"/>
  <c r="DD4" i="20"/>
  <c r="DC4" i="20"/>
  <c r="DB4" i="20"/>
  <c r="DA4" i="20"/>
  <c r="CZ4" i="20"/>
  <c r="CY4" i="20"/>
  <c r="CX4" i="20"/>
  <c r="CW4" i="20"/>
  <c r="CV4" i="20"/>
  <c r="CU4" i="20"/>
  <c r="CT4" i="20"/>
  <c r="CS4" i="20"/>
  <c r="CR4" i="20"/>
  <c r="CQ4" i="20"/>
  <c r="CP4" i="20"/>
  <c r="CO4" i="20"/>
  <c r="CN4" i="20"/>
  <c r="CM4" i="20"/>
  <c r="CL4" i="20"/>
  <c r="CK4" i="20"/>
  <c r="CJ4" i="20"/>
  <c r="CI4" i="20"/>
  <c r="CH4" i="20"/>
  <c r="CG4" i="20"/>
  <c r="CF4" i="20"/>
  <c r="CE4" i="20"/>
  <c r="CD4" i="20"/>
  <c r="CC4" i="20"/>
  <c r="CB4" i="20"/>
  <c r="CA4" i="20"/>
  <c r="BZ4" i="20"/>
  <c r="BY4" i="20"/>
  <c r="BX4" i="20"/>
  <c r="BW4" i="20"/>
  <c r="BV4" i="20"/>
  <c r="BU4" i="20"/>
  <c r="BT4" i="20"/>
  <c r="BS4" i="20"/>
  <c r="BR4" i="20"/>
  <c r="BQ4" i="20"/>
  <c r="BP4" i="20"/>
  <c r="BO4" i="20"/>
  <c r="BN4" i="20"/>
  <c r="BM4" i="20"/>
  <c r="BL4" i="20"/>
  <c r="BK4" i="20"/>
  <c r="BJ4" i="20"/>
  <c r="BI4" i="20"/>
  <c r="BH4" i="20"/>
  <c r="BG4" i="20"/>
  <c r="BF4" i="20"/>
  <c r="BE4" i="20"/>
  <c r="BD4" i="20"/>
  <c r="BC4" i="20"/>
  <c r="BB4" i="20"/>
  <c r="BA4" i="20"/>
  <c r="AZ4" i="20"/>
  <c r="AY4" i="20"/>
  <c r="AX4" i="20"/>
  <c r="AW4" i="20"/>
  <c r="AV4" i="20"/>
  <c r="AU4" i="20"/>
  <c r="AT4" i="20"/>
  <c r="AS4" i="20"/>
  <c r="AR4" i="20"/>
  <c r="AQ4" i="20"/>
  <c r="AP4" i="20"/>
  <c r="AO4" i="20"/>
  <c r="AN4" i="20"/>
  <c r="AM4" i="20"/>
  <c r="AL4" i="20"/>
  <c r="AK4" i="20"/>
  <c r="AJ4" i="20"/>
  <c r="AI4" i="20"/>
  <c r="AH4" i="20"/>
  <c r="AG4" i="20"/>
  <c r="AF4" i="20"/>
  <c r="AE4" i="20"/>
  <c r="AD4" i="20"/>
  <c r="AC4" i="20"/>
  <c r="AB4" i="20"/>
  <c r="AA4" i="20"/>
  <c r="Z4" i="20"/>
  <c r="Y4" i="20"/>
  <c r="X4" i="20"/>
  <c r="U4" i="20"/>
  <c r="K4" i="20"/>
  <c r="O88" i="17"/>
  <c r="P88" i="17" s="1"/>
  <c r="O87" i="17"/>
  <c r="P87" i="17" s="1"/>
  <c r="O86" i="17"/>
  <c r="P86" i="17" s="1"/>
  <c r="O85" i="17"/>
  <c r="P85" i="17" s="1"/>
  <c r="O84" i="17"/>
  <c r="P84" i="17" s="1"/>
  <c r="O83" i="17"/>
  <c r="P83" i="17" s="1"/>
  <c r="O82" i="17"/>
  <c r="P82" i="17" s="1"/>
  <c r="O81" i="17"/>
  <c r="P81" i="17" s="1"/>
  <c r="O80" i="17"/>
  <c r="P80" i="17" s="1"/>
  <c r="O79" i="17"/>
  <c r="P79" i="17" s="1"/>
  <c r="O78" i="17"/>
  <c r="O77" i="17"/>
  <c r="O76" i="17"/>
  <c r="O75" i="17"/>
  <c r="O74" i="17"/>
  <c r="O73" i="17"/>
  <c r="O72" i="17"/>
  <c r="O71" i="17"/>
  <c r="O70" i="17"/>
  <c r="O69" i="17"/>
  <c r="O68" i="17"/>
  <c r="O67" i="17"/>
  <c r="O66" i="17"/>
  <c r="O65" i="17"/>
  <c r="O64" i="17"/>
  <c r="O63" i="17"/>
  <c r="O62" i="17"/>
  <c r="O61" i="17"/>
  <c r="O60" i="17"/>
  <c r="O59" i="17"/>
  <c r="O58" i="17"/>
  <c r="O57" i="17"/>
  <c r="O56" i="17"/>
  <c r="O55" i="17"/>
  <c r="O54" i="17"/>
  <c r="O53" i="17"/>
  <c r="O52" i="17"/>
  <c r="O51" i="17"/>
  <c r="O50" i="17"/>
  <c r="O49" i="17"/>
  <c r="O48" i="17"/>
  <c r="O47" i="17"/>
  <c r="O46" i="17"/>
  <c r="O45" i="17"/>
  <c r="O44" i="17"/>
  <c r="O43" i="17"/>
  <c r="O42" i="17"/>
  <c r="O41" i="17"/>
  <c r="O40" i="17"/>
  <c r="O39" i="17"/>
  <c r="O38" i="17"/>
  <c r="O37" i="17"/>
  <c r="O36" i="17"/>
  <c r="O35" i="17"/>
  <c r="O34" i="17"/>
  <c r="O33" i="17"/>
  <c r="O32" i="17"/>
  <c r="O31" i="17"/>
  <c r="O30" i="17"/>
  <c r="O29" i="17"/>
  <c r="O28" i="17"/>
  <c r="O27" i="17"/>
  <c r="O26" i="17"/>
  <c r="O25" i="17"/>
  <c r="O24" i="17"/>
  <c r="O23" i="17"/>
  <c r="O22" i="17"/>
  <c r="O21" i="17"/>
  <c r="O20" i="17"/>
  <c r="O19" i="17"/>
  <c r="T103" i="17"/>
  <c r="T102" i="17"/>
  <c r="T101" i="17"/>
  <c r="T100" i="17"/>
  <c r="T99" i="17"/>
  <c r="T98" i="17"/>
  <c r="T97" i="17"/>
  <c r="T96" i="17"/>
  <c r="T95" i="17"/>
  <c r="T94" i="17"/>
  <c r="T93" i="17"/>
  <c r="T92" i="17"/>
  <c r="T91" i="17"/>
  <c r="T90" i="17"/>
  <c r="T89" i="17"/>
  <c r="T88" i="17"/>
  <c r="T87" i="17"/>
  <c r="T86" i="17"/>
  <c r="T85" i="17"/>
  <c r="T84" i="17"/>
  <c r="T83" i="17"/>
  <c r="T82" i="17"/>
  <c r="T81" i="17"/>
  <c r="T80" i="17"/>
  <c r="T79" i="17"/>
  <c r="T78" i="17"/>
  <c r="T77" i="17"/>
  <c r="T76" i="17"/>
  <c r="T75" i="17"/>
  <c r="T74" i="17"/>
  <c r="T73" i="17"/>
  <c r="T72" i="17"/>
  <c r="T71" i="17"/>
  <c r="T70" i="17"/>
  <c r="T69" i="17"/>
  <c r="T68" i="17"/>
  <c r="T67" i="17"/>
  <c r="T66" i="17"/>
  <c r="T65" i="17"/>
  <c r="T64" i="17"/>
  <c r="T63" i="17"/>
  <c r="T62" i="17"/>
  <c r="T61" i="17"/>
  <c r="T60" i="17"/>
  <c r="T59" i="17"/>
  <c r="T58" i="17"/>
  <c r="T57" i="17"/>
  <c r="T56" i="17"/>
  <c r="T55" i="17"/>
  <c r="T54" i="17"/>
  <c r="T53" i="17"/>
  <c r="T52" i="17"/>
  <c r="T51" i="17"/>
  <c r="T50" i="17"/>
  <c r="T49" i="17"/>
  <c r="T48" i="17"/>
  <c r="T47" i="17"/>
  <c r="T46" i="17"/>
  <c r="T45" i="17"/>
  <c r="T44" i="17"/>
  <c r="T43" i="17"/>
  <c r="T42" i="17"/>
  <c r="T41" i="17"/>
  <c r="T40" i="17"/>
  <c r="T39" i="17"/>
  <c r="T38" i="17"/>
  <c r="T37" i="17"/>
  <c r="T36" i="17"/>
  <c r="T35" i="17"/>
  <c r="T34" i="17"/>
  <c r="T33" i="17"/>
  <c r="T32" i="17"/>
  <c r="T31" i="17"/>
  <c r="T30" i="17"/>
  <c r="T29" i="17"/>
  <c r="T28" i="17"/>
  <c r="T27" i="17"/>
  <c r="T26" i="17"/>
  <c r="T25" i="17"/>
  <c r="T24" i="17"/>
  <c r="T23" i="17"/>
  <c r="T22" i="17"/>
  <c r="T21" i="17"/>
  <c r="T20" i="17"/>
  <c r="T19" i="17"/>
  <c r="T18" i="17"/>
  <c r="T17" i="17"/>
  <c r="T16" i="17"/>
  <c r="T15" i="17"/>
  <c r="T14" i="17"/>
  <c r="T13" i="17"/>
  <c r="T12" i="17"/>
  <c r="T11" i="17"/>
  <c r="T10" i="17"/>
  <c r="T9" i="17"/>
  <c r="T8" i="17"/>
  <c r="T7" i="17"/>
  <c r="T6" i="17"/>
  <c r="T5" i="17"/>
  <c r="F114" i="18"/>
  <c r="E114" i="18"/>
  <c r="F113" i="18"/>
  <c r="E113" i="18"/>
  <c r="F112" i="18"/>
  <c r="E112" i="18"/>
  <c r="F111" i="18"/>
  <c r="E111" i="18"/>
  <c r="F110" i="18"/>
  <c r="E110" i="18"/>
  <c r="F109" i="18"/>
  <c r="E109" i="18"/>
  <c r="F108" i="18"/>
  <c r="E108" i="18"/>
  <c r="F107" i="18"/>
  <c r="E107" i="18"/>
  <c r="F106" i="18"/>
  <c r="E106" i="18"/>
  <c r="F105" i="18"/>
  <c r="E105" i="18"/>
  <c r="F104" i="18"/>
  <c r="E104" i="18"/>
  <c r="F103" i="18"/>
  <c r="E103" i="18"/>
  <c r="F102" i="18"/>
  <c r="E102" i="18"/>
  <c r="F101" i="18"/>
  <c r="E101" i="18"/>
  <c r="F100" i="18"/>
  <c r="E100" i="18"/>
  <c r="F99" i="18"/>
  <c r="E99" i="18"/>
  <c r="F98" i="18"/>
  <c r="E98" i="18"/>
  <c r="F97" i="18"/>
  <c r="E97" i="18"/>
  <c r="F96" i="18"/>
  <c r="E96" i="18"/>
  <c r="F95" i="18"/>
  <c r="E95" i="18"/>
  <c r="F94" i="18"/>
  <c r="E94" i="18"/>
  <c r="F93" i="18"/>
  <c r="E93" i="18"/>
  <c r="F92" i="18"/>
  <c r="E92" i="18"/>
  <c r="F91" i="18"/>
  <c r="E91" i="18"/>
  <c r="F90" i="18"/>
  <c r="E90" i="18"/>
  <c r="F89" i="18"/>
  <c r="E89" i="18"/>
  <c r="F88" i="18"/>
  <c r="E88" i="18"/>
  <c r="F87" i="18"/>
  <c r="E87" i="18"/>
  <c r="F86" i="18"/>
  <c r="E86" i="18"/>
  <c r="F85" i="18"/>
  <c r="E85" i="18"/>
  <c r="F84" i="18"/>
  <c r="E84" i="18"/>
  <c r="F83" i="18"/>
  <c r="E83" i="18"/>
  <c r="F82" i="18"/>
  <c r="E82" i="18"/>
  <c r="F81" i="18"/>
  <c r="E81" i="18"/>
  <c r="F80" i="18"/>
  <c r="E80" i="18"/>
  <c r="F79" i="18"/>
  <c r="E79" i="18"/>
  <c r="F78" i="18"/>
  <c r="E78" i="18"/>
  <c r="F77" i="18"/>
  <c r="E77" i="18"/>
  <c r="F76" i="18"/>
  <c r="E76" i="18"/>
  <c r="F75" i="18"/>
  <c r="E75" i="18"/>
  <c r="F74" i="18"/>
  <c r="E74" i="18"/>
  <c r="F73" i="18"/>
  <c r="E73" i="18"/>
  <c r="F72" i="18"/>
  <c r="E72" i="18"/>
  <c r="F71" i="18"/>
  <c r="E71" i="18"/>
  <c r="F70" i="18"/>
  <c r="E70" i="18"/>
  <c r="F69" i="18"/>
  <c r="E69" i="18"/>
  <c r="F68" i="18"/>
  <c r="E68" i="18"/>
  <c r="F67" i="18"/>
  <c r="E67" i="18"/>
  <c r="F66" i="18"/>
  <c r="E66" i="18"/>
  <c r="F65" i="18"/>
  <c r="E65" i="18"/>
  <c r="F64" i="18"/>
  <c r="E64" i="18"/>
  <c r="F63" i="18"/>
  <c r="E63" i="18"/>
  <c r="F62" i="18"/>
  <c r="E62" i="18"/>
  <c r="F61" i="18"/>
  <c r="E61" i="18"/>
  <c r="F60" i="18"/>
  <c r="E60" i="18"/>
  <c r="F59" i="18"/>
  <c r="E59" i="18"/>
  <c r="F58" i="18"/>
  <c r="E58" i="18"/>
  <c r="F57" i="18"/>
  <c r="E57" i="18"/>
  <c r="F56" i="18"/>
  <c r="E56" i="18"/>
  <c r="F55" i="18"/>
  <c r="E55" i="18"/>
  <c r="F54" i="18"/>
  <c r="E54" i="18"/>
  <c r="F53" i="18"/>
  <c r="E53" i="18"/>
  <c r="F52" i="18"/>
  <c r="E52" i="18"/>
  <c r="F51" i="18"/>
  <c r="E51" i="18"/>
  <c r="F50" i="18"/>
  <c r="E50" i="18"/>
  <c r="F49" i="18"/>
  <c r="E49" i="18"/>
  <c r="F48" i="18"/>
  <c r="E48" i="18"/>
  <c r="F47" i="18"/>
  <c r="E47" i="18"/>
  <c r="F46" i="18"/>
  <c r="E46" i="18"/>
  <c r="F45" i="18"/>
  <c r="E45" i="18"/>
  <c r="F44" i="18"/>
  <c r="E44" i="18"/>
  <c r="F43" i="18"/>
  <c r="E43" i="18"/>
  <c r="F42" i="18"/>
  <c r="E42" i="18"/>
  <c r="F41" i="18"/>
  <c r="E41" i="18"/>
  <c r="F40" i="18"/>
  <c r="E40" i="18"/>
  <c r="F39" i="18"/>
  <c r="E39" i="18"/>
  <c r="F38" i="18"/>
  <c r="E38" i="18"/>
  <c r="F37" i="18"/>
  <c r="E37" i="18"/>
  <c r="F36" i="18"/>
  <c r="E36" i="18"/>
  <c r="F35" i="18"/>
  <c r="E35" i="18"/>
  <c r="F34" i="18"/>
  <c r="E34" i="18"/>
  <c r="F33" i="18"/>
  <c r="E33" i="18"/>
  <c r="F32" i="18"/>
  <c r="E32" i="18"/>
  <c r="F31" i="18"/>
  <c r="E31" i="18"/>
  <c r="F30" i="18"/>
  <c r="E30" i="18"/>
  <c r="F29" i="18"/>
  <c r="E29" i="18"/>
  <c r="F28" i="18"/>
  <c r="E28" i="18"/>
  <c r="F27" i="18"/>
  <c r="E27" i="18"/>
  <c r="F26" i="18"/>
  <c r="E26" i="18"/>
  <c r="F25" i="18"/>
  <c r="E25" i="18"/>
  <c r="F24" i="18"/>
  <c r="E24" i="18"/>
  <c r="F23" i="18"/>
  <c r="E23" i="18"/>
  <c r="F22" i="18"/>
  <c r="E22" i="18"/>
  <c r="F21" i="18"/>
  <c r="E21" i="18"/>
  <c r="F20" i="18"/>
  <c r="E20" i="18"/>
  <c r="F19" i="18"/>
  <c r="E19" i="18"/>
  <c r="F18" i="18"/>
  <c r="E18" i="18"/>
  <c r="F17" i="18"/>
  <c r="E17" i="18"/>
  <c r="F16" i="18"/>
  <c r="E16" i="18"/>
  <c r="F15" i="18"/>
  <c r="E15" i="18"/>
  <c r="F14" i="18"/>
  <c r="E14" i="18"/>
  <c r="F13" i="18"/>
  <c r="E13" i="18"/>
  <c r="F12" i="18"/>
  <c r="E12" i="18"/>
  <c r="F11" i="18"/>
  <c r="E11" i="18"/>
  <c r="F10" i="18"/>
  <c r="E10" i="18"/>
  <c r="F9" i="18"/>
  <c r="E9" i="18"/>
  <c r="F8" i="18"/>
  <c r="E8" i="18"/>
  <c r="F7" i="18"/>
  <c r="E7" i="18"/>
  <c r="F6" i="18"/>
  <c r="E6" i="18"/>
  <c r="F5" i="18"/>
  <c r="E5" i="18"/>
  <c r="F4" i="18"/>
  <c r="E4" i="18"/>
  <c r="G38" i="28" l="1"/>
  <c r="G45" i="28"/>
  <c r="H45" i="28" s="1"/>
  <c r="E47" i="30" s="1"/>
  <c r="D45" i="28"/>
  <c r="E45" i="28" s="1"/>
  <c r="E46" i="30" s="1"/>
  <c r="P26" i="20"/>
  <c r="P30" i="20"/>
  <c r="P34" i="20"/>
  <c r="P38" i="20"/>
  <c r="P42" i="20"/>
  <c r="P46" i="20"/>
  <c r="P50" i="20"/>
  <c r="G42" i="28" s="1"/>
  <c r="P54" i="20"/>
  <c r="P58" i="20"/>
  <c r="P62" i="20"/>
  <c r="P66" i="20"/>
  <c r="P27" i="20"/>
  <c r="P31" i="20"/>
  <c r="G40" i="28" s="1"/>
  <c r="P35" i="20"/>
  <c r="P39" i="20"/>
  <c r="P43" i="20"/>
  <c r="P47" i="20"/>
  <c r="P51" i="20"/>
  <c r="P55" i="20"/>
  <c r="P59" i="20"/>
  <c r="P63" i="20"/>
  <c r="P67" i="20"/>
  <c r="G44" i="28"/>
  <c r="AL19" i="20"/>
  <c r="CY84" i="20"/>
  <c r="CY105" i="20" s="1"/>
  <c r="BY58" i="20"/>
  <c r="X5" i="20"/>
  <c r="AT27" i="20"/>
  <c r="BL45" i="20"/>
  <c r="BL46" i="20" s="1"/>
  <c r="BL47" i="20" s="1"/>
  <c r="BL48" i="20" s="1"/>
  <c r="BL49" i="20" s="1"/>
  <c r="BL50" i="20" s="1"/>
  <c r="BL51" i="20" s="1"/>
  <c r="BL52" i="20" s="1"/>
  <c r="BL53" i="20" s="1"/>
  <c r="BL54" i="20" s="1"/>
  <c r="BL55" i="20" s="1"/>
  <c r="BL56" i="20" s="1"/>
  <c r="BL57" i="20" s="1"/>
  <c r="BL58" i="20" s="1"/>
  <c r="BL59" i="20" s="1"/>
  <c r="BL60" i="20" s="1"/>
  <c r="BL61" i="20" s="1"/>
  <c r="BL62" i="20" s="1"/>
  <c r="BL63" i="20" s="1"/>
  <c r="BL64" i="20" s="1"/>
  <c r="BL65" i="20" s="1"/>
  <c r="BL66" i="20" s="1"/>
  <c r="BL67" i="20" s="1"/>
  <c r="BL68" i="20" s="1"/>
  <c r="BL69" i="20" s="1"/>
  <c r="BL70" i="20" s="1"/>
  <c r="BL71" i="20" s="1"/>
  <c r="BL72" i="20" s="1"/>
  <c r="BL73" i="20" s="1"/>
  <c r="BL74" i="20" s="1"/>
  <c r="BL75" i="20" s="1"/>
  <c r="BL76" i="20" s="1"/>
  <c r="BL77" i="20" s="1"/>
  <c r="BL78" i="20" s="1"/>
  <c r="BL79" i="20" s="1"/>
  <c r="BL80" i="20" s="1"/>
  <c r="BL81" i="20" s="1"/>
  <c r="BL82" i="20" s="1"/>
  <c r="BL83" i="20" s="1"/>
  <c r="BL84" i="20" s="1"/>
  <c r="BL85" i="20" s="1"/>
  <c r="BL86" i="20" s="1"/>
  <c r="BL87" i="20" s="1"/>
  <c r="BL88" i="20" s="1"/>
  <c r="BL89" i="20" s="1"/>
  <c r="BL90" i="20" s="1"/>
  <c r="BL91" i="20" s="1"/>
  <c r="BL92" i="20" s="1"/>
  <c r="BL93" i="20" s="1"/>
  <c r="BL94" i="20" s="1"/>
  <c r="BL95" i="20" s="1"/>
  <c r="BL96" i="20" s="1"/>
  <c r="BL97" i="20" s="1"/>
  <c r="BL98" i="20" s="1"/>
  <c r="BL99" i="20" s="1"/>
  <c r="BL100" i="20" s="1"/>
  <c r="BL101" i="20" s="1"/>
  <c r="BL102" i="20" s="1"/>
  <c r="BL103" i="20" s="1"/>
  <c r="CP75" i="20"/>
  <c r="X6" i="20"/>
  <c r="X7" i="20" s="1"/>
  <c r="X8" i="20" s="1"/>
  <c r="X9" i="20" s="1"/>
  <c r="X10" i="20" s="1"/>
  <c r="X11" i="20" s="1"/>
  <c r="X12" i="20" s="1"/>
  <c r="X13" i="20" s="1"/>
  <c r="X14" i="20" s="1"/>
  <c r="X15" i="20" s="1"/>
  <c r="X16" i="20" s="1"/>
  <c r="X17" i="20" s="1"/>
  <c r="X18" i="20" s="1"/>
  <c r="X19" i="20" s="1"/>
  <c r="X20" i="20" s="1"/>
  <c r="X21" i="20" s="1"/>
  <c r="X22" i="20" s="1"/>
  <c r="X23" i="20" s="1"/>
  <c r="X24" i="20" s="1"/>
  <c r="X25" i="20" s="1"/>
  <c r="X26" i="20" s="1"/>
  <c r="BJ43" i="20"/>
  <c r="DD89" i="20"/>
  <c r="DD90" i="20" s="1"/>
  <c r="DD91" i="20" s="1"/>
  <c r="DD92" i="20" s="1"/>
  <c r="DD93" i="20" s="1"/>
  <c r="DD94" i="20" s="1"/>
  <c r="DD95" i="20" s="1"/>
  <c r="DD96" i="20" s="1"/>
  <c r="DD97" i="20" s="1"/>
  <c r="DD98" i="20" s="1"/>
  <c r="DD99" i="20" s="1"/>
  <c r="DD100" i="20" s="1"/>
  <c r="DD101" i="20" s="1"/>
  <c r="DD102" i="20" s="1"/>
  <c r="DD103" i="20" s="1"/>
  <c r="CV81" i="20"/>
  <c r="BV55" i="20"/>
  <c r="BV56" i="20" s="1"/>
  <c r="BV57" i="20" s="1"/>
  <c r="BV58" i="20" s="1"/>
  <c r="BV59" i="20" s="1"/>
  <c r="BV60" i="20" s="1"/>
  <c r="BV61" i="20" s="1"/>
  <c r="BV62" i="20" s="1"/>
  <c r="BV63" i="20" s="1"/>
  <c r="BV64" i="20" s="1"/>
  <c r="BV65" i="20" s="1"/>
  <c r="BV66" i="20" s="1"/>
  <c r="BV67" i="20" s="1"/>
  <c r="BV68" i="20" s="1"/>
  <c r="BV69" i="20" s="1"/>
  <c r="BV70" i="20" s="1"/>
  <c r="BV71" i="20" s="1"/>
  <c r="BV72" i="20" s="1"/>
  <c r="BV73" i="20" s="1"/>
  <c r="BV74" i="20" s="1"/>
  <c r="BV75" i="20" s="1"/>
  <c r="BV76" i="20" s="1"/>
  <c r="BV77" i="20" s="1"/>
  <c r="BV78" i="20" s="1"/>
  <c r="BV79" i="20" s="1"/>
  <c r="BV80" i="20" s="1"/>
  <c r="BV81" i="20" s="1"/>
  <c r="BV82" i="20" s="1"/>
  <c r="BV83" i="20" s="1"/>
  <c r="BV84" i="20" s="1"/>
  <c r="BV85" i="20" s="1"/>
  <c r="BV86" i="20" s="1"/>
  <c r="BV87" i="20" s="1"/>
  <c r="BV88" i="20" s="1"/>
  <c r="BV89" i="20" s="1"/>
  <c r="BV90" i="20" s="1"/>
  <c r="BV91" i="20" s="1"/>
  <c r="BV92" i="20" s="1"/>
  <c r="BV93" i="20" s="1"/>
  <c r="BV94" i="20" s="1"/>
  <c r="BV95" i="20" s="1"/>
  <c r="BV96" i="20" s="1"/>
  <c r="BV97" i="20" s="1"/>
  <c r="BV98" i="20" s="1"/>
  <c r="BV99" i="20" s="1"/>
  <c r="BV100" i="20" s="1"/>
  <c r="BV101" i="20" s="1"/>
  <c r="BV102" i="20" s="1"/>
  <c r="BV103" i="20" s="1"/>
  <c r="CX83" i="20"/>
  <c r="CX84" i="20" s="1"/>
  <c r="DJ95" i="20"/>
  <c r="CR77" i="20"/>
  <c r="CR78" i="20" s="1"/>
  <c r="CR79" i="20" s="1"/>
  <c r="CR80" i="20" s="1"/>
  <c r="CR81" i="20" s="1"/>
  <c r="CR82" i="20" s="1"/>
  <c r="CR83" i="20" s="1"/>
  <c r="CR84" i="20" s="1"/>
  <c r="CR85" i="20" s="1"/>
  <c r="CR86" i="20" s="1"/>
  <c r="CR87" i="20" s="1"/>
  <c r="CR88" i="20" s="1"/>
  <c r="CR89" i="20" s="1"/>
  <c r="CR90" i="20" s="1"/>
  <c r="CR91" i="20" s="1"/>
  <c r="CR92" i="20" s="1"/>
  <c r="CR93" i="20" s="1"/>
  <c r="CR94" i="20" s="1"/>
  <c r="CR95" i="20" s="1"/>
  <c r="CR96" i="20" s="1"/>
  <c r="CR97" i="20" s="1"/>
  <c r="CR98" i="20" s="1"/>
  <c r="CR99" i="20" s="1"/>
  <c r="CR100" i="20" s="1"/>
  <c r="CR101" i="20" s="1"/>
  <c r="CR102" i="20" s="1"/>
  <c r="CR103" i="20" s="1"/>
  <c r="DI94" i="20"/>
  <c r="DI95" i="20" s="1"/>
  <c r="DI96" i="20" s="1"/>
  <c r="DI97" i="20" s="1"/>
  <c r="DI98" i="20" s="1"/>
  <c r="DI99" i="20" s="1"/>
  <c r="DI100" i="20" s="1"/>
  <c r="DI101" i="20" s="1"/>
  <c r="DI102" i="20" s="1"/>
  <c r="DI103" i="20" s="1"/>
  <c r="CW82" i="20"/>
  <c r="CW83" i="20" s="1"/>
  <c r="CW84" i="20" s="1"/>
  <c r="CW85" i="20" s="1"/>
  <c r="CW86" i="20" s="1"/>
  <c r="CW87" i="20" s="1"/>
  <c r="CW88" i="20" s="1"/>
  <c r="CW89" i="20" s="1"/>
  <c r="CW90" i="20" s="1"/>
  <c r="CW91" i="20" s="1"/>
  <c r="CW92" i="20" s="1"/>
  <c r="CW93" i="20" s="1"/>
  <c r="CW94" i="20" s="1"/>
  <c r="CW95" i="20" s="1"/>
  <c r="CW96" i="20" s="1"/>
  <c r="CW97" i="20" s="1"/>
  <c r="CW98" i="20" s="1"/>
  <c r="CW99" i="20" s="1"/>
  <c r="CW100" i="20" s="1"/>
  <c r="CW101" i="20" s="1"/>
  <c r="CW102" i="20" s="1"/>
  <c r="CW103" i="20" s="1"/>
  <c r="CK70" i="20"/>
  <c r="CK71" i="20" s="1"/>
  <c r="CK72" i="20" s="1"/>
  <c r="CK73" i="20" s="1"/>
  <c r="CK74" i="20" s="1"/>
  <c r="CK75" i="20" s="1"/>
  <c r="CK76" i="20" s="1"/>
  <c r="CK77" i="20" s="1"/>
  <c r="CK78" i="20" s="1"/>
  <c r="CK79" i="20" s="1"/>
  <c r="CK80" i="20" s="1"/>
  <c r="CK81" i="20" s="1"/>
  <c r="CK82" i="20" s="1"/>
  <c r="CK83" i="20" s="1"/>
  <c r="CK84" i="20" s="1"/>
  <c r="CK85" i="20" s="1"/>
  <c r="CK86" i="20" s="1"/>
  <c r="CK87" i="20" s="1"/>
  <c r="CK88" i="20" s="1"/>
  <c r="CK89" i="20" s="1"/>
  <c r="CK90" i="20" s="1"/>
  <c r="CK91" i="20" s="1"/>
  <c r="CK92" i="20" s="1"/>
  <c r="CK93" i="20" s="1"/>
  <c r="CK94" i="20" s="1"/>
  <c r="CK95" i="20" s="1"/>
  <c r="CK96" i="20" s="1"/>
  <c r="CK97" i="20" s="1"/>
  <c r="CK98" i="20" s="1"/>
  <c r="CK99" i="20" s="1"/>
  <c r="CK100" i="20" s="1"/>
  <c r="CK101" i="20" s="1"/>
  <c r="CK102" i="20" s="1"/>
  <c r="CK103" i="20" s="1"/>
  <c r="CC62" i="20"/>
  <c r="CC63" i="20" s="1"/>
  <c r="CC64" i="20" s="1"/>
  <c r="CS78" i="20"/>
  <c r="CS79" i="20" s="1"/>
  <c r="CS80" i="20" s="1"/>
  <c r="CS81" i="20" s="1"/>
  <c r="CS82" i="20" s="1"/>
  <c r="CS83" i="20" s="1"/>
  <c r="CS84" i="20" s="1"/>
  <c r="CS85" i="20" s="1"/>
  <c r="CS86" i="20" s="1"/>
  <c r="CS87" i="20" s="1"/>
  <c r="CS88" i="20" s="1"/>
  <c r="CS89" i="20" s="1"/>
  <c r="CS90" i="20" s="1"/>
  <c r="CS91" i="20" s="1"/>
  <c r="CS92" i="20" s="1"/>
  <c r="CS93" i="20" s="1"/>
  <c r="CS94" i="20" s="1"/>
  <c r="CS95" i="20" s="1"/>
  <c r="CS96" i="20" s="1"/>
  <c r="CS97" i="20" s="1"/>
  <c r="CS98" i="20" s="1"/>
  <c r="CS99" i="20" s="1"/>
  <c r="CS100" i="20" s="1"/>
  <c r="CS101" i="20" s="1"/>
  <c r="CS102" i="20" s="1"/>
  <c r="CS103" i="20" s="1"/>
  <c r="BP49" i="20"/>
  <c r="BP50" i="20" s="1"/>
  <c r="CZ85" i="20"/>
  <c r="CZ86" i="20" s="1"/>
  <c r="CZ87" i="20" s="1"/>
  <c r="CZ88" i="20" s="1"/>
  <c r="CZ89" i="20" s="1"/>
  <c r="CZ90" i="20" s="1"/>
  <c r="CZ91" i="20" s="1"/>
  <c r="CZ92" i="20" s="1"/>
  <c r="CZ93" i="20" s="1"/>
  <c r="CZ94" i="20" s="1"/>
  <c r="CZ95" i="20" s="1"/>
  <c r="CZ96" i="20" s="1"/>
  <c r="CZ97" i="20" s="1"/>
  <c r="CZ98" i="20" s="1"/>
  <c r="CZ99" i="20" s="1"/>
  <c r="CZ100" i="20" s="1"/>
  <c r="CZ101" i="20" s="1"/>
  <c r="CZ102" i="20" s="1"/>
  <c r="CZ103" i="20" s="1"/>
  <c r="CE64" i="20"/>
  <c r="AQ24" i="20"/>
  <c r="AQ25" i="20" s="1"/>
  <c r="AQ26" i="20" s="1"/>
  <c r="AQ27" i="20" s="1"/>
  <c r="AQ28" i="20" s="1"/>
  <c r="AQ29" i="20" s="1"/>
  <c r="AQ30" i="20" s="1"/>
  <c r="AQ31" i="20" s="1"/>
  <c r="AQ32" i="20" s="1"/>
  <c r="AQ33" i="20" s="1"/>
  <c r="AQ34" i="20" s="1"/>
  <c r="AQ35" i="20" s="1"/>
  <c r="AQ36" i="20" s="1"/>
  <c r="AQ37" i="20" s="1"/>
  <c r="AQ38" i="20" s="1"/>
  <c r="AQ39" i="20" s="1"/>
  <c r="AQ40" i="20" s="1"/>
  <c r="AQ41" i="20" s="1"/>
  <c r="AQ42" i="20" s="1"/>
  <c r="AQ43" i="20" s="1"/>
  <c r="AQ44" i="20" s="1"/>
  <c r="AQ45" i="20" s="1"/>
  <c r="AQ46" i="20" s="1"/>
  <c r="AQ47" i="20" s="1"/>
  <c r="AQ48" i="20" s="1"/>
  <c r="AQ49" i="20" s="1"/>
  <c r="AQ50" i="20" s="1"/>
  <c r="AQ51" i="20" s="1"/>
  <c r="AQ52" i="20" s="1"/>
  <c r="AQ53" i="20" s="1"/>
  <c r="AQ54" i="20" s="1"/>
  <c r="AQ55" i="20" s="1"/>
  <c r="AQ56" i="20" s="1"/>
  <c r="AQ57" i="20" s="1"/>
  <c r="AQ58" i="20" s="1"/>
  <c r="AQ59" i="20" s="1"/>
  <c r="AQ60" i="20" s="1"/>
  <c r="AQ61" i="20" s="1"/>
  <c r="AQ62" i="20" s="1"/>
  <c r="AQ63" i="20" s="1"/>
  <c r="AQ64" i="20" s="1"/>
  <c r="AQ65" i="20" s="1"/>
  <c r="AQ66" i="20" s="1"/>
  <c r="AQ67" i="20" s="1"/>
  <c r="AQ68" i="20" s="1"/>
  <c r="AQ69" i="20" s="1"/>
  <c r="AQ70" i="20" s="1"/>
  <c r="AQ71" i="20" s="1"/>
  <c r="AQ72" i="20" s="1"/>
  <c r="AQ73" i="20" s="1"/>
  <c r="AQ74" i="20" s="1"/>
  <c r="AQ75" i="20" s="1"/>
  <c r="AQ76" i="20" s="1"/>
  <c r="AQ77" i="20" s="1"/>
  <c r="AQ78" i="20" s="1"/>
  <c r="AQ79" i="20" s="1"/>
  <c r="AQ80" i="20" s="1"/>
  <c r="AQ81" i="20" s="1"/>
  <c r="AQ82" i="20" s="1"/>
  <c r="AQ83" i="20" s="1"/>
  <c r="AQ84" i="20" s="1"/>
  <c r="AQ85" i="20" s="1"/>
  <c r="AQ86" i="20" s="1"/>
  <c r="AQ87" i="20" s="1"/>
  <c r="AQ88" i="20" s="1"/>
  <c r="AQ89" i="20" s="1"/>
  <c r="AQ90" i="20" s="1"/>
  <c r="AQ91" i="20" s="1"/>
  <c r="AQ92" i="20" s="1"/>
  <c r="AQ93" i="20" s="1"/>
  <c r="AQ94" i="20" s="1"/>
  <c r="AQ95" i="20" s="1"/>
  <c r="AQ96" i="20" s="1"/>
  <c r="AQ97" i="20" s="1"/>
  <c r="AQ98" i="20" s="1"/>
  <c r="AQ99" i="20" s="1"/>
  <c r="AQ100" i="20" s="1"/>
  <c r="AQ101" i="20" s="1"/>
  <c r="AQ102" i="20" s="1"/>
  <c r="AQ103" i="20" s="1"/>
  <c r="AI16" i="20"/>
  <c r="AK18" i="20"/>
  <c r="AK19" i="20" s="1"/>
  <c r="AK20" i="20" s="1"/>
  <c r="AK21" i="20" s="1"/>
  <c r="AK22" i="20" s="1"/>
  <c r="AK23" i="20" s="1"/>
  <c r="AK24" i="20" s="1"/>
  <c r="AK25" i="20" s="1"/>
  <c r="AK26" i="20" s="1"/>
  <c r="AK27" i="20" s="1"/>
  <c r="AK28" i="20" s="1"/>
  <c r="AK29" i="20" s="1"/>
  <c r="AK30" i="20" s="1"/>
  <c r="AK31" i="20" s="1"/>
  <c r="AK32" i="20" s="1"/>
  <c r="AK33" i="20" s="1"/>
  <c r="AK34" i="20" s="1"/>
  <c r="AK35" i="20" s="1"/>
  <c r="AK36" i="20" s="1"/>
  <c r="AK37" i="20" s="1"/>
  <c r="AK38" i="20" s="1"/>
  <c r="AK39" i="20" s="1"/>
  <c r="AK40" i="20" s="1"/>
  <c r="AK41" i="20" s="1"/>
  <c r="AK42" i="20" s="1"/>
  <c r="AK43" i="20" s="1"/>
  <c r="AK44" i="20" s="1"/>
  <c r="AK45" i="20" s="1"/>
  <c r="AK46" i="20" s="1"/>
  <c r="AK47" i="20" s="1"/>
  <c r="AK48" i="20" s="1"/>
  <c r="AK49" i="20" s="1"/>
  <c r="AK50" i="20" s="1"/>
  <c r="AK51" i="20" s="1"/>
  <c r="AK52" i="20" s="1"/>
  <c r="AK53" i="20" s="1"/>
  <c r="AK54" i="20" s="1"/>
  <c r="AK55" i="20" s="1"/>
  <c r="AK56" i="20" s="1"/>
  <c r="AK57" i="20" s="1"/>
  <c r="AK58" i="20" s="1"/>
  <c r="AK59" i="20" s="1"/>
  <c r="AK60" i="20" s="1"/>
  <c r="AK61" i="20" s="1"/>
  <c r="AK62" i="20" s="1"/>
  <c r="AK63" i="20" s="1"/>
  <c r="AK64" i="20" s="1"/>
  <c r="AK65" i="20" s="1"/>
  <c r="AK66" i="20" s="1"/>
  <c r="AK67" i="20" s="1"/>
  <c r="AK68" i="20" s="1"/>
  <c r="AK69" i="20" s="1"/>
  <c r="AK70" i="20" s="1"/>
  <c r="AK71" i="20" s="1"/>
  <c r="AK72" i="20" s="1"/>
  <c r="AK73" i="20" s="1"/>
  <c r="AK74" i="20" s="1"/>
  <c r="AK75" i="20" s="1"/>
  <c r="AK76" i="20" s="1"/>
  <c r="AK77" i="20" s="1"/>
  <c r="AK78" i="20" s="1"/>
  <c r="AK79" i="20" s="1"/>
  <c r="AK80" i="20" s="1"/>
  <c r="AK81" i="20" s="1"/>
  <c r="AK82" i="20" s="1"/>
  <c r="AK83" i="20" s="1"/>
  <c r="AK84" i="20" s="1"/>
  <c r="AK85" i="20" s="1"/>
  <c r="AK86" i="20" s="1"/>
  <c r="AK87" i="20" s="1"/>
  <c r="AK88" i="20" s="1"/>
  <c r="AK89" i="20" s="1"/>
  <c r="AK90" i="20" s="1"/>
  <c r="AK91" i="20" s="1"/>
  <c r="AK92" i="20" s="1"/>
  <c r="AK93" i="20" s="1"/>
  <c r="AK94" i="20" s="1"/>
  <c r="AK95" i="20" s="1"/>
  <c r="AK96" i="20" s="1"/>
  <c r="AK97" i="20" s="1"/>
  <c r="AK98" i="20" s="1"/>
  <c r="AK99" i="20" s="1"/>
  <c r="AK100" i="20" s="1"/>
  <c r="AK101" i="20" s="1"/>
  <c r="AK102" i="20" s="1"/>
  <c r="AK103" i="20" s="1"/>
  <c r="AC10" i="20"/>
  <c r="AC11" i="20" s="1"/>
  <c r="AC12" i="20" s="1"/>
  <c r="AC13" i="20" s="1"/>
  <c r="AC14" i="20" s="1"/>
  <c r="AC15" i="20" s="1"/>
  <c r="AC16" i="20" s="1"/>
  <c r="AC17" i="20" s="1"/>
  <c r="AC18" i="20" s="1"/>
  <c r="AC19" i="20" s="1"/>
  <c r="AC20" i="20" s="1"/>
  <c r="AC21" i="20" s="1"/>
  <c r="AC22" i="20" s="1"/>
  <c r="AC23" i="20" s="1"/>
  <c r="AC24" i="20" s="1"/>
  <c r="AC25" i="20" s="1"/>
  <c r="AC26" i="20" s="1"/>
  <c r="AC27" i="20" s="1"/>
  <c r="AC28" i="20" s="1"/>
  <c r="AC29" i="20" s="1"/>
  <c r="AC30" i="20" s="1"/>
  <c r="AC31" i="20" s="1"/>
  <c r="AC32" i="20" s="1"/>
  <c r="AC33" i="20" s="1"/>
  <c r="AC34" i="20" s="1"/>
  <c r="AC35" i="20" s="1"/>
  <c r="AC36" i="20" s="1"/>
  <c r="AC37" i="20" s="1"/>
  <c r="AT28" i="20"/>
  <c r="AU28" i="20"/>
  <c r="AU29" i="20" s="1"/>
  <c r="BA34" i="20"/>
  <c r="BA35" i="20" s="1"/>
  <c r="BA36" i="20" s="1"/>
  <c r="BA37" i="20" s="1"/>
  <c r="BA38" i="20" s="1"/>
  <c r="BA39" i="20" s="1"/>
  <c r="BA40" i="20" s="1"/>
  <c r="BA41" i="20" s="1"/>
  <c r="BA42" i="20" s="1"/>
  <c r="BA43" i="20" s="1"/>
  <c r="BA44" i="20" s="1"/>
  <c r="BA45" i="20" s="1"/>
  <c r="BA46" i="20" s="1"/>
  <c r="BA47" i="20" s="1"/>
  <c r="BA48" i="20" s="1"/>
  <c r="BA49" i="20" s="1"/>
  <c r="BA50" i="20" s="1"/>
  <c r="BA51" i="20" s="1"/>
  <c r="BA52" i="20" s="1"/>
  <c r="BA53" i="20" s="1"/>
  <c r="BA54" i="20" s="1"/>
  <c r="BA55" i="20" s="1"/>
  <c r="BA56" i="20" s="1"/>
  <c r="BA57" i="20" s="1"/>
  <c r="BA58" i="20" s="1"/>
  <c r="BA59" i="20" s="1"/>
  <c r="BA60" i="20" s="1"/>
  <c r="BA61" i="20" s="1"/>
  <c r="BA62" i="20" s="1"/>
  <c r="BA63" i="20" s="1"/>
  <c r="BA64" i="20" s="1"/>
  <c r="BA65" i="20" s="1"/>
  <c r="BA66" i="20" s="1"/>
  <c r="BA67" i="20" s="1"/>
  <c r="BA68" i="20" s="1"/>
  <c r="BA69" i="20" s="1"/>
  <c r="BA70" i="20" s="1"/>
  <c r="BA71" i="20" s="1"/>
  <c r="BA72" i="20" s="1"/>
  <c r="BA73" i="20" s="1"/>
  <c r="BA74" i="20" s="1"/>
  <c r="BA75" i="20" s="1"/>
  <c r="BA76" i="20" s="1"/>
  <c r="BA77" i="20" s="1"/>
  <c r="BA78" i="20" s="1"/>
  <c r="BA79" i="20" s="1"/>
  <c r="BA80" i="20" s="1"/>
  <c r="BA81" i="20" s="1"/>
  <c r="BA82" i="20" s="1"/>
  <c r="BA83" i="20" s="1"/>
  <c r="BA84" i="20" s="1"/>
  <c r="BA85" i="20" s="1"/>
  <c r="BA86" i="20" s="1"/>
  <c r="BA87" i="20" s="1"/>
  <c r="BA88" i="20" s="1"/>
  <c r="BA89" i="20" s="1"/>
  <c r="BA90" i="20" s="1"/>
  <c r="BA91" i="20" s="1"/>
  <c r="BA92" i="20" s="1"/>
  <c r="BA93" i="20" s="1"/>
  <c r="BA94" i="20" s="1"/>
  <c r="BA95" i="20" s="1"/>
  <c r="BA96" i="20" s="1"/>
  <c r="BA97" i="20" s="1"/>
  <c r="BA98" i="20" s="1"/>
  <c r="BA99" i="20" s="1"/>
  <c r="BA100" i="20" s="1"/>
  <c r="BA101" i="20" s="1"/>
  <c r="BA102" i="20" s="1"/>
  <c r="BA103" i="20" s="1"/>
  <c r="BK44" i="20"/>
  <c r="BK45" i="20" s="1"/>
  <c r="BM46" i="20"/>
  <c r="BM47" i="20" s="1"/>
  <c r="BM48" i="20" s="1"/>
  <c r="BM49" i="20" s="1"/>
  <c r="BM50" i="20" s="1"/>
  <c r="BM51" i="20" s="1"/>
  <c r="BM52" i="20" s="1"/>
  <c r="BM53" i="20" s="1"/>
  <c r="BM54" i="20" s="1"/>
  <c r="BM55" i="20" s="1"/>
  <c r="BM56" i="20" s="1"/>
  <c r="BM57" i="20" s="1"/>
  <c r="BM58" i="20" s="1"/>
  <c r="BM59" i="20" s="1"/>
  <c r="BM60" i="20" s="1"/>
  <c r="BM61" i="20" s="1"/>
  <c r="BM62" i="20" s="1"/>
  <c r="BM63" i="20" s="1"/>
  <c r="BM64" i="20" s="1"/>
  <c r="BM65" i="20" s="1"/>
  <c r="BM66" i="20" s="1"/>
  <c r="BM67" i="20" s="1"/>
  <c r="BM68" i="20" s="1"/>
  <c r="BM69" i="20" s="1"/>
  <c r="BM70" i="20" s="1"/>
  <c r="BM71" i="20" s="1"/>
  <c r="BM72" i="20" s="1"/>
  <c r="BM73" i="20" s="1"/>
  <c r="BM74" i="20" s="1"/>
  <c r="BM75" i="20" s="1"/>
  <c r="BM76" i="20" s="1"/>
  <c r="BM77" i="20" s="1"/>
  <c r="BM78" i="20" s="1"/>
  <c r="BM79" i="20" s="1"/>
  <c r="BM80" i="20" s="1"/>
  <c r="BM81" i="20" s="1"/>
  <c r="BM82" i="20" s="1"/>
  <c r="BM83" i="20" s="1"/>
  <c r="BM84" i="20" s="1"/>
  <c r="BM85" i="20" s="1"/>
  <c r="BM86" i="20" s="1"/>
  <c r="BM87" i="20" s="1"/>
  <c r="BM88" i="20" s="1"/>
  <c r="BM89" i="20" s="1"/>
  <c r="BM90" i="20" s="1"/>
  <c r="BM91" i="20" s="1"/>
  <c r="BM92" i="20" s="1"/>
  <c r="BM93" i="20" s="1"/>
  <c r="BM94" i="20" s="1"/>
  <c r="BM95" i="20" s="1"/>
  <c r="BM96" i="20" s="1"/>
  <c r="BM97" i="20" s="1"/>
  <c r="BM98" i="20" s="1"/>
  <c r="BM99" i="20" s="1"/>
  <c r="BM100" i="20" s="1"/>
  <c r="BM101" i="20" s="1"/>
  <c r="BM102" i="20" s="1"/>
  <c r="BM103" i="20" s="1"/>
  <c r="BU54" i="20"/>
  <c r="BU55" i="20" s="1"/>
  <c r="BU56" i="20" s="1"/>
  <c r="BU57" i="20" s="1"/>
  <c r="BU58" i="20" s="1"/>
  <c r="BU59" i="20" s="1"/>
  <c r="BU60" i="20" s="1"/>
  <c r="BU61" i="20" s="1"/>
  <c r="BU62" i="20" s="1"/>
  <c r="BU63" i="20" s="1"/>
  <c r="BU64" i="20" s="1"/>
  <c r="BU65" i="20" s="1"/>
  <c r="BU66" i="20" s="1"/>
  <c r="BU67" i="20" s="1"/>
  <c r="BU68" i="20" s="1"/>
  <c r="BU69" i="20" s="1"/>
  <c r="BU70" i="20" s="1"/>
  <c r="BU71" i="20" s="1"/>
  <c r="BU72" i="20" s="1"/>
  <c r="BU73" i="20" s="1"/>
  <c r="BU74" i="20" s="1"/>
  <c r="BU75" i="20" s="1"/>
  <c r="BU76" i="20" s="1"/>
  <c r="BU77" i="20" s="1"/>
  <c r="BU78" i="20" s="1"/>
  <c r="BU79" i="20" s="1"/>
  <c r="BU80" i="20" s="1"/>
  <c r="BU81" i="20" s="1"/>
  <c r="BU82" i="20" s="1"/>
  <c r="BU83" i="20" s="1"/>
  <c r="BU84" i="20" s="1"/>
  <c r="BU85" i="20" s="1"/>
  <c r="BU86" i="20" s="1"/>
  <c r="BU87" i="20" s="1"/>
  <c r="BU88" i="20" s="1"/>
  <c r="BU89" i="20" s="1"/>
  <c r="BU90" i="20" s="1"/>
  <c r="BU91" i="20" s="1"/>
  <c r="BU92" i="20" s="1"/>
  <c r="BU93" i="20" s="1"/>
  <c r="BU94" i="20" s="1"/>
  <c r="BU95" i="20" s="1"/>
  <c r="BU96" i="20" s="1"/>
  <c r="BU97" i="20" s="1"/>
  <c r="BU98" i="20" s="1"/>
  <c r="BU99" i="20" s="1"/>
  <c r="BU100" i="20" s="1"/>
  <c r="BU101" i="20" s="1"/>
  <c r="BU102" i="20" s="1"/>
  <c r="BU103" i="20" s="1"/>
  <c r="CO74" i="20"/>
  <c r="CO75" i="20" s="1"/>
  <c r="CO76" i="20" s="1"/>
  <c r="CO77" i="20" s="1"/>
  <c r="CO78" i="20" s="1"/>
  <c r="CO79" i="20" s="1"/>
  <c r="CO80" i="20" s="1"/>
  <c r="CO81" i="20" s="1"/>
  <c r="CO82" i="20" s="1"/>
  <c r="CO83" i="20" s="1"/>
  <c r="CO84" i="20" s="1"/>
  <c r="CO85" i="20" s="1"/>
  <c r="CO86" i="20" s="1"/>
  <c r="CO87" i="20" s="1"/>
  <c r="CO88" i="20" s="1"/>
  <c r="CO89" i="20" s="1"/>
  <c r="CO90" i="20" s="1"/>
  <c r="CO91" i="20" s="1"/>
  <c r="CO92" i="20" s="1"/>
  <c r="CO93" i="20" s="1"/>
  <c r="CO94" i="20" s="1"/>
  <c r="CO95" i="20" s="1"/>
  <c r="CO96" i="20" s="1"/>
  <c r="CO97" i="20" s="1"/>
  <c r="CO98" i="20" s="1"/>
  <c r="CO99" i="20" s="1"/>
  <c r="CO100" i="20" s="1"/>
  <c r="CO101" i="20" s="1"/>
  <c r="CO102" i="20" s="1"/>
  <c r="CO103" i="20" s="1"/>
  <c r="CP76" i="20"/>
  <c r="CP77" i="20" s="1"/>
  <c r="CP78" i="20" s="1"/>
  <c r="CP79" i="20" s="1"/>
  <c r="CP80" i="20" s="1"/>
  <c r="CP81" i="20" s="1"/>
  <c r="CP82" i="20" s="1"/>
  <c r="CP83" i="20" s="1"/>
  <c r="CP84" i="20" s="1"/>
  <c r="CP85" i="20" s="1"/>
  <c r="CP86" i="20" s="1"/>
  <c r="CP87" i="20" s="1"/>
  <c r="CP88" i="20" s="1"/>
  <c r="CP89" i="20" s="1"/>
  <c r="CP90" i="20" s="1"/>
  <c r="CP91" i="20" s="1"/>
  <c r="CP92" i="20" s="1"/>
  <c r="CP93" i="20" s="1"/>
  <c r="CP94" i="20" s="1"/>
  <c r="CP95" i="20" s="1"/>
  <c r="CP96" i="20" s="1"/>
  <c r="CP97" i="20" s="1"/>
  <c r="CP98" i="20" s="1"/>
  <c r="CP99" i="20" s="1"/>
  <c r="CP100" i="20" s="1"/>
  <c r="CP101" i="20" s="1"/>
  <c r="CP102" i="20" s="1"/>
  <c r="CP103" i="20" s="1"/>
  <c r="CQ76" i="20"/>
  <c r="CQ77" i="20" s="1"/>
  <c r="CQ78" i="20" s="1"/>
  <c r="CQ79" i="20" s="1"/>
  <c r="CQ80" i="20" s="1"/>
  <c r="CQ81" i="20" s="1"/>
  <c r="CQ82" i="20" s="1"/>
  <c r="CQ83" i="20" s="1"/>
  <c r="CQ84" i="20" s="1"/>
  <c r="CQ85" i="20" s="1"/>
  <c r="CQ86" i="20" s="1"/>
  <c r="CQ87" i="20" s="1"/>
  <c r="CQ88" i="20" s="1"/>
  <c r="CQ89" i="20" s="1"/>
  <c r="CQ90" i="20" s="1"/>
  <c r="CQ91" i="20" s="1"/>
  <c r="CQ92" i="20" s="1"/>
  <c r="CQ93" i="20" s="1"/>
  <c r="CQ94" i="20" s="1"/>
  <c r="CQ95" i="20" s="1"/>
  <c r="CQ96" i="20" s="1"/>
  <c r="CQ97" i="20" s="1"/>
  <c r="CQ98" i="20" s="1"/>
  <c r="CQ99" i="20" s="1"/>
  <c r="CQ100" i="20" s="1"/>
  <c r="CQ101" i="20" s="1"/>
  <c r="CQ102" i="20" s="1"/>
  <c r="CQ103" i="20" s="1"/>
  <c r="DC88" i="20"/>
  <c r="DG92" i="20"/>
  <c r="DG93" i="20" s="1"/>
  <c r="DG94" i="20" s="1"/>
  <c r="DG95" i="20" s="1"/>
  <c r="DG96" i="20" s="1"/>
  <c r="DG97" i="20" s="1"/>
  <c r="DG98" i="20" s="1"/>
  <c r="DG99" i="20" s="1"/>
  <c r="DG100" i="20" s="1"/>
  <c r="DG101" i="20" s="1"/>
  <c r="DG102" i="20" s="1"/>
  <c r="DG103" i="20" s="1"/>
  <c r="DQ102" i="20"/>
  <c r="DQ103" i="20" s="1"/>
  <c r="AW30" i="20"/>
  <c r="AW31" i="20" s="1"/>
  <c r="AW32" i="20" s="1"/>
  <c r="AW33" i="20" s="1"/>
  <c r="AW34" i="20" s="1"/>
  <c r="AW35" i="20" s="1"/>
  <c r="AW36" i="20" s="1"/>
  <c r="AW37" i="20" s="1"/>
  <c r="AW38" i="20" s="1"/>
  <c r="AW39" i="20" s="1"/>
  <c r="AW40" i="20" s="1"/>
  <c r="AW41" i="20" s="1"/>
  <c r="AW42" i="20" s="1"/>
  <c r="AW43" i="20" s="1"/>
  <c r="AW44" i="20" s="1"/>
  <c r="AW45" i="20" s="1"/>
  <c r="AW46" i="20" s="1"/>
  <c r="AW47" i="20" s="1"/>
  <c r="AW48" i="20" s="1"/>
  <c r="AW49" i="20" s="1"/>
  <c r="AW50" i="20" s="1"/>
  <c r="AW51" i="20" s="1"/>
  <c r="AW52" i="20" s="1"/>
  <c r="AW53" i="20" s="1"/>
  <c r="AW54" i="20" s="1"/>
  <c r="AW55" i="20" s="1"/>
  <c r="AW56" i="20" s="1"/>
  <c r="AW57" i="20" s="1"/>
  <c r="AW58" i="20" s="1"/>
  <c r="AW59" i="20" s="1"/>
  <c r="AW60" i="20" s="1"/>
  <c r="AW61" i="20" s="1"/>
  <c r="AW62" i="20" s="1"/>
  <c r="AW63" i="20" s="1"/>
  <c r="AW64" i="20" s="1"/>
  <c r="AW65" i="20" s="1"/>
  <c r="AW66" i="20" s="1"/>
  <c r="AW67" i="20" s="1"/>
  <c r="AW68" i="20" s="1"/>
  <c r="AW69" i="20" s="1"/>
  <c r="AW70" i="20" s="1"/>
  <c r="AW71" i="20" s="1"/>
  <c r="AW72" i="20" s="1"/>
  <c r="AW73" i="20" s="1"/>
  <c r="AW74" i="20" s="1"/>
  <c r="AW75" i="20" s="1"/>
  <c r="AW76" i="20" s="1"/>
  <c r="AW77" i="20" s="1"/>
  <c r="AW78" i="20" s="1"/>
  <c r="AW79" i="20" s="1"/>
  <c r="AW80" i="20" s="1"/>
  <c r="AW81" i="20" s="1"/>
  <c r="AW82" i="20" s="1"/>
  <c r="AW83" i="20" s="1"/>
  <c r="AW84" i="20" s="1"/>
  <c r="AW85" i="20" s="1"/>
  <c r="AW86" i="20" s="1"/>
  <c r="AW87" i="20" s="1"/>
  <c r="AW88" i="20" s="1"/>
  <c r="AW89" i="20" s="1"/>
  <c r="AW90" i="20" s="1"/>
  <c r="AW91" i="20" s="1"/>
  <c r="AW92" i="20" s="1"/>
  <c r="AW93" i="20" s="1"/>
  <c r="AW94" i="20" s="1"/>
  <c r="AW95" i="20" s="1"/>
  <c r="AW96" i="20" s="1"/>
  <c r="AW97" i="20" s="1"/>
  <c r="AW98" i="20" s="1"/>
  <c r="AW99" i="20" s="1"/>
  <c r="AW100" i="20" s="1"/>
  <c r="AW101" i="20" s="1"/>
  <c r="AW102" i="20" s="1"/>
  <c r="AW103" i="20" s="1"/>
  <c r="CV82" i="20"/>
  <c r="CV83" i="20" s="1"/>
  <c r="CV84" i="20" s="1"/>
  <c r="CV85" i="20" s="1"/>
  <c r="CV86" i="20" s="1"/>
  <c r="CV87" i="20" s="1"/>
  <c r="CV88" i="20" s="1"/>
  <c r="CV89" i="20" s="1"/>
  <c r="CV90" i="20" s="1"/>
  <c r="CV91" i="20" s="1"/>
  <c r="CV92" i="20" s="1"/>
  <c r="CV93" i="20" s="1"/>
  <c r="CV94" i="20" s="1"/>
  <c r="CV95" i="20" s="1"/>
  <c r="CV96" i="20" s="1"/>
  <c r="CV97" i="20" s="1"/>
  <c r="CV98" i="20" s="1"/>
  <c r="CV99" i="20" s="1"/>
  <c r="CV100" i="20" s="1"/>
  <c r="CV101" i="20" s="1"/>
  <c r="CV102" i="20" s="1"/>
  <c r="CV103" i="20" s="1"/>
  <c r="BT53" i="20"/>
  <c r="BT54" i="20" s="1"/>
  <c r="BT55" i="20" s="1"/>
  <c r="BT56" i="20" s="1"/>
  <c r="BT57" i="20" s="1"/>
  <c r="BT58" i="20" s="1"/>
  <c r="BT59" i="20" s="1"/>
  <c r="BT60" i="20" s="1"/>
  <c r="BT61" i="20" s="1"/>
  <c r="BT62" i="20" s="1"/>
  <c r="BT63" i="20" s="1"/>
  <c r="BT64" i="20" s="1"/>
  <c r="BT65" i="20" s="1"/>
  <c r="BT66" i="20" s="1"/>
  <c r="BT67" i="20" s="1"/>
  <c r="BT68" i="20" s="1"/>
  <c r="BT69" i="20" s="1"/>
  <c r="BT70" i="20" s="1"/>
  <c r="BT71" i="20" s="1"/>
  <c r="BT72" i="20" s="1"/>
  <c r="BT73" i="20" s="1"/>
  <c r="BT74" i="20" s="1"/>
  <c r="BT75" i="20" s="1"/>
  <c r="BT76" i="20" s="1"/>
  <c r="BT77" i="20" s="1"/>
  <c r="BT78" i="20" s="1"/>
  <c r="BT79" i="20" s="1"/>
  <c r="BT80" i="20" s="1"/>
  <c r="BT81" i="20" s="1"/>
  <c r="BT82" i="20" s="1"/>
  <c r="BT83" i="20" s="1"/>
  <c r="BT84" i="20" s="1"/>
  <c r="BT85" i="20" s="1"/>
  <c r="BT86" i="20" s="1"/>
  <c r="BT87" i="20" s="1"/>
  <c r="BT88" i="20" s="1"/>
  <c r="BT89" i="20" s="1"/>
  <c r="BT90" i="20" s="1"/>
  <c r="BT91" i="20" s="1"/>
  <c r="BT92" i="20" s="1"/>
  <c r="BT93" i="20" s="1"/>
  <c r="BT94" i="20" s="1"/>
  <c r="BT95" i="20" s="1"/>
  <c r="BT96" i="20" s="1"/>
  <c r="BT97" i="20" s="1"/>
  <c r="BT98" i="20" s="1"/>
  <c r="BT99" i="20" s="1"/>
  <c r="BT100" i="20" s="1"/>
  <c r="BT101" i="20" s="1"/>
  <c r="BT102" i="20" s="1"/>
  <c r="BT103" i="20" s="1"/>
  <c r="BJ44" i="20"/>
  <c r="BJ45" i="20" s="1"/>
  <c r="BJ46" i="20" s="1"/>
  <c r="BJ47" i="20" s="1"/>
  <c r="BJ48" i="20" s="1"/>
  <c r="BJ49" i="20" s="1"/>
  <c r="BJ50" i="20" s="1"/>
  <c r="BJ51" i="20" s="1"/>
  <c r="BJ52" i="20" s="1"/>
  <c r="BJ53" i="20" s="1"/>
  <c r="BJ54" i="20" s="1"/>
  <c r="BJ55" i="20" s="1"/>
  <c r="BJ56" i="20" s="1"/>
  <c r="BJ57" i="20" s="1"/>
  <c r="BJ58" i="20" s="1"/>
  <c r="BJ59" i="20" s="1"/>
  <c r="BJ60" i="20" s="1"/>
  <c r="BJ61" i="20" s="1"/>
  <c r="BJ62" i="20" s="1"/>
  <c r="BJ63" i="20" s="1"/>
  <c r="BJ64" i="20" s="1"/>
  <c r="BJ65" i="20" s="1"/>
  <c r="BJ66" i="20" s="1"/>
  <c r="BJ67" i="20" s="1"/>
  <c r="BJ68" i="20" s="1"/>
  <c r="BJ69" i="20" s="1"/>
  <c r="BJ70" i="20" s="1"/>
  <c r="BJ71" i="20" s="1"/>
  <c r="BJ72" i="20" s="1"/>
  <c r="BJ73" i="20" s="1"/>
  <c r="BJ74" i="20" s="1"/>
  <c r="BJ75" i="20" s="1"/>
  <c r="BJ76" i="20" s="1"/>
  <c r="BJ77" i="20" s="1"/>
  <c r="BJ78" i="20" s="1"/>
  <c r="BJ79" i="20" s="1"/>
  <c r="BJ80" i="20" s="1"/>
  <c r="BJ81" i="20" s="1"/>
  <c r="BJ82" i="20" s="1"/>
  <c r="BJ83" i="20" s="1"/>
  <c r="BJ84" i="20" s="1"/>
  <c r="BJ85" i="20" s="1"/>
  <c r="BJ86" i="20" s="1"/>
  <c r="BJ87" i="20" s="1"/>
  <c r="BJ88" i="20" s="1"/>
  <c r="BJ89" i="20" s="1"/>
  <c r="BJ90" i="20" s="1"/>
  <c r="BJ91" i="20" s="1"/>
  <c r="BJ92" i="20" s="1"/>
  <c r="BJ93" i="20" s="1"/>
  <c r="BJ94" i="20" s="1"/>
  <c r="BJ95" i="20" s="1"/>
  <c r="BJ96" i="20" s="1"/>
  <c r="BJ97" i="20" s="1"/>
  <c r="BJ98" i="20" s="1"/>
  <c r="BJ99" i="20" s="1"/>
  <c r="BJ100" i="20" s="1"/>
  <c r="BJ101" i="20" s="1"/>
  <c r="BJ102" i="20" s="1"/>
  <c r="BJ103" i="20" s="1"/>
  <c r="DO100" i="20"/>
  <c r="DO101" i="20" s="1"/>
  <c r="DO102" i="20" s="1"/>
  <c r="DO103" i="20" s="1"/>
  <c r="BD37" i="20"/>
  <c r="BD38" i="20" s="1"/>
  <c r="BD39" i="20" s="1"/>
  <c r="BD40" i="20" s="1"/>
  <c r="BD41" i="20" s="1"/>
  <c r="BD42" i="20" s="1"/>
  <c r="BD43" i="20" s="1"/>
  <c r="BD44" i="20" s="1"/>
  <c r="BD45" i="20" s="1"/>
  <c r="BD46" i="20" s="1"/>
  <c r="BD47" i="20" s="1"/>
  <c r="BD48" i="20" s="1"/>
  <c r="BD49" i="20" s="1"/>
  <c r="BW57" i="20"/>
  <c r="BW58" i="20" s="1"/>
  <c r="BW59" i="20" s="1"/>
  <c r="BW60" i="20" s="1"/>
  <c r="BW61" i="20" s="1"/>
  <c r="BW62" i="20" s="1"/>
  <c r="BW63" i="20" s="1"/>
  <c r="BW64" i="20" s="1"/>
  <c r="BW65" i="20" s="1"/>
  <c r="BW66" i="20" s="1"/>
  <c r="BW67" i="20" s="1"/>
  <c r="BW68" i="20" s="1"/>
  <c r="BW69" i="20" s="1"/>
  <c r="BW70" i="20" s="1"/>
  <c r="BW71" i="20" s="1"/>
  <c r="BW72" i="20" s="1"/>
  <c r="BW73" i="20" s="1"/>
  <c r="BW74" i="20" s="1"/>
  <c r="BW75" i="20" s="1"/>
  <c r="BW76" i="20" s="1"/>
  <c r="BW77" i="20" s="1"/>
  <c r="BW78" i="20" s="1"/>
  <c r="BW79" i="20" s="1"/>
  <c r="BW80" i="20" s="1"/>
  <c r="BW81" i="20" s="1"/>
  <c r="BW82" i="20" s="1"/>
  <c r="BW83" i="20" s="1"/>
  <c r="BW84" i="20" s="1"/>
  <c r="BW85" i="20" s="1"/>
  <c r="BW86" i="20" s="1"/>
  <c r="BW87" i="20" s="1"/>
  <c r="BW88" i="20" s="1"/>
  <c r="BW89" i="20" s="1"/>
  <c r="BW90" i="20" s="1"/>
  <c r="BW91" i="20" s="1"/>
  <c r="BW92" i="20" s="1"/>
  <c r="BW93" i="20" s="1"/>
  <c r="BW94" i="20" s="1"/>
  <c r="BW95" i="20" s="1"/>
  <c r="BW96" i="20" s="1"/>
  <c r="BW97" i="20" s="1"/>
  <c r="BW98" i="20" s="1"/>
  <c r="BW99" i="20" s="1"/>
  <c r="BW100" i="20" s="1"/>
  <c r="BW101" i="20" s="1"/>
  <c r="BW102" i="20" s="1"/>
  <c r="BW103" i="20" s="1"/>
  <c r="AD11" i="20"/>
  <c r="AD12" i="20" s="1"/>
  <c r="AD13" i="20" s="1"/>
  <c r="AD14" i="20" s="1"/>
  <c r="AD15" i="20" s="1"/>
  <c r="AD16" i="20" s="1"/>
  <c r="AD17" i="20" s="1"/>
  <c r="AD18" i="20" s="1"/>
  <c r="AD19" i="20" s="1"/>
  <c r="AD20" i="20" s="1"/>
  <c r="AD21" i="20" s="1"/>
  <c r="AD22" i="20" s="1"/>
  <c r="AD23" i="20" s="1"/>
  <c r="AD24" i="20" s="1"/>
  <c r="AD25" i="20" s="1"/>
  <c r="AD26" i="20" s="1"/>
  <c r="AD27" i="20" s="1"/>
  <c r="AD28" i="20" s="1"/>
  <c r="AD29" i="20" s="1"/>
  <c r="AD30" i="20" s="1"/>
  <c r="AD31" i="20" s="1"/>
  <c r="AD32" i="20" s="1"/>
  <c r="AD33" i="20" s="1"/>
  <c r="AD34" i="20" s="1"/>
  <c r="AD35" i="20" s="1"/>
  <c r="AD36" i="20" s="1"/>
  <c r="AD37" i="20" s="1"/>
  <c r="AD38" i="20" s="1"/>
  <c r="AD39" i="20" s="1"/>
  <c r="AD40" i="20" s="1"/>
  <c r="AD41" i="20" s="1"/>
  <c r="AD42" i="20" s="1"/>
  <c r="AD43" i="20" s="1"/>
  <c r="AD44" i="20" s="1"/>
  <c r="AD45" i="20" s="1"/>
  <c r="AD46" i="20" s="1"/>
  <c r="AD47" i="20" s="1"/>
  <c r="AD48" i="20" s="1"/>
  <c r="AD49" i="20" s="1"/>
  <c r="AD50" i="20" s="1"/>
  <c r="AD51" i="20" s="1"/>
  <c r="AD52" i="20" s="1"/>
  <c r="AD53" i="20" s="1"/>
  <c r="AD54" i="20" s="1"/>
  <c r="AD55" i="20" s="1"/>
  <c r="AD56" i="20" s="1"/>
  <c r="AD57" i="20" s="1"/>
  <c r="AD58" i="20" s="1"/>
  <c r="AD59" i="20" s="1"/>
  <c r="AD60" i="20" s="1"/>
  <c r="AD61" i="20" s="1"/>
  <c r="AD62" i="20" s="1"/>
  <c r="AD63" i="20" s="1"/>
  <c r="AD64" i="20" s="1"/>
  <c r="AD65" i="20" s="1"/>
  <c r="AD66" i="20" s="1"/>
  <c r="AD67" i="20" s="1"/>
  <c r="AD68" i="20" s="1"/>
  <c r="AD69" i="20" s="1"/>
  <c r="AD70" i="20" s="1"/>
  <c r="AD71" i="20" s="1"/>
  <c r="AD72" i="20" s="1"/>
  <c r="AD73" i="20" s="1"/>
  <c r="AD74" i="20" s="1"/>
  <c r="AD75" i="20" s="1"/>
  <c r="AD76" i="20" s="1"/>
  <c r="AD77" i="20" s="1"/>
  <c r="AD78" i="20" s="1"/>
  <c r="AD79" i="20" s="1"/>
  <c r="AD80" i="20" s="1"/>
  <c r="AD81" i="20" s="1"/>
  <c r="AD82" i="20" s="1"/>
  <c r="AD83" i="20" s="1"/>
  <c r="AD84" i="20" s="1"/>
  <c r="AD85" i="20" s="1"/>
  <c r="AD86" i="20" s="1"/>
  <c r="AD87" i="20" s="1"/>
  <c r="AD88" i="20" s="1"/>
  <c r="AD89" i="20" s="1"/>
  <c r="AD90" i="20" s="1"/>
  <c r="AD91" i="20" s="1"/>
  <c r="AD92" i="20" s="1"/>
  <c r="AD93" i="20" s="1"/>
  <c r="AD94" i="20" s="1"/>
  <c r="AD95" i="20" s="1"/>
  <c r="AD96" i="20" s="1"/>
  <c r="AD97" i="20" s="1"/>
  <c r="AD98" i="20" s="1"/>
  <c r="AD99" i="20" s="1"/>
  <c r="AD100" i="20" s="1"/>
  <c r="AD101" i="20" s="1"/>
  <c r="AD102" i="20" s="1"/>
  <c r="AD103" i="20" s="1"/>
  <c r="AN21" i="20"/>
  <c r="AN22" i="20" s="1"/>
  <c r="AN23" i="20" s="1"/>
  <c r="AN24" i="20" s="1"/>
  <c r="AN25" i="20" s="1"/>
  <c r="AN26" i="20" s="1"/>
  <c r="AY32" i="20"/>
  <c r="AY33" i="20" s="1"/>
  <c r="AY34" i="20" s="1"/>
  <c r="AY35" i="20" s="1"/>
  <c r="AY36" i="20" s="1"/>
  <c r="BG40" i="20"/>
  <c r="BQ50" i="20"/>
  <c r="BQ51" i="20" s="1"/>
  <c r="CA60" i="20"/>
  <c r="CA61" i="20" s="1"/>
  <c r="CA62" i="20" s="1"/>
  <c r="CA63" i="20" s="1"/>
  <c r="CA64" i="20" s="1"/>
  <c r="CA65" i="20" s="1"/>
  <c r="CA66" i="20" s="1"/>
  <c r="CA67" i="20" s="1"/>
  <c r="CA68" i="20" s="1"/>
  <c r="CA69" i="20" s="1"/>
  <c r="CA70" i="20" s="1"/>
  <c r="CA71" i="20" s="1"/>
  <c r="CA72" i="20" s="1"/>
  <c r="CA73" i="20" s="1"/>
  <c r="CA74" i="20" s="1"/>
  <c r="CA75" i="20" s="1"/>
  <c r="CA76" i="20" s="1"/>
  <c r="CA77" i="20" s="1"/>
  <c r="CA78" i="20" s="1"/>
  <c r="CA79" i="20" s="1"/>
  <c r="CA80" i="20" s="1"/>
  <c r="CA81" i="20" s="1"/>
  <c r="CA82" i="20" s="1"/>
  <c r="CA83" i="20" s="1"/>
  <c r="CA84" i="20" s="1"/>
  <c r="CA85" i="20" s="1"/>
  <c r="CA86" i="20" s="1"/>
  <c r="CA87" i="20" s="1"/>
  <c r="CA88" i="20" s="1"/>
  <c r="CA89" i="20" s="1"/>
  <c r="CA90" i="20" s="1"/>
  <c r="CA91" i="20" s="1"/>
  <c r="CA92" i="20" s="1"/>
  <c r="CA93" i="20" s="1"/>
  <c r="CA94" i="20" s="1"/>
  <c r="CA95" i="20" s="1"/>
  <c r="CA96" i="20" s="1"/>
  <c r="CA97" i="20" s="1"/>
  <c r="CA98" i="20" s="1"/>
  <c r="CA99" i="20" s="1"/>
  <c r="CA100" i="20" s="1"/>
  <c r="CA101" i="20" s="1"/>
  <c r="CA102" i="20" s="1"/>
  <c r="CA103" i="20" s="1"/>
  <c r="CD63" i="20"/>
  <c r="CU80" i="20"/>
  <c r="CU81" i="20" s="1"/>
  <c r="CU82" i="20" s="1"/>
  <c r="CU83" i="20" s="1"/>
  <c r="CU84" i="20" s="1"/>
  <c r="CU85" i="20" s="1"/>
  <c r="CU86" i="20" s="1"/>
  <c r="CU87" i="20" s="1"/>
  <c r="CU88" i="20" s="1"/>
  <c r="CU89" i="20" s="1"/>
  <c r="CU90" i="20" s="1"/>
  <c r="CU91" i="20" s="1"/>
  <c r="CU92" i="20" s="1"/>
  <c r="CU93" i="20" s="1"/>
  <c r="CU94" i="20" s="1"/>
  <c r="CU95" i="20" s="1"/>
  <c r="CU96" i="20" s="1"/>
  <c r="CU97" i="20" s="1"/>
  <c r="CU98" i="20" s="1"/>
  <c r="CU99" i="20" s="1"/>
  <c r="CU100" i="20" s="1"/>
  <c r="CU101" i="20" s="1"/>
  <c r="CU102" i="20" s="1"/>
  <c r="CU103" i="20" s="1"/>
  <c r="DB87" i="20"/>
  <c r="DB88" i="20" s="1"/>
  <c r="DB89" i="20" s="1"/>
  <c r="DB90" i="20" s="1"/>
  <c r="DB91" i="20" s="1"/>
  <c r="DB92" i="20" s="1"/>
  <c r="DB93" i="20" s="1"/>
  <c r="DB94" i="20" s="1"/>
  <c r="DB95" i="20" s="1"/>
  <c r="DB96" i="20" s="1"/>
  <c r="DB97" i="20" s="1"/>
  <c r="DB98" i="20" s="1"/>
  <c r="DB99" i="20" s="1"/>
  <c r="DB100" i="20" s="1"/>
  <c r="DB101" i="20" s="1"/>
  <c r="DB102" i="20" s="1"/>
  <c r="DB103" i="20" s="1"/>
  <c r="DK96" i="20"/>
  <c r="DK97" i="20" s="1"/>
  <c r="DK98" i="20" s="1"/>
  <c r="DK99" i="20" s="1"/>
  <c r="DK100" i="20" s="1"/>
  <c r="DK101" i="20" s="1"/>
  <c r="DK102" i="20" s="1"/>
  <c r="DK103" i="20" s="1"/>
  <c r="BH41" i="20"/>
  <c r="BH42" i="20" s="1"/>
  <c r="BH43" i="20" s="1"/>
  <c r="BH44" i="20" s="1"/>
  <c r="BH45" i="20" s="1"/>
  <c r="BH46" i="20" s="1"/>
  <c r="BH47" i="20" s="1"/>
  <c r="BH48" i="20" s="1"/>
  <c r="BH49" i="20" s="1"/>
  <c r="BH50" i="20" s="1"/>
  <c r="BH51" i="20" s="1"/>
  <c r="BH52" i="20" s="1"/>
  <c r="BH53" i="20" s="1"/>
  <c r="BH54" i="20" s="1"/>
  <c r="BH55" i="20" s="1"/>
  <c r="BH56" i="20" s="1"/>
  <c r="BH57" i="20" s="1"/>
  <c r="BH58" i="20" s="1"/>
  <c r="BH59" i="20" s="1"/>
  <c r="BH60" i="20" s="1"/>
  <c r="BH61" i="20" s="1"/>
  <c r="BH62" i="20" s="1"/>
  <c r="BH63" i="20" s="1"/>
  <c r="BH64" i="20" s="1"/>
  <c r="BH65" i="20" s="1"/>
  <c r="BH66" i="20" s="1"/>
  <c r="BH67" i="20" s="1"/>
  <c r="BH68" i="20" s="1"/>
  <c r="BH69" i="20" s="1"/>
  <c r="BH70" i="20" s="1"/>
  <c r="BH71" i="20" s="1"/>
  <c r="BH72" i="20" s="1"/>
  <c r="BH73" i="20" s="1"/>
  <c r="BH74" i="20" s="1"/>
  <c r="BH75" i="20" s="1"/>
  <c r="BH76" i="20" s="1"/>
  <c r="BH77" i="20" s="1"/>
  <c r="BH78" i="20" s="1"/>
  <c r="BH79" i="20" s="1"/>
  <c r="BH80" i="20" s="1"/>
  <c r="BH81" i="20" s="1"/>
  <c r="BH82" i="20" s="1"/>
  <c r="BH83" i="20" s="1"/>
  <c r="BH84" i="20" s="1"/>
  <c r="BH85" i="20" s="1"/>
  <c r="BH86" i="20" s="1"/>
  <c r="BH87" i="20" s="1"/>
  <c r="BH88" i="20" s="1"/>
  <c r="BH89" i="20" s="1"/>
  <c r="BH90" i="20" s="1"/>
  <c r="BH91" i="20" s="1"/>
  <c r="BH92" i="20" s="1"/>
  <c r="BH93" i="20" s="1"/>
  <c r="BH94" i="20" s="1"/>
  <c r="BH95" i="20" s="1"/>
  <c r="BH96" i="20" s="1"/>
  <c r="BH97" i="20" s="1"/>
  <c r="BH98" i="20" s="1"/>
  <c r="BH99" i="20" s="1"/>
  <c r="BH100" i="20" s="1"/>
  <c r="BH101" i="20" s="1"/>
  <c r="BH102" i="20" s="1"/>
  <c r="BH103" i="20" s="1"/>
  <c r="BG41" i="20"/>
  <c r="BG42" i="20" s="1"/>
  <c r="BG43" i="20" s="1"/>
  <c r="BG44" i="20" s="1"/>
  <c r="BG45" i="20" s="1"/>
  <c r="BG46" i="20" s="1"/>
  <c r="BG47" i="20" s="1"/>
  <c r="BG48" i="20" s="1"/>
  <c r="BG49" i="20" s="1"/>
  <c r="BG50" i="20" s="1"/>
  <c r="BG51" i="20" s="1"/>
  <c r="BG52" i="20" s="1"/>
  <c r="BG53" i="20" s="1"/>
  <c r="BG54" i="20" s="1"/>
  <c r="BG55" i="20" s="1"/>
  <c r="BG56" i="20" s="1"/>
  <c r="BG57" i="20" s="1"/>
  <c r="BG58" i="20" s="1"/>
  <c r="BG59" i="20" s="1"/>
  <c r="BG60" i="20" s="1"/>
  <c r="BG61" i="20" s="1"/>
  <c r="BG62" i="20" s="1"/>
  <c r="BG63" i="20" s="1"/>
  <c r="BG64" i="20" s="1"/>
  <c r="BG65" i="20" s="1"/>
  <c r="BG66" i="20" s="1"/>
  <c r="BG67" i="20" s="1"/>
  <c r="BG68" i="20" s="1"/>
  <c r="BG69" i="20" s="1"/>
  <c r="BG70" i="20" s="1"/>
  <c r="BG71" i="20" s="1"/>
  <c r="BG72" i="20" s="1"/>
  <c r="BG73" i="20" s="1"/>
  <c r="BG74" i="20" s="1"/>
  <c r="BG75" i="20" s="1"/>
  <c r="BG76" i="20" s="1"/>
  <c r="BG77" i="20" s="1"/>
  <c r="BG78" i="20" s="1"/>
  <c r="BG79" i="20" s="1"/>
  <c r="BG80" i="20" s="1"/>
  <c r="BG81" i="20" s="1"/>
  <c r="BG82" i="20" s="1"/>
  <c r="BG83" i="20" s="1"/>
  <c r="BG84" i="20" s="1"/>
  <c r="BG85" i="20" s="1"/>
  <c r="BG86" i="20" s="1"/>
  <c r="BG87" i="20" s="1"/>
  <c r="BG88" i="20" s="1"/>
  <c r="BG89" i="20" s="1"/>
  <c r="BG90" i="20" s="1"/>
  <c r="BG91" i="20" s="1"/>
  <c r="BG92" i="20" s="1"/>
  <c r="BG93" i="20" s="1"/>
  <c r="BG94" i="20" s="1"/>
  <c r="BG95" i="20" s="1"/>
  <c r="BG96" i="20" s="1"/>
  <c r="BG97" i="20" s="1"/>
  <c r="BG98" i="20" s="1"/>
  <c r="BG99" i="20" s="1"/>
  <c r="BG100" i="20" s="1"/>
  <c r="BG101" i="20" s="1"/>
  <c r="BG102" i="20" s="1"/>
  <c r="BG103" i="20" s="1"/>
  <c r="CE65" i="20"/>
  <c r="CE66" i="20" s="1"/>
  <c r="CE67" i="20" s="1"/>
  <c r="CE68" i="20" s="1"/>
  <c r="CE69" i="20" s="1"/>
  <c r="CE70" i="20" s="1"/>
  <c r="CE71" i="20" s="1"/>
  <c r="CE72" i="20" s="1"/>
  <c r="CE73" i="20" s="1"/>
  <c r="CE74" i="20" s="1"/>
  <c r="CE75" i="20" s="1"/>
  <c r="CE76" i="20" s="1"/>
  <c r="CE77" i="20" s="1"/>
  <c r="CE78" i="20" s="1"/>
  <c r="CE79" i="20" s="1"/>
  <c r="CE80" i="20" s="1"/>
  <c r="CE81" i="20" s="1"/>
  <c r="CE82" i="20" s="1"/>
  <c r="CE83" i="20" s="1"/>
  <c r="CE84" i="20" s="1"/>
  <c r="CE85" i="20" s="1"/>
  <c r="CE86" i="20" s="1"/>
  <c r="CE87" i="20" s="1"/>
  <c r="CE88" i="20" s="1"/>
  <c r="CE89" i="20" s="1"/>
  <c r="CE90" i="20" s="1"/>
  <c r="CE91" i="20" s="1"/>
  <c r="CE92" i="20" s="1"/>
  <c r="CE93" i="20" s="1"/>
  <c r="CE94" i="20" s="1"/>
  <c r="CE95" i="20" s="1"/>
  <c r="CE96" i="20" s="1"/>
  <c r="CE97" i="20" s="1"/>
  <c r="CE98" i="20" s="1"/>
  <c r="CE99" i="20" s="1"/>
  <c r="CE100" i="20" s="1"/>
  <c r="CE101" i="20" s="1"/>
  <c r="CE102" i="20" s="1"/>
  <c r="CE103" i="20" s="1"/>
  <c r="CF65" i="20"/>
  <c r="CF66" i="20" s="1"/>
  <c r="CF67" i="20" s="1"/>
  <c r="CF68" i="20" s="1"/>
  <c r="CF69" i="20" s="1"/>
  <c r="CF70" i="20" s="1"/>
  <c r="CF71" i="20" s="1"/>
  <c r="CF72" i="20" s="1"/>
  <c r="CF73" i="20" s="1"/>
  <c r="CF74" i="20" s="1"/>
  <c r="CF75" i="20" s="1"/>
  <c r="CF76" i="20" s="1"/>
  <c r="CF77" i="20" s="1"/>
  <c r="CF78" i="20" s="1"/>
  <c r="CF79" i="20" s="1"/>
  <c r="CF80" i="20" s="1"/>
  <c r="CF81" i="20" s="1"/>
  <c r="CF82" i="20" s="1"/>
  <c r="CF83" i="20" s="1"/>
  <c r="CF84" i="20" s="1"/>
  <c r="CF85" i="20" s="1"/>
  <c r="CF86" i="20" s="1"/>
  <c r="CF87" i="20" s="1"/>
  <c r="CF88" i="20" s="1"/>
  <c r="CF89" i="20" s="1"/>
  <c r="CF90" i="20" s="1"/>
  <c r="CF91" i="20" s="1"/>
  <c r="CF92" i="20" s="1"/>
  <c r="CF93" i="20" s="1"/>
  <c r="CF94" i="20" s="1"/>
  <c r="CF95" i="20" s="1"/>
  <c r="CF96" i="20" s="1"/>
  <c r="CF97" i="20" s="1"/>
  <c r="CF98" i="20" s="1"/>
  <c r="CF99" i="20" s="1"/>
  <c r="CF100" i="20" s="1"/>
  <c r="CF101" i="20" s="1"/>
  <c r="CF102" i="20" s="1"/>
  <c r="CF103" i="20" s="1"/>
  <c r="AL20" i="20"/>
  <c r="AL21" i="20" s="1"/>
  <c r="AL22" i="20" s="1"/>
  <c r="AL23" i="20" s="1"/>
  <c r="AL24" i="20" s="1"/>
  <c r="AL25" i="20" s="1"/>
  <c r="AL26" i="20" s="1"/>
  <c r="AL27" i="20" s="1"/>
  <c r="AL28" i="20" s="1"/>
  <c r="AL29" i="20" s="1"/>
  <c r="AL30" i="20" s="1"/>
  <c r="AL31" i="20" s="1"/>
  <c r="AL32" i="20" s="1"/>
  <c r="AL33" i="20" s="1"/>
  <c r="AL34" i="20" s="1"/>
  <c r="AL35" i="20" s="1"/>
  <c r="AL36" i="20" s="1"/>
  <c r="AL37" i="20" s="1"/>
  <c r="AL38" i="20" s="1"/>
  <c r="AL39" i="20" s="1"/>
  <c r="AL40" i="20" s="1"/>
  <c r="AL41" i="20" s="1"/>
  <c r="AL42" i="20" s="1"/>
  <c r="AL43" i="20" s="1"/>
  <c r="AL44" i="20" s="1"/>
  <c r="AL45" i="20" s="1"/>
  <c r="AL46" i="20" s="1"/>
  <c r="AL47" i="20" s="1"/>
  <c r="AL48" i="20" s="1"/>
  <c r="AL49" i="20" s="1"/>
  <c r="AL50" i="20" s="1"/>
  <c r="AL51" i="20" s="1"/>
  <c r="AL52" i="20" s="1"/>
  <c r="AL53" i="20" s="1"/>
  <c r="AL54" i="20" s="1"/>
  <c r="AL55" i="20" s="1"/>
  <c r="AL56" i="20" s="1"/>
  <c r="AL57" i="20" s="1"/>
  <c r="AL58" i="20" s="1"/>
  <c r="AL59" i="20" s="1"/>
  <c r="AL60" i="20" s="1"/>
  <c r="AL61" i="20" s="1"/>
  <c r="AL62" i="20" s="1"/>
  <c r="AL63" i="20" s="1"/>
  <c r="AL64" i="20" s="1"/>
  <c r="AL65" i="20" s="1"/>
  <c r="AL66" i="20" s="1"/>
  <c r="AL67" i="20" s="1"/>
  <c r="AL68" i="20" s="1"/>
  <c r="AL69" i="20" s="1"/>
  <c r="AL70" i="20" s="1"/>
  <c r="AL71" i="20" s="1"/>
  <c r="AL72" i="20" s="1"/>
  <c r="AL73" i="20" s="1"/>
  <c r="AL74" i="20" s="1"/>
  <c r="AL75" i="20" s="1"/>
  <c r="AL76" i="20" s="1"/>
  <c r="AL77" i="20" s="1"/>
  <c r="AL78" i="20" s="1"/>
  <c r="AL79" i="20" s="1"/>
  <c r="AL80" i="20" s="1"/>
  <c r="AL81" i="20" s="1"/>
  <c r="AL82" i="20" s="1"/>
  <c r="AL83" i="20" s="1"/>
  <c r="AL84" i="20" s="1"/>
  <c r="AL85" i="20" s="1"/>
  <c r="AL86" i="20" s="1"/>
  <c r="AL87" i="20" s="1"/>
  <c r="AL88" i="20" s="1"/>
  <c r="AL89" i="20" s="1"/>
  <c r="AL90" i="20" s="1"/>
  <c r="AL91" i="20" s="1"/>
  <c r="AL92" i="20" s="1"/>
  <c r="AL93" i="20" s="1"/>
  <c r="AL94" i="20" s="1"/>
  <c r="AL95" i="20" s="1"/>
  <c r="AL96" i="20" s="1"/>
  <c r="AL97" i="20" s="1"/>
  <c r="AL98" i="20" s="1"/>
  <c r="AL99" i="20" s="1"/>
  <c r="AL100" i="20" s="1"/>
  <c r="AL101" i="20" s="1"/>
  <c r="AL102" i="20" s="1"/>
  <c r="AL103" i="20" s="1"/>
  <c r="AS26" i="20"/>
  <c r="AS27" i="20" s="1"/>
  <c r="AS28" i="20" s="1"/>
  <c r="AS29" i="20" s="1"/>
  <c r="AS30" i="20" s="1"/>
  <c r="AS31" i="20" s="1"/>
  <c r="AS32" i="20" s="1"/>
  <c r="AS33" i="20" s="1"/>
  <c r="AS34" i="20" s="1"/>
  <c r="AS35" i="20" s="1"/>
  <c r="AS36" i="20" s="1"/>
  <c r="AS37" i="20" s="1"/>
  <c r="AS38" i="20" s="1"/>
  <c r="AS39" i="20" s="1"/>
  <c r="AS40" i="20" s="1"/>
  <c r="AS41" i="20" s="1"/>
  <c r="AS42" i="20" s="1"/>
  <c r="AS43" i="20" s="1"/>
  <c r="AS44" i="20" s="1"/>
  <c r="AS45" i="20" s="1"/>
  <c r="AS46" i="20" s="1"/>
  <c r="AS47" i="20" s="1"/>
  <c r="AS48" i="20" s="1"/>
  <c r="AS49" i="20" s="1"/>
  <c r="AS50" i="20" s="1"/>
  <c r="AS51" i="20" s="1"/>
  <c r="AS52" i="20" s="1"/>
  <c r="AS53" i="20" s="1"/>
  <c r="AS54" i="20" s="1"/>
  <c r="AS55" i="20" s="1"/>
  <c r="AS56" i="20" s="1"/>
  <c r="AS57" i="20" s="1"/>
  <c r="AS58" i="20" s="1"/>
  <c r="AS59" i="20" s="1"/>
  <c r="AS60" i="20" s="1"/>
  <c r="AS61" i="20" s="1"/>
  <c r="AS62" i="20" s="1"/>
  <c r="AS63" i="20" s="1"/>
  <c r="AS64" i="20" s="1"/>
  <c r="AS65" i="20" s="1"/>
  <c r="AS66" i="20" s="1"/>
  <c r="AS67" i="20" s="1"/>
  <c r="AS68" i="20" s="1"/>
  <c r="AS69" i="20" s="1"/>
  <c r="AS70" i="20" s="1"/>
  <c r="AS71" i="20" s="1"/>
  <c r="AS72" i="20" s="1"/>
  <c r="AS73" i="20" s="1"/>
  <c r="AS74" i="20" s="1"/>
  <c r="AS75" i="20" s="1"/>
  <c r="AS76" i="20" s="1"/>
  <c r="AS77" i="20" s="1"/>
  <c r="AS78" i="20" s="1"/>
  <c r="AS79" i="20" s="1"/>
  <c r="AS80" i="20" s="1"/>
  <c r="AS81" i="20" s="1"/>
  <c r="AS82" i="20" s="1"/>
  <c r="AS83" i="20" s="1"/>
  <c r="AS84" i="20" s="1"/>
  <c r="AS85" i="20" s="1"/>
  <c r="AS86" i="20" s="1"/>
  <c r="AS87" i="20" s="1"/>
  <c r="AS88" i="20" s="1"/>
  <c r="AS89" i="20" s="1"/>
  <c r="AS90" i="20" s="1"/>
  <c r="AS91" i="20" s="1"/>
  <c r="AS92" i="20" s="1"/>
  <c r="AS93" i="20" s="1"/>
  <c r="AS94" i="20" s="1"/>
  <c r="AS95" i="20" s="1"/>
  <c r="AS96" i="20" s="1"/>
  <c r="AS97" i="20" s="1"/>
  <c r="AS98" i="20" s="1"/>
  <c r="AS99" i="20" s="1"/>
  <c r="AS100" i="20" s="1"/>
  <c r="AS101" i="20" s="1"/>
  <c r="AS102" i="20" s="1"/>
  <c r="AS103" i="20" s="1"/>
  <c r="AV29" i="20"/>
  <c r="AV30" i="20" s="1"/>
  <c r="AV31" i="20" s="1"/>
  <c r="AV32" i="20" s="1"/>
  <c r="AV33" i="20" s="1"/>
  <c r="AV34" i="20" s="1"/>
  <c r="AV35" i="20" s="1"/>
  <c r="AV36" i="20" s="1"/>
  <c r="AV37" i="20" s="1"/>
  <c r="AV38" i="20" s="1"/>
  <c r="AV39" i="20" s="1"/>
  <c r="AV40" i="20" s="1"/>
  <c r="AV41" i="20" s="1"/>
  <c r="AV42" i="20" s="1"/>
  <c r="AV43" i="20" s="1"/>
  <c r="AV44" i="20" s="1"/>
  <c r="AV45" i="20" s="1"/>
  <c r="AV46" i="20" s="1"/>
  <c r="AV47" i="20" s="1"/>
  <c r="AV48" i="20" s="1"/>
  <c r="AV49" i="20" s="1"/>
  <c r="AV50" i="20" s="1"/>
  <c r="AV51" i="20" s="1"/>
  <c r="AV52" i="20" s="1"/>
  <c r="AV53" i="20" s="1"/>
  <c r="AV54" i="20" s="1"/>
  <c r="AV55" i="20" s="1"/>
  <c r="AV56" i="20" s="1"/>
  <c r="AV57" i="20" s="1"/>
  <c r="AV58" i="20" s="1"/>
  <c r="AV59" i="20" s="1"/>
  <c r="AV60" i="20" s="1"/>
  <c r="AV61" i="20" s="1"/>
  <c r="AV62" i="20" s="1"/>
  <c r="AV63" i="20" s="1"/>
  <c r="AV64" i="20" s="1"/>
  <c r="AV65" i="20" s="1"/>
  <c r="AV66" i="20" s="1"/>
  <c r="AV67" i="20" s="1"/>
  <c r="AV68" i="20" s="1"/>
  <c r="AV69" i="20" s="1"/>
  <c r="AV70" i="20" s="1"/>
  <c r="AV71" i="20" s="1"/>
  <c r="AV72" i="20" s="1"/>
  <c r="AV73" i="20" s="1"/>
  <c r="AV74" i="20" s="1"/>
  <c r="AV75" i="20" s="1"/>
  <c r="AV76" i="20" s="1"/>
  <c r="AV77" i="20" s="1"/>
  <c r="AV78" i="20" s="1"/>
  <c r="AV79" i="20" s="1"/>
  <c r="AV80" i="20" s="1"/>
  <c r="AV81" i="20" s="1"/>
  <c r="AV82" i="20" s="1"/>
  <c r="AV83" i="20" s="1"/>
  <c r="AV84" i="20" s="1"/>
  <c r="AV85" i="20" s="1"/>
  <c r="AV86" i="20" s="1"/>
  <c r="AV87" i="20" s="1"/>
  <c r="AV88" i="20" s="1"/>
  <c r="AV89" i="20" s="1"/>
  <c r="AV90" i="20" s="1"/>
  <c r="AV91" i="20" s="1"/>
  <c r="AV92" i="20" s="1"/>
  <c r="AV93" i="20" s="1"/>
  <c r="AV94" i="20" s="1"/>
  <c r="AV95" i="20" s="1"/>
  <c r="AV96" i="20" s="1"/>
  <c r="AV97" i="20" s="1"/>
  <c r="AV98" i="20" s="1"/>
  <c r="AV99" i="20" s="1"/>
  <c r="AV100" i="20" s="1"/>
  <c r="AV101" i="20" s="1"/>
  <c r="AV102" i="20" s="1"/>
  <c r="AV103" i="20" s="1"/>
  <c r="BC36" i="20"/>
  <c r="BC37" i="20" s="1"/>
  <c r="BC38" i="20" s="1"/>
  <c r="BC39" i="20" s="1"/>
  <c r="BC40" i="20" s="1"/>
  <c r="BC41" i="20" s="1"/>
  <c r="BC42" i="20" s="1"/>
  <c r="BC43" i="20" s="1"/>
  <c r="BC44" i="20" s="1"/>
  <c r="BC45" i="20" s="1"/>
  <c r="BC46" i="20" s="1"/>
  <c r="BC47" i="20" s="1"/>
  <c r="BC48" i="20" s="1"/>
  <c r="BE38" i="20"/>
  <c r="BE39" i="20" s="1"/>
  <c r="BE40" i="20" s="1"/>
  <c r="BE41" i="20" s="1"/>
  <c r="BE42" i="20" s="1"/>
  <c r="BE43" i="20" s="1"/>
  <c r="BE44" i="20" s="1"/>
  <c r="BE45" i="20" s="1"/>
  <c r="BE46" i="20" s="1"/>
  <c r="BE47" i="20" s="1"/>
  <c r="BE48" i="20" s="1"/>
  <c r="BE49" i="20" s="1"/>
  <c r="BE50" i="20" s="1"/>
  <c r="BE51" i="20" s="1"/>
  <c r="BE52" i="20" s="1"/>
  <c r="BE53" i="20" s="1"/>
  <c r="BE54" i="20" s="1"/>
  <c r="BE55" i="20" s="1"/>
  <c r="BE56" i="20" s="1"/>
  <c r="BE57" i="20" s="1"/>
  <c r="BE58" i="20" s="1"/>
  <c r="BE59" i="20" s="1"/>
  <c r="BE60" i="20" s="1"/>
  <c r="BE61" i="20" s="1"/>
  <c r="BE62" i="20" s="1"/>
  <c r="BE63" i="20" s="1"/>
  <c r="BE64" i="20" s="1"/>
  <c r="BE65" i="20" s="1"/>
  <c r="BE66" i="20" s="1"/>
  <c r="BE67" i="20" s="1"/>
  <c r="BE68" i="20" s="1"/>
  <c r="BE69" i="20" s="1"/>
  <c r="BE70" i="20" s="1"/>
  <c r="BE71" i="20" s="1"/>
  <c r="BE72" i="20" s="1"/>
  <c r="BE73" i="20" s="1"/>
  <c r="BE74" i="20" s="1"/>
  <c r="BE75" i="20" s="1"/>
  <c r="BE76" i="20" s="1"/>
  <c r="BE77" i="20" s="1"/>
  <c r="BE78" i="20" s="1"/>
  <c r="BE79" i="20" s="1"/>
  <c r="BE80" i="20" s="1"/>
  <c r="BE81" i="20" s="1"/>
  <c r="BE82" i="20" s="1"/>
  <c r="BE83" i="20" s="1"/>
  <c r="BE84" i="20" s="1"/>
  <c r="BE85" i="20" s="1"/>
  <c r="BE86" i="20" s="1"/>
  <c r="BE87" i="20" s="1"/>
  <c r="BE88" i="20" s="1"/>
  <c r="BE89" i="20" s="1"/>
  <c r="BE90" i="20" s="1"/>
  <c r="BE91" i="20" s="1"/>
  <c r="BE92" i="20" s="1"/>
  <c r="BE93" i="20" s="1"/>
  <c r="BE94" i="20" s="1"/>
  <c r="BE95" i="20" s="1"/>
  <c r="BE96" i="20" s="1"/>
  <c r="BE97" i="20" s="1"/>
  <c r="BE98" i="20" s="1"/>
  <c r="BE99" i="20" s="1"/>
  <c r="BE100" i="20" s="1"/>
  <c r="BE101" i="20" s="1"/>
  <c r="BE102" i="20" s="1"/>
  <c r="BE103" i="20" s="1"/>
  <c r="BN47" i="20"/>
  <c r="BN48" i="20" s="1"/>
  <c r="BN49" i="20" s="1"/>
  <c r="BN50" i="20" s="1"/>
  <c r="BN51" i="20" s="1"/>
  <c r="BN52" i="20" s="1"/>
  <c r="BN53" i="20" s="1"/>
  <c r="BN54" i="20" s="1"/>
  <c r="BN55" i="20" s="1"/>
  <c r="BN56" i="20" s="1"/>
  <c r="BN57" i="20" s="1"/>
  <c r="BN58" i="20" s="1"/>
  <c r="BN59" i="20" s="1"/>
  <c r="BN60" i="20" s="1"/>
  <c r="BN61" i="20" s="1"/>
  <c r="BN62" i="20" s="1"/>
  <c r="BN63" i="20" s="1"/>
  <c r="BN64" i="20" s="1"/>
  <c r="BN65" i="20" s="1"/>
  <c r="BN66" i="20" s="1"/>
  <c r="BN67" i="20" s="1"/>
  <c r="BN68" i="20" s="1"/>
  <c r="BN69" i="20" s="1"/>
  <c r="BN70" i="20" s="1"/>
  <c r="BN71" i="20" s="1"/>
  <c r="BN72" i="20" s="1"/>
  <c r="BN73" i="20" s="1"/>
  <c r="BN74" i="20" s="1"/>
  <c r="BN75" i="20" s="1"/>
  <c r="BN76" i="20" s="1"/>
  <c r="BN77" i="20" s="1"/>
  <c r="BN78" i="20" s="1"/>
  <c r="BN79" i="20" s="1"/>
  <c r="BN80" i="20" s="1"/>
  <c r="BN81" i="20" s="1"/>
  <c r="BN82" i="20" s="1"/>
  <c r="BN83" i="20" s="1"/>
  <c r="BN84" i="20" s="1"/>
  <c r="BN85" i="20" s="1"/>
  <c r="BN86" i="20" s="1"/>
  <c r="BN87" i="20" s="1"/>
  <c r="BN88" i="20" s="1"/>
  <c r="BN89" i="20" s="1"/>
  <c r="BN90" i="20" s="1"/>
  <c r="BN91" i="20" s="1"/>
  <c r="BN92" i="20" s="1"/>
  <c r="BN93" i="20" s="1"/>
  <c r="BN94" i="20" s="1"/>
  <c r="BN95" i="20" s="1"/>
  <c r="BN96" i="20" s="1"/>
  <c r="BN97" i="20" s="1"/>
  <c r="BN98" i="20" s="1"/>
  <c r="BN99" i="20" s="1"/>
  <c r="BN100" i="20" s="1"/>
  <c r="BN101" i="20" s="1"/>
  <c r="BN102" i="20" s="1"/>
  <c r="BN103" i="20" s="1"/>
  <c r="BR51" i="20"/>
  <c r="BR52" i="20" s="1"/>
  <c r="BR53" i="20" s="1"/>
  <c r="BS52" i="20"/>
  <c r="BS53" i="20" s="1"/>
  <c r="BS54" i="20" s="1"/>
  <c r="BS55" i="20" s="1"/>
  <c r="BS56" i="20" s="1"/>
  <c r="BS57" i="20" s="1"/>
  <c r="BS58" i="20" s="1"/>
  <c r="BS59" i="20" s="1"/>
  <c r="BS60" i="20" s="1"/>
  <c r="BS61" i="20" s="1"/>
  <c r="BS62" i="20" s="1"/>
  <c r="BS63" i="20" s="1"/>
  <c r="BS64" i="20" s="1"/>
  <c r="BS65" i="20" s="1"/>
  <c r="BS66" i="20" s="1"/>
  <c r="BS67" i="20" s="1"/>
  <c r="BS68" i="20" s="1"/>
  <c r="BS69" i="20" s="1"/>
  <c r="BS70" i="20" s="1"/>
  <c r="BS71" i="20" s="1"/>
  <c r="BS72" i="20" s="1"/>
  <c r="BS73" i="20" s="1"/>
  <c r="BS74" i="20" s="1"/>
  <c r="BS75" i="20" s="1"/>
  <c r="BS76" i="20" s="1"/>
  <c r="BS77" i="20" s="1"/>
  <c r="BS78" i="20" s="1"/>
  <c r="BS79" i="20" s="1"/>
  <c r="BS80" i="20" s="1"/>
  <c r="BS81" i="20" s="1"/>
  <c r="BS82" i="20" s="1"/>
  <c r="BS83" i="20" s="1"/>
  <c r="BS84" i="20" s="1"/>
  <c r="BS85" i="20" s="1"/>
  <c r="BS86" i="20" s="1"/>
  <c r="BS87" i="20" s="1"/>
  <c r="BS88" i="20" s="1"/>
  <c r="BS89" i="20" s="1"/>
  <c r="BS90" i="20" s="1"/>
  <c r="BS91" i="20" s="1"/>
  <c r="BS92" i="20" s="1"/>
  <c r="BS93" i="20" s="1"/>
  <c r="BS94" i="20" s="1"/>
  <c r="BS95" i="20" s="1"/>
  <c r="BS96" i="20" s="1"/>
  <c r="BS97" i="20" s="1"/>
  <c r="BS98" i="20" s="1"/>
  <c r="BS99" i="20" s="1"/>
  <c r="BS100" i="20" s="1"/>
  <c r="BS101" i="20" s="1"/>
  <c r="BS102" i="20" s="1"/>
  <c r="BS103" i="20" s="1"/>
  <c r="CI68" i="20"/>
  <c r="CI69" i="20" s="1"/>
  <c r="CI70" i="20" s="1"/>
  <c r="CI71" i="20" s="1"/>
  <c r="CI72" i="20" s="1"/>
  <c r="CI73" i="20" s="1"/>
  <c r="CI74" i="20" s="1"/>
  <c r="CI75" i="20" s="1"/>
  <c r="CI76" i="20" s="1"/>
  <c r="CI77" i="20" s="1"/>
  <c r="CI78" i="20" s="1"/>
  <c r="CI79" i="20" s="1"/>
  <c r="CI80" i="20" s="1"/>
  <c r="CI81" i="20" s="1"/>
  <c r="CI82" i="20" s="1"/>
  <c r="CI83" i="20" s="1"/>
  <c r="CI84" i="20" s="1"/>
  <c r="CI85" i="20" s="1"/>
  <c r="CI86" i="20" s="1"/>
  <c r="CI87" i="20" s="1"/>
  <c r="CI88" i="20" s="1"/>
  <c r="CI89" i="20" s="1"/>
  <c r="CI90" i="20" s="1"/>
  <c r="CI91" i="20" s="1"/>
  <c r="CI92" i="20" s="1"/>
  <c r="CI93" i="20" s="1"/>
  <c r="CI94" i="20" s="1"/>
  <c r="CI95" i="20" s="1"/>
  <c r="CI96" i="20" s="1"/>
  <c r="CI97" i="20" s="1"/>
  <c r="CI98" i="20" s="1"/>
  <c r="CI99" i="20" s="1"/>
  <c r="CI100" i="20" s="1"/>
  <c r="CI101" i="20" s="1"/>
  <c r="CI102" i="20" s="1"/>
  <c r="CI103" i="20" s="1"/>
  <c r="CN73" i="20"/>
  <c r="CN74" i="20" s="1"/>
  <c r="CN75" i="20" s="1"/>
  <c r="CN76" i="20" s="1"/>
  <c r="DL97" i="20"/>
  <c r="DL98" i="20" s="1"/>
  <c r="DL99" i="20" s="1"/>
  <c r="DL100" i="20" s="1"/>
  <c r="DL101" i="20" s="1"/>
  <c r="DL102" i="20" s="1"/>
  <c r="DL103" i="20" s="1"/>
  <c r="DN99" i="20"/>
  <c r="DN100" i="20" s="1"/>
  <c r="DN101" i="20" s="1"/>
  <c r="DN102" i="20" s="1"/>
  <c r="DN103" i="20" s="1"/>
  <c r="Y6" i="20"/>
  <c r="Y7" i="20" s="1"/>
  <c r="Y8" i="20" s="1"/>
  <c r="Y9" i="20" s="1"/>
  <c r="Y10" i="20" s="1"/>
  <c r="Y11" i="20" s="1"/>
  <c r="Y12" i="20" s="1"/>
  <c r="Y13" i="20" s="1"/>
  <c r="Y14" i="20" s="1"/>
  <c r="Y15" i="20" s="1"/>
  <c r="Y16" i="20" s="1"/>
  <c r="Y17" i="20" s="1"/>
  <c r="Y18" i="20" s="1"/>
  <c r="Y19" i="20" s="1"/>
  <c r="Y20" i="20" s="1"/>
  <c r="Y21" i="20" s="1"/>
  <c r="Y22" i="20" s="1"/>
  <c r="Y23" i="20" s="1"/>
  <c r="Y24" i="20" s="1"/>
  <c r="Y25" i="20" s="1"/>
  <c r="Y26" i="20" s="1"/>
  <c r="Y27" i="20" s="1"/>
  <c r="Y28" i="20" s="1"/>
  <c r="Y29" i="20" s="1"/>
  <c r="Y30" i="20" s="1"/>
  <c r="Y31" i="20" s="1"/>
  <c r="Y32" i="20" s="1"/>
  <c r="Y33" i="20" s="1"/>
  <c r="Y34" i="20" s="1"/>
  <c r="Y35" i="20" s="1"/>
  <c r="Y36" i="20" s="1"/>
  <c r="Y37" i="20" s="1"/>
  <c r="Y38" i="20" s="1"/>
  <c r="Y39" i="20" s="1"/>
  <c r="Y40" i="20" s="1"/>
  <c r="Y41" i="20" s="1"/>
  <c r="Y42" i="20" s="1"/>
  <c r="Y43" i="20" s="1"/>
  <c r="Y44" i="20" s="1"/>
  <c r="Y45" i="20" s="1"/>
  <c r="Y46" i="20" s="1"/>
  <c r="Y47" i="20" s="1"/>
  <c r="Y48" i="20" s="1"/>
  <c r="Y49" i="20" s="1"/>
  <c r="Y50" i="20" s="1"/>
  <c r="Y51" i="20" s="1"/>
  <c r="Y52" i="20" s="1"/>
  <c r="Y53" i="20" s="1"/>
  <c r="Y54" i="20" s="1"/>
  <c r="Y55" i="20" s="1"/>
  <c r="Y56" i="20" s="1"/>
  <c r="Y57" i="20" s="1"/>
  <c r="Y58" i="20" s="1"/>
  <c r="Y59" i="20" s="1"/>
  <c r="Y60" i="20" s="1"/>
  <c r="Y61" i="20" s="1"/>
  <c r="Y62" i="20" s="1"/>
  <c r="Y63" i="20" s="1"/>
  <c r="Y64" i="20" s="1"/>
  <c r="Y65" i="20" s="1"/>
  <c r="Y66" i="20" s="1"/>
  <c r="Y67" i="20" s="1"/>
  <c r="Y68" i="20" s="1"/>
  <c r="Y69" i="20" s="1"/>
  <c r="Y70" i="20" s="1"/>
  <c r="Y71" i="20" s="1"/>
  <c r="Y72" i="20" s="1"/>
  <c r="Y73" i="20" s="1"/>
  <c r="Y74" i="20" s="1"/>
  <c r="Y75" i="20" s="1"/>
  <c r="Y76" i="20" s="1"/>
  <c r="Y77" i="20" s="1"/>
  <c r="Y78" i="20" s="1"/>
  <c r="Y79" i="20" s="1"/>
  <c r="Y80" i="20" s="1"/>
  <c r="Y81" i="20" s="1"/>
  <c r="Y82" i="20" s="1"/>
  <c r="Y83" i="20" s="1"/>
  <c r="Y84" i="20" s="1"/>
  <c r="Y85" i="20" s="1"/>
  <c r="Y86" i="20" s="1"/>
  <c r="Y87" i="20" s="1"/>
  <c r="Y88" i="20" s="1"/>
  <c r="Y89" i="20" s="1"/>
  <c r="Y90" i="20" s="1"/>
  <c r="Y91" i="20" s="1"/>
  <c r="Y92" i="20" s="1"/>
  <c r="Y93" i="20" s="1"/>
  <c r="Y94" i="20" s="1"/>
  <c r="Y95" i="20" s="1"/>
  <c r="Y96" i="20" s="1"/>
  <c r="Y97" i="20" s="1"/>
  <c r="Y98" i="20" s="1"/>
  <c r="Y99" i="20" s="1"/>
  <c r="Y100" i="20" s="1"/>
  <c r="Y101" i="20" s="1"/>
  <c r="Y102" i="20" s="1"/>
  <c r="Y103" i="20" s="1"/>
  <c r="Z7" i="20"/>
  <c r="Z8" i="20" s="1"/>
  <c r="Z9" i="20" s="1"/>
  <c r="Z10" i="20" s="1"/>
  <c r="Z11" i="20" s="1"/>
  <c r="Z12" i="20" s="1"/>
  <c r="Z13" i="20" s="1"/>
  <c r="AA8" i="20"/>
  <c r="AA9" i="20" s="1"/>
  <c r="AA10" i="20" s="1"/>
  <c r="AA11" i="20" s="1"/>
  <c r="AA12" i="20" s="1"/>
  <c r="AA13" i="20" s="1"/>
  <c r="AB9" i="20"/>
  <c r="AB10" i="20" s="1"/>
  <c r="AB11" i="20" s="1"/>
  <c r="AB12" i="20" s="1"/>
  <c r="AB13" i="20" s="1"/>
  <c r="AB14" i="20" s="1"/>
  <c r="AB15" i="20" s="1"/>
  <c r="AB16" i="20" s="1"/>
  <c r="AB17" i="20" s="1"/>
  <c r="AB18" i="20" s="1"/>
  <c r="AB19" i="20" s="1"/>
  <c r="AB20" i="20" s="1"/>
  <c r="AB21" i="20" s="1"/>
  <c r="AB22" i="20" s="1"/>
  <c r="AB23" i="20" s="1"/>
  <c r="AB24" i="20" s="1"/>
  <c r="AB25" i="20" s="1"/>
  <c r="AB26" i="20" s="1"/>
  <c r="AB27" i="20" s="1"/>
  <c r="AB28" i="20" s="1"/>
  <c r="AB29" i="20" s="1"/>
  <c r="AB30" i="20" s="1"/>
  <c r="AB31" i="20" s="1"/>
  <c r="AB32" i="20" s="1"/>
  <c r="AB33" i="20" s="1"/>
  <c r="AB34" i="20" s="1"/>
  <c r="AB35" i="20" s="1"/>
  <c r="AB36" i="20" s="1"/>
  <c r="AB37" i="20" s="1"/>
  <c r="AB38" i="20" s="1"/>
  <c r="AB39" i="20" s="1"/>
  <c r="AB40" i="20" s="1"/>
  <c r="AB41" i="20" s="1"/>
  <c r="AB42" i="20" s="1"/>
  <c r="AB43" i="20" s="1"/>
  <c r="AB44" i="20" s="1"/>
  <c r="AB45" i="20" s="1"/>
  <c r="AB46" i="20" s="1"/>
  <c r="AB47" i="20" s="1"/>
  <c r="AB48" i="20" s="1"/>
  <c r="AB49" i="20" s="1"/>
  <c r="AB50" i="20" s="1"/>
  <c r="AB51" i="20" s="1"/>
  <c r="AB52" i="20" s="1"/>
  <c r="AB53" i="20" s="1"/>
  <c r="AB54" i="20" s="1"/>
  <c r="AB55" i="20" s="1"/>
  <c r="AB56" i="20" s="1"/>
  <c r="AB57" i="20" s="1"/>
  <c r="AB58" i="20" s="1"/>
  <c r="AB59" i="20" s="1"/>
  <c r="AB60" i="20" s="1"/>
  <c r="AB61" i="20" s="1"/>
  <c r="AB62" i="20" s="1"/>
  <c r="AB63" i="20" s="1"/>
  <c r="AB64" i="20" s="1"/>
  <c r="AB65" i="20" s="1"/>
  <c r="AB66" i="20" s="1"/>
  <c r="AB67" i="20" s="1"/>
  <c r="AB68" i="20" s="1"/>
  <c r="AB69" i="20" s="1"/>
  <c r="AB70" i="20" s="1"/>
  <c r="AB71" i="20" s="1"/>
  <c r="AB72" i="20" s="1"/>
  <c r="AB73" i="20" s="1"/>
  <c r="AB74" i="20" s="1"/>
  <c r="AB75" i="20" s="1"/>
  <c r="AB76" i="20" s="1"/>
  <c r="AB77" i="20" s="1"/>
  <c r="AB78" i="20" s="1"/>
  <c r="AB79" i="20" s="1"/>
  <c r="AB80" i="20" s="1"/>
  <c r="AB81" i="20" s="1"/>
  <c r="AB82" i="20" s="1"/>
  <c r="AB83" i="20" s="1"/>
  <c r="AB84" i="20" s="1"/>
  <c r="AB85" i="20" s="1"/>
  <c r="AB86" i="20" s="1"/>
  <c r="AB87" i="20" s="1"/>
  <c r="AB88" i="20" s="1"/>
  <c r="AB89" i="20" s="1"/>
  <c r="AB90" i="20" s="1"/>
  <c r="AB91" i="20" s="1"/>
  <c r="AB92" i="20" s="1"/>
  <c r="AB93" i="20" s="1"/>
  <c r="AB94" i="20" s="1"/>
  <c r="AB95" i="20" s="1"/>
  <c r="AB96" i="20" s="1"/>
  <c r="AB97" i="20" s="1"/>
  <c r="AB98" i="20" s="1"/>
  <c r="AB99" i="20" s="1"/>
  <c r="AB100" i="20" s="1"/>
  <c r="AB101" i="20" s="1"/>
  <c r="AB102" i="20" s="1"/>
  <c r="AB103" i="20" s="1"/>
  <c r="AE12" i="20"/>
  <c r="AE13" i="20" s="1"/>
  <c r="AE14" i="20" s="1"/>
  <c r="AE15" i="20" s="1"/>
  <c r="AE16" i="20" s="1"/>
  <c r="AE17" i="20" s="1"/>
  <c r="AE18" i="20" s="1"/>
  <c r="AE19" i="20" s="1"/>
  <c r="AE20" i="20" s="1"/>
  <c r="AE21" i="20" s="1"/>
  <c r="AE22" i="20" s="1"/>
  <c r="AE23" i="20" s="1"/>
  <c r="AE24" i="20" s="1"/>
  <c r="AE25" i="20" s="1"/>
  <c r="AE26" i="20" s="1"/>
  <c r="AE27" i="20" s="1"/>
  <c r="AE28" i="20" s="1"/>
  <c r="AE29" i="20" s="1"/>
  <c r="AE30" i="20" s="1"/>
  <c r="AE31" i="20" s="1"/>
  <c r="AE32" i="20" s="1"/>
  <c r="AE33" i="20" s="1"/>
  <c r="AE34" i="20" s="1"/>
  <c r="AE35" i="20" s="1"/>
  <c r="AE36" i="20" s="1"/>
  <c r="AE37" i="20" s="1"/>
  <c r="AE38" i="20" s="1"/>
  <c r="AE39" i="20" s="1"/>
  <c r="AE40" i="20" s="1"/>
  <c r="AE41" i="20" s="1"/>
  <c r="AE42" i="20" s="1"/>
  <c r="AE43" i="20" s="1"/>
  <c r="AE44" i="20" s="1"/>
  <c r="AE45" i="20" s="1"/>
  <c r="AE46" i="20" s="1"/>
  <c r="AE47" i="20" s="1"/>
  <c r="AE48" i="20" s="1"/>
  <c r="AE49" i="20" s="1"/>
  <c r="AE50" i="20" s="1"/>
  <c r="AE51" i="20" s="1"/>
  <c r="AE52" i="20" s="1"/>
  <c r="AE53" i="20" s="1"/>
  <c r="AE54" i="20" s="1"/>
  <c r="AE55" i="20" s="1"/>
  <c r="AE56" i="20" s="1"/>
  <c r="AE57" i="20" s="1"/>
  <c r="AE58" i="20" s="1"/>
  <c r="AE59" i="20" s="1"/>
  <c r="AE60" i="20" s="1"/>
  <c r="AE61" i="20" s="1"/>
  <c r="AE62" i="20" s="1"/>
  <c r="AE63" i="20" s="1"/>
  <c r="AE64" i="20" s="1"/>
  <c r="AE65" i="20" s="1"/>
  <c r="AE66" i="20" s="1"/>
  <c r="AE67" i="20" s="1"/>
  <c r="AE68" i="20" s="1"/>
  <c r="AE69" i="20" s="1"/>
  <c r="AE70" i="20" s="1"/>
  <c r="AE71" i="20" s="1"/>
  <c r="AE72" i="20" s="1"/>
  <c r="AE73" i="20" s="1"/>
  <c r="AE74" i="20" s="1"/>
  <c r="AE75" i="20" s="1"/>
  <c r="AE76" i="20" s="1"/>
  <c r="AE77" i="20" s="1"/>
  <c r="AE78" i="20" s="1"/>
  <c r="AE79" i="20" s="1"/>
  <c r="AE80" i="20" s="1"/>
  <c r="AE81" i="20" s="1"/>
  <c r="AE82" i="20" s="1"/>
  <c r="AE83" i="20" s="1"/>
  <c r="AE84" i="20" s="1"/>
  <c r="AE85" i="20" s="1"/>
  <c r="AE86" i="20" s="1"/>
  <c r="AE87" i="20" s="1"/>
  <c r="AE88" i="20" s="1"/>
  <c r="AE89" i="20" s="1"/>
  <c r="AE90" i="20" s="1"/>
  <c r="AE91" i="20" s="1"/>
  <c r="AE92" i="20" s="1"/>
  <c r="AE93" i="20" s="1"/>
  <c r="AE94" i="20" s="1"/>
  <c r="AE95" i="20" s="1"/>
  <c r="AE96" i="20" s="1"/>
  <c r="AE97" i="20" s="1"/>
  <c r="AE98" i="20" s="1"/>
  <c r="AE99" i="20" s="1"/>
  <c r="AE100" i="20" s="1"/>
  <c r="AE101" i="20" s="1"/>
  <c r="AE102" i="20" s="1"/>
  <c r="AE103" i="20" s="1"/>
  <c r="AF13" i="20"/>
  <c r="AF14" i="20" s="1"/>
  <c r="AF15" i="20" s="1"/>
  <c r="AF16" i="20" s="1"/>
  <c r="AF17" i="20" s="1"/>
  <c r="AF18" i="20" s="1"/>
  <c r="AF19" i="20" s="1"/>
  <c r="AF20" i="20" s="1"/>
  <c r="AF21" i="20" s="1"/>
  <c r="AF22" i="20" s="1"/>
  <c r="AF23" i="20" s="1"/>
  <c r="AF24" i="20" s="1"/>
  <c r="AF25" i="20" s="1"/>
  <c r="AF26" i="20" s="1"/>
  <c r="AF27" i="20" s="1"/>
  <c r="AF28" i="20" s="1"/>
  <c r="AF29" i="20" s="1"/>
  <c r="AF30" i="20" s="1"/>
  <c r="AF31" i="20" s="1"/>
  <c r="AF32" i="20" s="1"/>
  <c r="AF33" i="20" s="1"/>
  <c r="AF34" i="20" s="1"/>
  <c r="AF35" i="20" s="1"/>
  <c r="AF36" i="20" s="1"/>
  <c r="AF37" i="20" s="1"/>
  <c r="AF38" i="20" s="1"/>
  <c r="AF39" i="20" s="1"/>
  <c r="AF40" i="20" s="1"/>
  <c r="AF41" i="20" s="1"/>
  <c r="AF42" i="20" s="1"/>
  <c r="AF43" i="20" s="1"/>
  <c r="AF44" i="20" s="1"/>
  <c r="AF45" i="20" s="1"/>
  <c r="AF46" i="20" s="1"/>
  <c r="AF47" i="20" s="1"/>
  <c r="AF48" i="20" s="1"/>
  <c r="AF49" i="20" s="1"/>
  <c r="AF50" i="20" s="1"/>
  <c r="AF51" i="20" s="1"/>
  <c r="AF52" i="20" s="1"/>
  <c r="AF53" i="20" s="1"/>
  <c r="AF54" i="20" s="1"/>
  <c r="AF55" i="20" s="1"/>
  <c r="AF56" i="20" s="1"/>
  <c r="AF57" i="20" s="1"/>
  <c r="AF58" i="20" s="1"/>
  <c r="AF59" i="20" s="1"/>
  <c r="AF60" i="20" s="1"/>
  <c r="AF61" i="20" s="1"/>
  <c r="AF62" i="20" s="1"/>
  <c r="AF63" i="20" s="1"/>
  <c r="AF64" i="20" s="1"/>
  <c r="AF65" i="20" s="1"/>
  <c r="AF66" i="20" s="1"/>
  <c r="AF67" i="20" s="1"/>
  <c r="AF68" i="20" s="1"/>
  <c r="AF69" i="20" s="1"/>
  <c r="AF70" i="20" s="1"/>
  <c r="AF71" i="20" s="1"/>
  <c r="AF72" i="20" s="1"/>
  <c r="AF73" i="20" s="1"/>
  <c r="AF74" i="20" s="1"/>
  <c r="AF75" i="20" s="1"/>
  <c r="AF76" i="20" s="1"/>
  <c r="AF77" i="20" s="1"/>
  <c r="AF78" i="20" s="1"/>
  <c r="AF79" i="20" s="1"/>
  <c r="AF80" i="20" s="1"/>
  <c r="AF81" i="20" s="1"/>
  <c r="AF82" i="20" s="1"/>
  <c r="AF83" i="20" s="1"/>
  <c r="AF84" i="20" s="1"/>
  <c r="AF85" i="20" s="1"/>
  <c r="AF86" i="20" s="1"/>
  <c r="AF87" i="20" s="1"/>
  <c r="AF88" i="20" s="1"/>
  <c r="AF89" i="20" s="1"/>
  <c r="AF90" i="20" s="1"/>
  <c r="AF91" i="20" s="1"/>
  <c r="AF92" i="20" s="1"/>
  <c r="AF93" i="20" s="1"/>
  <c r="AF94" i="20" s="1"/>
  <c r="AF95" i="20" s="1"/>
  <c r="AF96" i="20" s="1"/>
  <c r="AF97" i="20" s="1"/>
  <c r="AF98" i="20" s="1"/>
  <c r="AF99" i="20" s="1"/>
  <c r="AF100" i="20" s="1"/>
  <c r="AF101" i="20" s="1"/>
  <c r="AF102" i="20" s="1"/>
  <c r="AF103" i="20" s="1"/>
  <c r="AG14" i="20"/>
  <c r="AG15" i="20" s="1"/>
  <c r="AG16" i="20" s="1"/>
  <c r="AG17" i="20" s="1"/>
  <c r="AG18" i="20" s="1"/>
  <c r="AG19" i="20" s="1"/>
  <c r="AG20" i="20" s="1"/>
  <c r="AG21" i="20" s="1"/>
  <c r="AG22" i="20" s="1"/>
  <c r="AG23" i="20" s="1"/>
  <c r="AG24" i="20" s="1"/>
  <c r="AG25" i="20" s="1"/>
  <c r="AG26" i="20" s="1"/>
  <c r="AG27" i="20" s="1"/>
  <c r="AG28" i="20" s="1"/>
  <c r="AG29" i="20" s="1"/>
  <c r="AG30" i="20" s="1"/>
  <c r="AG31" i="20" s="1"/>
  <c r="AG32" i="20" s="1"/>
  <c r="AG33" i="20" s="1"/>
  <c r="AG34" i="20" s="1"/>
  <c r="AG35" i="20" s="1"/>
  <c r="AG36" i="20" s="1"/>
  <c r="AG37" i="20" s="1"/>
  <c r="AG38" i="20" s="1"/>
  <c r="AG39" i="20" s="1"/>
  <c r="AG40" i="20" s="1"/>
  <c r="AG41" i="20" s="1"/>
  <c r="AG42" i="20" s="1"/>
  <c r="AG43" i="20" s="1"/>
  <c r="AG44" i="20" s="1"/>
  <c r="AG45" i="20" s="1"/>
  <c r="AG46" i="20" s="1"/>
  <c r="AG47" i="20" s="1"/>
  <c r="AG48" i="20" s="1"/>
  <c r="AG49" i="20" s="1"/>
  <c r="AG50" i="20" s="1"/>
  <c r="AG51" i="20" s="1"/>
  <c r="AG52" i="20" s="1"/>
  <c r="AG53" i="20" s="1"/>
  <c r="AG54" i="20" s="1"/>
  <c r="AG55" i="20" s="1"/>
  <c r="AG56" i="20" s="1"/>
  <c r="AG57" i="20" s="1"/>
  <c r="AG58" i="20" s="1"/>
  <c r="AG59" i="20" s="1"/>
  <c r="AG60" i="20" s="1"/>
  <c r="AG61" i="20" s="1"/>
  <c r="AG62" i="20" s="1"/>
  <c r="AG63" i="20" s="1"/>
  <c r="AG64" i="20" s="1"/>
  <c r="AG65" i="20" s="1"/>
  <c r="AG66" i="20" s="1"/>
  <c r="AG67" i="20" s="1"/>
  <c r="AG68" i="20" s="1"/>
  <c r="AG69" i="20" s="1"/>
  <c r="AG70" i="20" s="1"/>
  <c r="AG71" i="20" s="1"/>
  <c r="AG72" i="20" s="1"/>
  <c r="AG73" i="20" s="1"/>
  <c r="AG74" i="20" s="1"/>
  <c r="AG75" i="20" s="1"/>
  <c r="AG76" i="20" s="1"/>
  <c r="AG77" i="20" s="1"/>
  <c r="AG78" i="20" s="1"/>
  <c r="AG79" i="20" s="1"/>
  <c r="AG80" i="20" s="1"/>
  <c r="AG81" i="20" s="1"/>
  <c r="AG82" i="20" s="1"/>
  <c r="AG83" i="20" s="1"/>
  <c r="AG84" i="20" s="1"/>
  <c r="AG85" i="20" s="1"/>
  <c r="AG86" i="20" s="1"/>
  <c r="AG87" i="20" s="1"/>
  <c r="AG88" i="20" s="1"/>
  <c r="AG89" i="20" s="1"/>
  <c r="AG90" i="20" s="1"/>
  <c r="AG91" i="20" s="1"/>
  <c r="AG92" i="20" s="1"/>
  <c r="AG93" i="20" s="1"/>
  <c r="AG94" i="20" s="1"/>
  <c r="AG95" i="20" s="1"/>
  <c r="AG96" i="20" s="1"/>
  <c r="AG97" i="20" s="1"/>
  <c r="AG98" i="20" s="1"/>
  <c r="AG99" i="20" s="1"/>
  <c r="AG100" i="20" s="1"/>
  <c r="AG101" i="20" s="1"/>
  <c r="AG102" i="20" s="1"/>
  <c r="AG103" i="20" s="1"/>
  <c r="AH15" i="20"/>
  <c r="AH16" i="20" s="1"/>
  <c r="AH17" i="20" s="1"/>
  <c r="AH18" i="20" s="1"/>
  <c r="AH19" i="20" s="1"/>
  <c r="AH20" i="20" s="1"/>
  <c r="AH21" i="20" s="1"/>
  <c r="AH22" i="20" s="1"/>
  <c r="AH23" i="20" s="1"/>
  <c r="AH24" i="20" s="1"/>
  <c r="AH25" i="20" s="1"/>
  <c r="AH26" i="20" s="1"/>
  <c r="AH27" i="20" s="1"/>
  <c r="AH28" i="20" s="1"/>
  <c r="AH29" i="20" s="1"/>
  <c r="AH30" i="20" s="1"/>
  <c r="AH31" i="20" s="1"/>
  <c r="AH32" i="20" s="1"/>
  <c r="AH33" i="20" s="1"/>
  <c r="AH34" i="20" s="1"/>
  <c r="AH35" i="20" s="1"/>
  <c r="AH36" i="20" s="1"/>
  <c r="AH37" i="20" s="1"/>
  <c r="AH38" i="20" s="1"/>
  <c r="AH39" i="20" s="1"/>
  <c r="AH40" i="20" s="1"/>
  <c r="AH41" i="20" s="1"/>
  <c r="AH42" i="20" s="1"/>
  <c r="AH43" i="20" s="1"/>
  <c r="AH44" i="20" s="1"/>
  <c r="AH45" i="20" s="1"/>
  <c r="AH46" i="20" s="1"/>
  <c r="AH47" i="20" s="1"/>
  <c r="AH48" i="20" s="1"/>
  <c r="AH49" i="20" s="1"/>
  <c r="AH50" i="20" s="1"/>
  <c r="AH51" i="20" s="1"/>
  <c r="AH52" i="20" s="1"/>
  <c r="AH53" i="20" s="1"/>
  <c r="AH54" i="20" s="1"/>
  <c r="AH55" i="20" s="1"/>
  <c r="AH56" i="20" s="1"/>
  <c r="AH57" i="20" s="1"/>
  <c r="AH58" i="20" s="1"/>
  <c r="AH59" i="20" s="1"/>
  <c r="AH60" i="20" s="1"/>
  <c r="AH61" i="20" s="1"/>
  <c r="AH62" i="20" s="1"/>
  <c r="AH63" i="20" s="1"/>
  <c r="AH64" i="20" s="1"/>
  <c r="AH65" i="20" s="1"/>
  <c r="AH66" i="20" s="1"/>
  <c r="AH67" i="20" s="1"/>
  <c r="AH68" i="20" s="1"/>
  <c r="AH69" i="20" s="1"/>
  <c r="AH70" i="20" s="1"/>
  <c r="AH71" i="20" s="1"/>
  <c r="AH72" i="20" s="1"/>
  <c r="AH73" i="20" s="1"/>
  <c r="AH74" i="20" s="1"/>
  <c r="AH75" i="20" s="1"/>
  <c r="AH76" i="20" s="1"/>
  <c r="AH77" i="20" s="1"/>
  <c r="AH78" i="20" s="1"/>
  <c r="AH79" i="20" s="1"/>
  <c r="AH80" i="20" s="1"/>
  <c r="AH81" i="20" s="1"/>
  <c r="AH82" i="20" s="1"/>
  <c r="AH83" i="20" s="1"/>
  <c r="AH84" i="20" s="1"/>
  <c r="AH85" i="20" s="1"/>
  <c r="AH86" i="20" s="1"/>
  <c r="AH87" i="20" s="1"/>
  <c r="AH88" i="20" s="1"/>
  <c r="AH89" i="20" s="1"/>
  <c r="AH90" i="20" s="1"/>
  <c r="AH91" i="20" s="1"/>
  <c r="AH92" i="20" s="1"/>
  <c r="AH93" i="20" s="1"/>
  <c r="AH94" i="20" s="1"/>
  <c r="AH95" i="20" s="1"/>
  <c r="AH96" i="20" s="1"/>
  <c r="AH97" i="20" s="1"/>
  <c r="AH98" i="20" s="1"/>
  <c r="AH99" i="20" s="1"/>
  <c r="AH100" i="20" s="1"/>
  <c r="AH101" i="20" s="1"/>
  <c r="AH102" i="20" s="1"/>
  <c r="AH103" i="20" s="1"/>
  <c r="AJ17" i="20"/>
  <c r="AJ18" i="20" s="1"/>
  <c r="AJ19" i="20" s="1"/>
  <c r="AJ20" i="20" s="1"/>
  <c r="AJ21" i="20" s="1"/>
  <c r="AJ22" i="20" s="1"/>
  <c r="AJ23" i="20" s="1"/>
  <c r="AJ24" i="20" s="1"/>
  <c r="AJ25" i="20" s="1"/>
  <c r="AJ26" i="20" s="1"/>
  <c r="AJ27" i="20" s="1"/>
  <c r="AJ28" i="20" s="1"/>
  <c r="AJ29" i="20" s="1"/>
  <c r="AJ30" i="20" s="1"/>
  <c r="AJ31" i="20" s="1"/>
  <c r="AJ32" i="20" s="1"/>
  <c r="AJ33" i="20" s="1"/>
  <c r="AJ34" i="20" s="1"/>
  <c r="AJ35" i="20" s="1"/>
  <c r="AJ36" i="20" s="1"/>
  <c r="AJ37" i="20" s="1"/>
  <c r="AJ38" i="20" s="1"/>
  <c r="AJ39" i="20" s="1"/>
  <c r="AJ40" i="20" s="1"/>
  <c r="AJ41" i="20" s="1"/>
  <c r="AJ42" i="20" s="1"/>
  <c r="AJ43" i="20" s="1"/>
  <c r="AJ44" i="20" s="1"/>
  <c r="AJ45" i="20" s="1"/>
  <c r="AJ46" i="20" s="1"/>
  <c r="AJ47" i="20" s="1"/>
  <c r="AJ48" i="20" s="1"/>
  <c r="AJ49" i="20" s="1"/>
  <c r="AJ50" i="20" s="1"/>
  <c r="AJ51" i="20" s="1"/>
  <c r="AJ52" i="20" s="1"/>
  <c r="AJ53" i="20" s="1"/>
  <c r="AJ54" i="20" s="1"/>
  <c r="AJ55" i="20" s="1"/>
  <c r="AJ56" i="20" s="1"/>
  <c r="AJ57" i="20" s="1"/>
  <c r="AJ58" i="20" s="1"/>
  <c r="AJ59" i="20" s="1"/>
  <c r="AJ60" i="20" s="1"/>
  <c r="AJ61" i="20" s="1"/>
  <c r="AJ62" i="20" s="1"/>
  <c r="AJ63" i="20" s="1"/>
  <c r="AJ64" i="20" s="1"/>
  <c r="AJ65" i="20" s="1"/>
  <c r="AJ66" i="20" s="1"/>
  <c r="AJ67" i="20" s="1"/>
  <c r="AJ68" i="20" s="1"/>
  <c r="AJ69" i="20" s="1"/>
  <c r="AJ70" i="20" s="1"/>
  <c r="AJ71" i="20" s="1"/>
  <c r="AJ72" i="20" s="1"/>
  <c r="AJ73" i="20" s="1"/>
  <c r="AJ74" i="20" s="1"/>
  <c r="AJ75" i="20" s="1"/>
  <c r="AJ76" i="20" s="1"/>
  <c r="AJ77" i="20" s="1"/>
  <c r="AJ78" i="20" s="1"/>
  <c r="AJ79" i="20" s="1"/>
  <c r="AJ80" i="20" s="1"/>
  <c r="AJ81" i="20" s="1"/>
  <c r="AJ82" i="20" s="1"/>
  <c r="AJ83" i="20" s="1"/>
  <c r="AJ84" i="20" s="1"/>
  <c r="AJ85" i="20" s="1"/>
  <c r="AJ86" i="20" s="1"/>
  <c r="AJ87" i="20" s="1"/>
  <c r="AJ88" i="20" s="1"/>
  <c r="AJ89" i="20" s="1"/>
  <c r="AJ90" i="20" s="1"/>
  <c r="AJ91" i="20" s="1"/>
  <c r="AJ92" i="20" s="1"/>
  <c r="AJ93" i="20" s="1"/>
  <c r="AJ94" i="20" s="1"/>
  <c r="AJ95" i="20" s="1"/>
  <c r="AJ96" i="20" s="1"/>
  <c r="AJ97" i="20" s="1"/>
  <c r="AJ98" i="20" s="1"/>
  <c r="AJ99" i="20" s="1"/>
  <c r="AJ100" i="20" s="1"/>
  <c r="AJ101" i="20" s="1"/>
  <c r="AJ102" i="20" s="1"/>
  <c r="AJ103" i="20" s="1"/>
  <c r="AM20" i="20"/>
  <c r="AM21" i="20" s="1"/>
  <c r="AM22" i="20" s="1"/>
  <c r="AM23" i="20" s="1"/>
  <c r="AM24" i="20" s="1"/>
  <c r="AM25" i="20" s="1"/>
  <c r="AM26" i="20" s="1"/>
  <c r="AM27" i="20" s="1"/>
  <c r="AM28" i="20" s="1"/>
  <c r="AM29" i="20" s="1"/>
  <c r="AM30" i="20" s="1"/>
  <c r="AM31" i="20" s="1"/>
  <c r="AM32" i="20" s="1"/>
  <c r="AM33" i="20" s="1"/>
  <c r="AM34" i="20" s="1"/>
  <c r="AM35" i="20" s="1"/>
  <c r="AM36" i="20" s="1"/>
  <c r="AM37" i="20" s="1"/>
  <c r="AM38" i="20" s="1"/>
  <c r="AM39" i="20" s="1"/>
  <c r="AM40" i="20" s="1"/>
  <c r="AM41" i="20" s="1"/>
  <c r="AM42" i="20" s="1"/>
  <c r="AM43" i="20" s="1"/>
  <c r="AM44" i="20" s="1"/>
  <c r="AM45" i="20" s="1"/>
  <c r="AM46" i="20" s="1"/>
  <c r="AM47" i="20" s="1"/>
  <c r="AM48" i="20" s="1"/>
  <c r="AM49" i="20" s="1"/>
  <c r="AM50" i="20" s="1"/>
  <c r="AM51" i="20" s="1"/>
  <c r="AM52" i="20" s="1"/>
  <c r="AM53" i="20" s="1"/>
  <c r="AM54" i="20" s="1"/>
  <c r="AM55" i="20" s="1"/>
  <c r="AM56" i="20" s="1"/>
  <c r="AM57" i="20" s="1"/>
  <c r="AM58" i="20" s="1"/>
  <c r="AM59" i="20" s="1"/>
  <c r="AM60" i="20" s="1"/>
  <c r="AM61" i="20" s="1"/>
  <c r="AM62" i="20" s="1"/>
  <c r="AM63" i="20" s="1"/>
  <c r="AM64" i="20" s="1"/>
  <c r="AM65" i="20" s="1"/>
  <c r="AM66" i="20" s="1"/>
  <c r="AM67" i="20" s="1"/>
  <c r="AM68" i="20" s="1"/>
  <c r="AM69" i="20" s="1"/>
  <c r="AM70" i="20" s="1"/>
  <c r="AM71" i="20" s="1"/>
  <c r="AM72" i="20" s="1"/>
  <c r="AM73" i="20" s="1"/>
  <c r="AM74" i="20" s="1"/>
  <c r="AM75" i="20" s="1"/>
  <c r="AM76" i="20" s="1"/>
  <c r="AM77" i="20" s="1"/>
  <c r="AM78" i="20" s="1"/>
  <c r="AM79" i="20" s="1"/>
  <c r="AM80" i="20" s="1"/>
  <c r="AM81" i="20" s="1"/>
  <c r="AM82" i="20" s="1"/>
  <c r="AM83" i="20" s="1"/>
  <c r="AM84" i="20" s="1"/>
  <c r="AM85" i="20" s="1"/>
  <c r="AM86" i="20" s="1"/>
  <c r="AM87" i="20" s="1"/>
  <c r="AM88" i="20" s="1"/>
  <c r="AM89" i="20" s="1"/>
  <c r="AM90" i="20" s="1"/>
  <c r="AM91" i="20" s="1"/>
  <c r="AM92" i="20" s="1"/>
  <c r="AM93" i="20" s="1"/>
  <c r="AM94" i="20" s="1"/>
  <c r="AM95" i="20" s="1"/>
  <c r="AM96" i="20" s="1"/>
  <c r="AM97" i="20" s="1"/>
  <c r="AM98" i="20" s="1"/>
  <c r="AM99" i="20" s="1"/>
  <c r="AM100" i="20" s="1"/>
  <c r="AM101" i="20" s="1"/>
  <c r="AM102" i="20" s="1"/>
  <c r="AM103" i="20" s="1"/>
  <c r="AO22" i="20"/>
  <c r="AO23" i="20" s="1"/>
  <c r="AO24" i="20" s="1"/>
  <c r="AO25" i="20" s="1"/>
  <c r="AO26" i="20" s="1"/>
  <c r="AO27" i="20" s="1"/>
  <c r="AO28" i="20" s="1"/>
  <c r="AO29" i="20" s="1"/>
  <c r="AO30" i="20" s="1"/>
  <c r="AO31" i="20" s="1"/>
  <c r="AO32" i="20" s="1"/>
  <c r="AO33" i="20" s="1"/>
  <c r="AO34" i="20" s="1"/>
  <c r="AO35" i="20" s="1"/>
  <c r="AO36" i="20" s="1"/>
  <c r="AO37" i="20" s="1"/>
  <c r="AO38" i="20" s="1"/>
  <c r="AO39" i="20" s="1"/>
  <c r="AO40" i="20" s="1"/>
  <c r="AO41" i="20" s="1"/>
  <c r="AO42" i="20" s="1"/>
  <c r="AO43" i="20" s="1"/>
  <c r="AO44" i="20" s="1"/>
  <c r="AO45" i="20" s="1"/>
  <c r="AO46" i="20" s="1"/>
  <c r="AO47" i="20" s="1"/>
  <c r="AO48" i="20" s="1"/>
  <c r="AO49" i="20" s="1"/>
  <c r="AO50" i="20" s="1"/>
  <c r="AO51" i="20" s="1"/>
  <c r="AO52" i="20" s="1"/>
  <c r="AO53" i="20" s="1"/>
  <c r="AO54" i="20" s="1"/>
  <c r="AO55" i="20" s="1"/>
  <c r="AO56" i="20" s="1"/>
  <c r="AO57" i="20" s="1"/>
  <c r="AO58" i="20" s="1"/>
  <c r="AO59" i="20" s="1"/>
  <c r="AO60" i="20" s="1"/>
  <c r="AO61" i="20" s="1"/>
  <c r="AO62" i="20" s="1"/>
  <c r="AO63" i="20" s="1"/>
  <c r="AO64" i="20" s="1"/>
  <c r="AO65" i="20" s="1"/>
  <c r="AO66" i="20" s="1"/>
  <c r="AO67" i="20" s="1"/>
  <c r="AO68" i="20" s="1"/>
  <c r="AO69" i="20" s="1"/>
  <c r="AO70" i="20" s="1"/>
  <c r="AO71" i="20" s="1"/>
  <c r="AO72" i="20" s="1"/>
  <c r="AO73" i="20" s="1"/>
  <c r="AO74" i="20" s="1"/>
  <c r="AO75" i="20" s="1"/>
  <c r="AO76" i="20" s="1"/>
  <c r="AO77" i="20" s="1"/>
  <c r="AO78" i="20" s="1"/>
  <c r="AO79" i="20" s="1"/>
  <c r="AO80" i="20" s="1"/>
  <c r="AO81" i="20" s="1"/>
  <c r="AO82" i="20" s="1"/>
  <c r="AO83" i="20" s="1"/>
  <c r="AO84" i="20" s="1"/>
  <c r="AO85" i="20" s="1"/>
  <c r="AO86" i="20" s="1"/>
  <c r="AO87" i="20" s="1"/>
  <c r="AO88" i="20" s="1"/>
  <c r="AO89" i="20" s="1"/>
  <c r="AO90" i="20" s="1"/>
  <c r="AO91" i="20" s="1"/>
  <c r="AO92" i="20" s="1"/>
  <c r="AO93" i="20" s="1"/>
  <c r="AO94" i="20" s="1"/>
  <c r="AO95" i="20" s="1"/>
  <c r="AO96" i="20" s="1"/>
  <c r="AO97" i="20" s="1"/>
  <c r="AO98" i="20" s="1"/>
  <c r="AO99" i="20" s="1"/>
  <c r="AO100" i="20" s="1"/>
  <c r="AO101" i="20" s="1"/>
  <c r="AO102" i="20" s="1"/>
  <c r="AO103" i="20" s="1"/>
  <c r="AP23" i="20"/>
  <c r="AP24" i="20" s="1"/>
  <c r="AP25" i="20" s="1"/>
  <c r="AP26" i="20" s="1"/>
  <c r="AP27" i="20" s="1"/>
  <c r="AP28" i="20" s="1"/>
  <c r="AR25" i="20"/>
  <c r="AR26" i="20" s="1"/>
  <c r="AR27" i="20" s="1"/>
  <c r="AR28" i="20" s="1"/>
  <c r="AR29" i="20" s="1"/>
  <c r="BF39" i="20"/>
  <c r="BF40" i="20" s="1"/>
  <c r="BF41" i="20" s="1"/>
  <c r="BF42" i="20" s="1"/>
  <c r="BF43" i="20" s="1"/>
  <c r="BF44" i="20" s="1"/>
  <c r="BF45" i="20" s="1"/>
  <c r="BF46" i="20" s="1"/>
  <c r="BF47" i="20" s="1"/>
  <c r="BF48" i="20" s="1"/>
  <c r="BF49" i="20" s="1"/>
  <c r="BF50" i="20" s="1"/>
  <c r="BF51" i="20" s="1"/>
  <c r="BF52" i="20" s="1"/>
  <c r="BF53" i="20" s="1"/>
  <c r="BF54" i="20" s="1"/>
  <c r="BF55" i="20" s="1"/>
  <c r="BF56" i="20" s="1"/>
  <c r="BF57" i="20" s="1"/>
  <c r="BF58" i="20" s="1"/>
  <c r="BF59" i="20" s="1"/>
  <c r="BF60" i="20" s="1"/>
  <c r="BF61" i="20" s="1"/>
  <c r="BF62" i="20" s="1"/>
  <c r="BF63" i="20" s="1"/>
  <c r="BF64" i="20" s="1"/>
  <c r="BF65" i="20" s="1"/>
  <c r="BF66" i="20" s="1"/>
  <c r="BF67" i="20" s="1"/>
  <c r="BF68" i="20" s="1"/>
  <c r="BF69" i="20" s="1"/>
  <c r="BF70" i="20" s="1"/>
  <c r="BF71" i="20" s="1"/>
  <c r="BF72" i="20" s="1"/>
  <c r="BF73" i="20" s="1"/>
  <c r="BF74" i="20" s="1"/>
  <c r="BF75" i="20" s="1"/>
  <c r="BF76" i="20" s="1"/>
  <c r="BF77" i="20" s="1"/>
  <c r="BF78" i="20" s="1"/>
  <c r="BF79" i="20" s="1"/>
  <c r="BF80" i="20" s="1"/>
  <c r="BF81" i="20" s="1"/>
  <c r="BF82" i="20" s="1"/>
  <c r="BF83" i="20" s="1"/>
  <c r="BF84" i="20" s="1"/>
  <c r="BF85" i="20" s="1"/>
  <c r="BF86" i="20" s="1"/>
  <c r="BF87" i="20" s="1"/>
  <c r="BF88" i="20" s="1"/>
  <c r="BF89" i="20" s="1"/>
  <c r="BF90" i="20" s="1"/>
  <c r="BF91" i="20" s="1"/>
  <c r="BF92" i="20" s="1"/>
  <c r="BF93" i="20" s="1"/>
  <c r="BF94" i="20" s="1"/>
  <c r="BF95" i="20" s="1"/>
  <c r="BF96" i="20" s="1"/>
  <c r="BF97" i="20" s="1"/>
  <c r="BF98" i="20" s="1"/>
  <c r="BF99" i="20" s="1"/>
  <c r="BF100" i="20" s="1"/>
  <c r="BF101" i="20" s="1"/>
  <c r="BF102" i="20" s="1"/>
  <c r="BF103" i="20" s="1"/>
  <c r="BQ52" i="20"/>
  <c r="BQ53" i="20" s="1"/>
  <c r="BQ54" i="20" s="1"/>
  <c r="BQ55" i="20" s="1"/>
  <c r="BQ56" i="20" s="1"/>
  <c r="BQ57" i="20" s="1"/>
  <c r="BQ58" i="20" s="1"/>
  <c r="BQ59" i="20" s="1"/>
  <c r="BQ60" i="20" s="1"/>
  <c r="BQ61" i="20" s="1"/>
  <c r="BQ62" i="20" s="1"/>
  <c r="BQ63" i="20" s="1"/>
  <c r="BQ64" i="20" s="1"/>
  <c r="BQ65" i="20" s="1"/>
  <c r="BQ66" i="20" s="1"/>
  <c r="BQ67" i="20" s="1"/>
  <c r="BQ68" i="20" s="1"/>
  <c r="BQ69" i="20" s="1"/>
  <c r="BQ70" i="20" s="1"/>
  <c r="BQ71" i="20" s="1"/>
  <c r="BQ72" i="20" s="1"/>
  <c r="BQ73" i="20" s="1"/>
  <c r="BQ74" i="20" s="1"/>
  <c r="BQ75" i="20" s="1"/>
  <c r="BQ76" i="20" s="1"/>
  <c r="BQ77" i="20" s="1"/>
  <c r="BQ78" i="20" s="1"/>
  <c r="BQ79" i="20" s="1"/>
  <c r="BQ80" i="20" s="1"/>
  <c r="BQ81" i="20" s="1"/>
  <c r="BQ82" i="20" s="1"/>
  <c r="BQ83" i="20" s="1"/>
  <c r="BQ84" i="20" s="1"/>
  <c r="BQ85" i="20" s="1"/>
  <c r="BQ86" i="20" s="1"/>
  <c r="BQ87" i="20" s="1"/>
  <c r="BQ88" i="20" s="1"/>
  <c r="BQ89" i="20" s="1"/>
  <c r="BQ90" i="20" s="1"/>
  <c r="BQ91" i="20" s="1"/>
  <c r="BQ92" i="20" s="1"/>
  <c r="BQ93" i="20" s="1"/>
  <c r="BQ94" i="20" s="1"/>
  <c r="BQ95" i="20" s="1"/>
  <c r="BQ96" i="20" s="1"/>
  <c r="BQ97" i="20" s="1"/>
  <c r="BQ98" i="20" s="1"/>
  <c r="BQ99" i="20" s="1"/>
  <c r="BQ100" i="20" s="1"/>
  <c r="BQ101" i="20" s="1"/>
  <c r="BQ102" i="20" s="1"/>
  <c r="BQ103" i="20" s="1"/>
  <c r="CD64" i="20"/>
  <c r="CD65" i="20" s="1"/>
  <c r="CD66" i="20" s="1"/>
  <c r="CD67" i="20" s="1"/>
  <c r="CD68" i="20" s="1"/>
  <c r="CD69" i="20" s="1"/>
  <c r="CD70" i="20" s="1"/>
  <c r="CD71" i="20" s="1"/>
  <c r="CD72" i="20" s="1"/>
  <c r="CD73" i="20" s="1"/>
  <c r="CD74" i="20" s="1"/>
  <c r="CD75" i="20" s="1"/>
  <c r="CD76" i="20" s="1"/>
  <c r="CD77" i="20" s="1"/>
  <c r="CD78" i="20" s="1"/>
  <c r="CD79" i="20" s="1"/>
  <c r="CD80" i="20" s="1"/>
  <c r="CD81" i="20" s="1"/>
  <c r="CD82" i="20" s="1"/>
  <c r="CD83" i="20" s="1"/>
  <c r="CD84" i="20" s="1"/>
  <c r="CD85" i="20" s="1"/>
  <c r="CD86" i="20" s="1"/>
  <c r="CD87" i="20" s="1"/>
  <c r="CD88" i="20" s="1"/>
  <c r="CD89" i="20" s="1"/>
  <c r="CD90" i="20" s="1"/>
  <c r="CD91" i="20" s="1"/>
  <c r="CD92" i="20" s="1"/>
  <c r="CD93" i="20" s="1"/>
  <c r="CD94" i="20" s="1"/>
  <c r="CD95" i="20" s="1"/>
  <c r="CD96" i="20" s="1"/>
  <c r="CD97" i="20" s="1"/>
  <c r="CD98" i="20" s="1"/>
  <c r="CD99" i="20" s="1"/>
  <c r="CD100" i="20" s="1"/>
  <c r="CD101" i="20" s="1"/>
  <c r="CD102" i="20" s="1"/>
  <c r="CD103" i="20" s="1"/>
  <c r="CJ69" i="20"/>
  <c r="CJ70" i="20" s="1"/>
  <c r="CJ71" i="20" s="1"/>
  <c r="CJ72" i="20" s="1"/>
  <c r="CJ73" i="20" s="1"/>
  <c r="CJ74" i="20" s="1"/>
  <c r="CJ75" i="20" s="1"/>
  <c r="CJ76" i="20" s="1"/>
  <c r="CJ77" i="20" s="1"/>
  <c r="CJ78" i="20" s="1"/>
  <c r="CJ79" i="20" s="1"/>
  <c r="CJ80" i="20" s="1"/>
  <c r="CJ81" i="20" s="1"/>
  <c r="CJ82" i="20" s="1"/>
  <c r="CJ83" i="20" s="1"/>
  <c r="CJ84" i="20" s="1"/>
  <c r="CJ85" i="20" s="1"/>
  <c r="CJ86" i="20" s="1"/>
  <c r="CJ87" i="20" s="1"/>
  <c r="CJ88" i="20" s="1"/>
  <c r="CJ89" i="20" s="1"/>
  <c r="CJ90" i="20" s="1"/>
  <c r="CJ91" i="20" s="1"/>
  <c r="CJ92" i="20" s="1"/>
  <c r="CJ93" i="20" s="1"/>
  <c r="CJ94" i="20" s="1"/>
  <c r="CJ95" i="20" s="1"/>
  <c r="CJ96" i="20" s="1"/>
  <c r="CJ97" i="20" s="1"/>
  <c r="CJ98" i="20" s="1"/>
  <c r="CJ99" i="20" s="1"/>
  <c r="CJ100" i="20" s="1"/>
  <c r="CJ101" i="20" s="1"/>
  <c r="CJ102" i="20" s="1"/>
  <c r="CJ103" i="20" s="1"/>
  <c r="CT79" i="20"/>
  <c r="CT80" i="20" s="1"/>
  <c r="CT81" i="20" s="1"/>
  <c r="CT82" i="20" s="1"/>
  <c r="CY85" i="20"/>
  <c r="CY86" i="20" s="1"/>
  <c r="CY87" i="20" s="1"/>
  <c r="CY88" i="20" s="1"/>
  <c r="CY89" i="20" s="1"/>
  <c r="CY90" i="20" s="1"/>
  <c r="CY91" i="20" s="1"/>
  <c r="CY92" i="20" s="1"/>
  <c r="CY93" i="20" s="1"/>
  <c r="CY94" i="20" s="1"/>
  <c r="CY95" i="20" s="1"/>
  <c r="CY96" i="20" s="1"/>
  <c r="CY97" i="20" s="1"/>
  <c r="CY98" i="20" s="1"/>
  <c r="CY99" i="20" s="1"/>
  <c r="CY100" i="20" s="1"/>
  <c r="CY101" i="20" s="1"/>
  <c r="CY102" i="20" s="1"/>
  <c r="CY103" i="20" s="1"/>
  <c r="BB35" i="20"/>
  <c r="BB36" i="20" s="1"/>
  <c r="BB37" i="20" s="1"/>
  <c r="BB38" i="20" s="1"/>
  <c r="BB39" i="20" s="1"/>
  <c r="BB40" i="20" s="1"/>
  <c r="BB41" i="20" s="1"/>
  <c r="BB42" i="20" s="1"/>
  <c r="BB43" i="20" s="1"/>
  <c r="BB44" i="20" s="1"/>
  <c r="BB45" i="20" s="1"/>
  <c r="BB46" i="20" s="1"/>
  <c r="BB47" i="20" s="1"/>
  <c r="BB48" i="20" s="1"/>
  <c r="BB49" i="20" s="1"/>
  <c r="BB50" i="20" s="1"/>
  <c r="BB51" i="20" s="1"/>
  <c r="BB52" i="20" s="1"/>
  <c r="BB53" i="20" s="1"/>
  <c r="BB54" i="20" s="1"/>
  <c r="BB55" i="20" s="1"/>
  <c r="BB56" i="20" s="1"/>
  <c r="BB57" i="20" s="1"/>
  <c r="BB58" i="20" s="1"/>
  <c r="BB59" i="20" s="1"/>
  <c r="BB60" i="20" s="1"/>
  <c r="BB61" i="20" s="1"/>
  <c r="BB62" i="20" s="1"/>
  <c r="BB63" i="20" s="1"/>
  <c r="BB64" i="20" s="1"/>
  <c r="BB65" i="20" s="1"/>
  <c r="BB66" i="20" s="1"/>
  <c r="BB67" i="20" s="1"/>
  <c r="BB68" i="20" s="1"/>
  <c r="BB69" i="20" s="1"/>
  <c r="BB70" i="20" s="1"/>
  <c r="BB71" i="20" s="1"/>
  <c r="BB72" i="20" s="1"/>
  <c r="BB73" i="20" s="1"/>
  <c r="BB74" i="20" s="1"/>
  <c r="BB75" i="20" s="1"/>
  <c r="BB76" i="20" s="1"/>
  <c r="BB77" i="20" s="1"/>
  <c r="BB78" i="20" s="1"/>
  <c r="BB79" i="20" s="1"/>
  <c r="BB80" i="20" s="1"/>
  <c r="BB81" i="20" s="1"/>
  <c r="BB82" i="20" s="1"/>
  <c r="BB83" i="20" s="1"/>
  <c r="BB84" i="20" s="1"/>
  <c r="BB85" i="20" s="1"/>
  <c r="BB86" i="20" s="1"/>
  <c r="BB87" i="20" s="1"/>
  <c r="BB88" i="20" s="1"/>
  <c r="BB89" i="20" s="1"/>
  <c r="BB90" i="20" s="1"/>
  <c r="BB91" i="20" s="1"/>
  <c r="BB92" i="20" s="1"/>
  <c r="BB93" i="20" s="1"/>
  <c r="BB94" i="20" s="1"/>
  <c r="BB95" i="20" s="1"/>
  <c r="BB96" i="20" s="1"/>
  <c r="BB97" i="20" s="1"/>
  <c r="BB98" i="20" s="1"/>
  <c r="BB99" i="20" s="1"/>
  <c r="BB100" i="20" s="1"/>
  <c r="BB101" i="20" s="1"/>
  <c r="BB102" i="20" s="1"/>
  <c r="BB103" i="20" s="1"/>
  <c r="BI42" i="20"/>
  <c r="BI43" i="20" s="1"/>
  <c r="BI44" i="20" s="1"/>
  <c r="BI45" i="20" s="1"/>
  <c r="BI46" i="20" s="1"/>
  <c r="BI47" i="20" s="1"/>
  <c r="BI48" i="20" s="1"/>
  <c r="BI49" i="20" s="1"/>
  <c r="BI50" i="20" s="1"/>
  <c r="BI51" i="20" s="1"/>
  <c r="BI52" i="20" s="1"/>
  <c r="BI53" i="20" s="1"/>
  <c r="BI54" i="20" s="1"/>
  <c r="BI55" i="20" s="1"/>
  <c r="BI56" i="20" s="1"/>
  <c r="BI57" i="20" s="1"/>
  <c r="BI58" i="20" s="1"/>
  <c r="BI59" i="20" s="1"/>
  <c r="BI60" i="20" s="1"/>
  <c r="BI61" i="20" s="1"/>
  <c r="BI62" i="20" s="1"/>
  <c r="BI63" i="20" s="1"/>
  <c r="BI64" i="20" s="1"/>
  <c r="BI65" i="20" s="1"/>
  <c r="BI66" i="20" s="1"/>
  <c r="BI67" i="20" s="1"/>
  <c r="BI68" i="20" s="1"/>
  <c r="BI69" i="20" s="1"/>
  <c r="BI70" i="20" s="1"/>
  <c r="BI71" i="20" s="1"/>
  <c r="BI72" i="20" s="1"/>
  <c r="BI73" i="20" s="1"/>
  <c r="BI74" i="20" s="1"/>
  <c r="BI75" i="20" s="1"/>
  <c r="BI76" i="20" s="1"/>
  <c r="BI77" i="20" s="1"/>
  <c r="BI78" i="20" s="1"/>
  <c r="BI79" i="20" s="1"/>
  <c r="BI80" i="20" s="1"/>
  <c r="BI81" i="20" s="1"/>
  <c r="BI82" i="20" s="1"/>
  <c r="BI83" i="20" s="1"/>
  <c r="BI84" i="20" s="1"/>
  <c r="BI85" i="20" s="1"/>
  <c r="BI86" i="20" s="1"/>
  <c r="BI87" i="20" s="1"/>
  <c r="BI88" i="20" s="1"/>
  <c r="BI89" i="20" s="1"/>
  <c r="BI90" i="20" s="1"/>
  <c r="BI91" i="20" s="1"/>
  <c r="BI92" i="20" s="1"/>
  <c r="BI93" i="20" s="1"/>
  <c r="BI94" i="20" s="1"/>
  <c r="BI95" i="20" s="1"/>
  <c r="BI96" i="20" s="1"/>
  <c r="BI97" i="20" s="1"/>
  <c r="BI98" i="20" s="1"/>
  <c r="BI99" i="20" s="1"/>
  <c r="BI100" i="20" s="1"/>
  <c r="BI101" i="20" s="1"/>
  <c r="BI102" i="20" s="1"/>
  <c r="BI103" i="20" s="1"/>
  <c r="BO48" i="20"/>
  <c r="BO49" i="20" s="1"/>
  <c r="BO50" i="20" s="1"/>
  <c r="BO51" i="20" s="1"/>
  <c r="BO52" i="20" s="1"/>
  <c r="BO53" i="20" s="1"/>
  <c r="BO54" i="20" s="1"/>
  <c r="BO55" i="20" s="1"/>
  <c r="BO56" i="20" s="1"/>
  <c r="BO57" i="20" s="1"/>
  <c r="BO58" i="20" s="1"/>
  <c r="BO59" i="20" s="1"/>
  <c r="BO60" i="20" s="1"/>
  <c r="BO61" i="20" s="1"/>
  <c r="BO62" i="20" s="1"/>
  <c r="BO63" i="20" s="1"/>
  <c r="BO64" i="20" s="1"/>
  <c r="BO65" i="20" s="1"/>
  <c r="BO66" i="20" s="1"/>
  <c r="BO67" i="20" s="1"/>
  <c r="BO68" i="20" s="1"/>
  <c r="BO69" i="20" s="1"/>
  <c r="BO70" i="20" s="1"/>
  <c r="BO71" i="20" s="1"/>
  <c r="BO72" i="20" s="1"/>
  <c r="BO73" i="20" s="1"/>
  <c r="BO74" i="20" s="1"/>
  <c r="BO75" i="20" s="1"/>
  <c r="BO76" i="20" s="1"/>
  <c r="BO77" i="20" s="1"/>
  <c r="BO78" i="20" s="1"/>
  <c r="BO79" i="20" s="1"/>
  <c r="BO80" i="20" s="1"/>
  <c r="BO81" i="20" s="1"/>
  <c r="BO82" i="20" s="1"/>
  <c r="BO83" i="20" s="1"/>
  <c r="BO84" i="20" s="1"/>
  <c r="BO85" i="20" s="1"/>
  <c r="BO86" i="20" s="1"/>
  <c r="BO87" i="20" s="1"/>
  <c r="BO88" i="20" s="1"/>
  <c r="BO89" i="20" s="1"/>
  <c r="BO90" i="20" s="1"/>
  <c r="BO91" i="20" s="1"/>
  <c r="BO92" i="20" s="1"/>
  <c r="BO93" i="20" s="1"/>
  <c r="BO94" i="20" s="1"/>
  <c r="BO95" i="20" s="1"/>
  <c r="BO96" i="20" s="1"/>
  <c r="BO97" i="20" s="1"/>
  <c r="BO98" i="20" s="1"/>
  <c r="BO99" i="20" s="1"/>
  <c r="BO100" i="20" s="1"/>
  <c r="BO101" i="20" s="1"/>
  <c r="BO102" i="20" s="1"/>
  <c r="BO103" i="20" s="1"/>
  <c r="CG66" i="20"/>
  <c r="CG67" i="20" s="1"/>
  <c r="CG68" i="20" s="1"/>
  <c r="CG69" i="20" s="1"/>
  <c r="CG70" i="20" s="1"/>
  <c r="CG71" i="20" s="1"/>
  <c r="CG72" i="20" s="1"/>
  <c r="CG73" i="20" s="1"/>
  <c r="CG74" i="20" s="1"/>
  <c r="CG75" i="20" s="1"/>
  <c r="CG76" i="20" s="1"/>
  <c r="CG77" i="20" s="1"/>
  <c r="CG78" i="20" s="1"/>
  <c r="CG79" i="20" s="1"/>
  <c r="CG80" i="20" s="1"/>
  <c r="CG81" i="20" s="1"/>
  <c r="CG82" i="20" s="1"/>
  <c r="CG83" i="20" s="1"/>
  <c r="CG84" i="20" s="1"/>
  <c r="CG85" i="20" s="1"/>
  <c r="CG86" i="20" s="1"/>
  <c r="CG87" i="20" s="1"/>
  <c r="CG88" i="20" s="1"/>
  <c r="CG89" i="20" s="1"/>
  <c r="CG90" i="20" s="1"/>
  <c r="CG91" i="20" s="1"/>
  <c r="CG92" i="20" s="1"/>
  <c r="CG93" i="20" s="1"/>
  <c r="CG94" i="20" s="1"/>
  <c r="CG95" i="20" s="1"/>
  <c r="CG96" i="20" s="1"/>
  <c r="CG97" i="20" s="1"/>
  <c r="CG98" i="20" s="1"/>
  <c r="CG99" i="20" s="1"/>
  <c r="CG100" i="20" s="1"/>
  <c r="CG101" i="20" s="1"/>
  <c r="CG102" i="20" s="1"/>
  <c r="CG103" i="20" s="1"/>
  <c r="CH67" i="20"/>
  <c r="CH68" i="20" s="1"/>
  <c r="CH69" i="20" s="1"/>
  <c r="CH70" i="20" s="1"/>
  <c r="CH71" i="20" s="1"/>
  <c r="CH72" i="20" s="1"/>
  <c r="CH73" i="20" s="1"/>
  <c r="CH74" i="20" s="1"/>
  <c r="CH75" i="20" s="1"/>
  <c r="CH76" i="20" s="1"/>
  <c r="CH77" i="20" s="1"/>
  <c r="CH78" i="20" s="1"/>
  <c r="CH79" i="20" s="1"/>
  <c r="CH80" i="20" s="1"/>
  <c r="CH81" i="20" s="1"/>
  <c r="CH82" i="20" s="1"/>
  <c r="CH83" i="20" s="1"/>
  <c r="CH84" i="20" s="1"/>
  <c r="CH85" i="20" s="1"/>
  <c r="CH86" i="20" s="1"/>
  <c r="CH87" i="20" s="1"/>
  <c r="CH88" i="20" s="1"/>
  <c r="CH89" i="20" s="1"/>
  <c r="CH90" i="20" s="1"/>
  <c r="CH91" i="20" s="1"/>
  <c r="CH92" i="20" s="1"/>
  <c r="CH93" i="20" s="1"/>
  <c r="CH94" i="20" s="1"/>
  <c r="CH95" i="20" s="1"/>
  <c r="CH96" i="20" s="1"/>
  <c r="CH97" i="20" s="1"/>
  <c r="CH98" i="20" s="1"/>
  <c r="CH99" i="20" s="1"/>
  <c r="CH100" i="20" s="1"/>
  <c r="CH101" i="20" s="1"/>
  <c r="CH102" i="20" s="1"/>
  <c r="CH103" i="20" s="1"/>
  <c r="CM72" i="20"/>
  <c r="CM73" i="20" s="1"/>
  <c r="CM74" i="20" s="1"/>
  <c r="CM75" i="20" s="1"/>
  <c r="CM76" i="20" s="1"/>
  <c r="CM77" i="20" s="1"/>
  <c r="CM78" i="20" s="1"/>
  <c r="CM79" i="20" s="1"/>
  <c r="CM80" i="20" s="1"/>
  <c r="CM81" i="20" s="1"/>
  <c r="CM82" i="20" s="1"/>
  <c r="CM83" i="20" s="1"/>
  <c r="CM84" i="20" s="1"/>
  <c r="CM85" i="20" s="1"/>
  <c r="CM86" i="20" s="1"/>
  <c r="CM87" i="20" s="1"/>
  <c r="CM88" i="20" s="1"/>
  <c r="CM89" i="20" s="1"/>
  <c r="CM90" i="20" s="1"/>
  <c r="CM91" i="20" s="1"/>
  <c r="CM92" i="20" s="1"/>
  <c r="CM93" i="20" s="1"/>
  <c r="CM94" i="20" s="1"/>
  <c r="CM95" i="20" s="1"/>
  <c r="CM96" i="20" s="1"/>
  <c r="CM97" i="20" s="1"/>
  <c r="CM98" i="20" s="1"/>
  <c r="CM99" i="20" s="1"/>
  <c r="CM100" i="20" s="1"/>
  <c r="CM101" i="20" s="1"/>
  <c r="CM102" i="20" s="1"/>
  <c r="CM103" i="20" s="1"/>
  <c r="DA86" i="20"/>
  <c r="DA87" i="20" s="1"/>
  <c r="DA88" i="20" s="1"/>
  <c r="DA89" i="20" s="1"/>
  <c r="DA90" i="20" s="1"/>
  <c r="DA91" i="20" s="1"/>
  <c r="DA92" i="20" s="1"/>
  <c r="DA93" i="20" s="1"/>
  <c r="DA94" i="20" s="1"/>
  <c r="DA95" i="20" s="1"/>
  <c r="DA96" i="20" s="1"/>
  <c r="DA97" i="20" s="1"/>
  <c r="DA98" i="20" s="1"/>
  <c r="DA99" i="20" s="1"/>
  <c r="DA100" i="20" s="1"/>
  <c r="DA101" i="20" s="1"/>
  <c r="DA102" i="20" s="1"/>
  <c r="DA103" i="20" s="1"/>
  <c r="DM98" i="20"/>
  <c r="DM99" i="20" s="1"/>
  <c r="DM100" i="20" s="1"/>
  <c r="DM101" i="20" s="1"/>
  <c r="DM102" i="20" s="1"/>
  <c r="DM103" i="20" s="1"/>
  <c r="AP29" i="20"/>
  <c r="AP30" i="20" s="1"/>
  <c r="AP31" i="20" s="1"/>
  <c r="AP32" i="20" s="1"/>
  <c r="AP33" i="20" s="1"/>
  <c r="AP34" i="20" s="1"/>
  <c r="AP35" i="20" s="1"/>
  <c r="AP36" i="20" s="1"/>
  <c r="AP37" i="20" s="1"/>
  <c r="AP38" i="20" s="1"/>
  <c r="AP39" i="20" s="1"/>
  <c r="AP40" i="20" s="1"/>
  <c r="AP41" i="20" s="1"/>
  <c r="AP42" i="20" s="1"/>
  <c r="AP43" i="20" s="1"/>
  <c r="AP44" i="20" s="1"/>
  <c r="AP45" i="20" s="1"/>
  <c r="AP46" i="20" s="1"/>
  <c r="AP47" i="20" s="1"/>
  <c r="AP48" i="20" s="1"/>
  <c r="AP49" i="20" s="1"/>
  <c r="AP50" i="20" s="1"/>
  <c r="AP51" i="20" s="1"/>
  <c r="AP52" i="20" s="1"/>
  <c r="AP53" i="20" s="1"/>
  <c r="AP54" i="20" s="1"/>
  <c r="AP55" i="20" s="1"/>
  <c r="AP56" i="20" s="1"/>
  <c r="AP57" i="20" s="1"/>
  <c r="AP58" i="20" s="1"/>
  <c r="AP59" i="20" s="1"/>
  <c r="AP60" i="20" s="1"/>
  <c r="AP61" i="20" s="1"/>
  <c r="AP62" i="20" s="1"/>
  <c r="AP63" i="20" s="1"/>
  <c r="AP64" i="20" s="1"/>
  <c r="AP65" i="20" s="1"/>
  <c r="AP66" i="20" s="1"/>
  <c r="AP67" i="20" s="1"/>
  <c r="AP68" i="20" s="1"/>
  <c r="AP69" i="20" s="1"/>
  <c r="AP70" i="20" s="1"/>
  <c r="AP71" i="20" s="1"/>
  <c r="AP72" i="20" s="1"/>
  <c r="AP73" i="20" s="1"/>
  <c r="AP74" i="20" s="1"/>
  <c r="AP75" i="20" s="1"/>
  <c r="AP76" i="20" s="1"/>
  <c r="AP77" i="20" s="1"/>
  <c r="AP78" i="20" s="1"/>
  <c r="AP79" i="20" s="1"/>
  <c r="AP80" i="20" s="1"/>
  <c r="AP81" i="20" s="1"/>
  <c r="AP82" i="20" s="1"/>
  <c r="AP83" i="20" s="1"/>
  <c r="AP84" i="20" s="1"/>
  <c r="AP85" i="20" s="1"/>
  <c r="AP86" i="20" s="1"/>
  <c r="AP87" i="20" s="1"/>
  <c r="AP88" i="20" s="1"/>
  <c r="AP89" i="20" s="1"/>
  <c r="AP90" i="20" s="1"/>
  <c r="AP91" i="20" s="1"/>
  <c r="AP92" i="20" s="1"/>
  <c r="AP93" i="20" s="1"/>
  <c r="AP94" i="20" s="1"/>
  <c r="AP95" i="20" s="1"/>
  <c r="AP96" i="20" s="1"/>
  <c r="AP97" i="20" s="1"/>
  <c r="AP98" i="20" s="1"/>
  <c r="AP99" i="20" s="1"/>
  <c r="AP100" i="20" s="1"/>
  <c r="AP101" i="20" s="1"/>
  <c r="AP102" i="20" s="1"/>
  <c r="AP103" i="20" s="1"/>
  <c r="AT29" i="20"/>
  <c r="AT30" i="20" s="1"/>
  <c r="AT31" i="20" s="1"/>
  <c r="AT32" i="20" s="1"/>
  <c r="AT33" i="20" s="1"/>
  <c r="AT34" i="20" s="1"/>
  <c r="AT35" i="20" s="1"/>
  <c r="AT36" i="20" s="1"/>
  <c r="AT37" i="20" s="1"/>
  <c r="AT38" i="20" s="1"/>
  <c r="AT39" i="20" s="1"/>
  <c r="AT40" i="20" s="1"/>
  <c r="AT41" i="20" s="1"/>
  <c r="AT42" i="20" s="1"/>
  <c r="AT43" i="20" s="1"/>
  <c r="AT44" i="20" s="1"/>
  <c r="AT45" i="20" s="1"/>
  <c r="AT46" i="20" s="1"/>
  <c r="AT47" i="20" s="1"/>
  <c r="AT48" i="20" s="1"/>
  <c r="AT49" i="20" s="1"/>
  <c r="AT50" i="20" s="1"/>
  <c r="AT51" i="20" s="1"/>
  <c r="AT52" i="20" s="1"/>
  <c r="AT53" i="20" s="1"/>
  <c r="AT54" i="20" s="1"/>
  <c r="AT55" i="20" s="1"/>
  <c r="AT56" i="20" s="1"/>
  <c r="AT57" i="20" s="1"/>
  <c r="AT58" i="20" s="1"/>
  <c r="AT59" i="20" s="1"/>
  <c r="AT60" i="20" s="1"/>
  <c r="AT61" i="20" s="1"/>
  <c r="AT62" i="20" s="1"/>
  <c r="AT63" i="20" s="1"/>
  <c r="AT64" i="20" s="1"/>
  <c r="AT65" i="20" s="1"/>
  <c r="AT66" i="20" s="1"/>
  <c r="AT67" i="20" s="1"/>
  <c r="AT68" i="20" s="1"/>
  <c r="AT69" i="20" s="1"/>
  <c r="AT70" i="20" s="1"/>
  <c r="AT71" i="20" s="1"/>
  <c r="AT72" i="20" s="1"/>
  <c r="AT73" i="20" s="1"/>
  <c r="AT74" i="20" s="1"/>
  <c r="AT75" i="20" s="1"/>
  <c r="AT76" i="20" s="1"/>
  <c r="AT77" i="20" s="1"/>
  <c r="AT78" i="20" s="1"/>
  <c r="AT79" i="20" s="1"/>
  <c r="AT80" i="20" s="1"/>
  <c r="AT81" i="20" s="1"/>
  <c r="AT82" i="20" s="1"/>
  <c r="AT83" i="20" s="1"/>
  <c r="AT84" i="20" s="1"/>
  <c r="AT85" i="20" s="1"/>
  <c r="AT86" i="20" s="1"/>
  <c r="AT87" i="20" s="1"/>
  <c r="AT88" i="20" s="1"/>
  <c r="AT89" i="20" s="1"/>
  <c r="AT90" i="20" s="1"/>
  <c r="AT91" i="20" s="1"/>
  <c r="AT92" i="20" s="1"/>
  <c r="AT93" i="20" s="1"/>
  <c r="AT94" i="20" s="1"/>
  <c r="AT95" i="20" s="1"/>
  <c r="AT96" i="20" s="1"/>
  <c r="AT97" i="20" s="1"/>
  <c r="AT98" i="20" s="1"/>
  <c r="AT99" i="20" s="1"/>
  <c r="AT100" i="20" s="1"/>
  <c r="AT101" i="20" s="1"/>
  <c r="AT102" i="20" s="1"/>
  <c r="AT103" i="20" s="1"/>
  <c r="BC49" i="20"/>
  <c r="BC50" i="20" s="1"/>
  <c r="BC51" i="20" s="1"/>
  <c r="BC52" i="20" s="1"/>
  <c r="BC53" i="20" s="1"/>
  <c r="BC54" i="20" s="1"/>
  <c r="BC55" i="20" s="1"/>
  <c r="BC56" i="20" s="1"/>
  <c r="BC57" i="20" s="1"/>
  <c r="BC58" i="20" s="1"/>
  <c r="BC59" i="20" s="1"/>
  <c r="BC60" i="20" s="1"/>
  <c r="BC61" i="20" s="1"/>
  <c r="BC62" i="20" s="1"/>
  <c r="BC63" i="20" s="1"/>
  <c r="BC64" i="20" s="1"/>
  <c r="BC65" i="20" s="1"/>
  <c r="BC66" i="20" s="1"/>
  <c r="BC67" i="20" s="1"/>
  <c r="BC68" i="20" s="1"/>
  <c r="BC69" i="20" s="1"/>
  <c r="BC70" i="20" s="1"/>
  <c r="BC71" i="20" s="1"/>
  <c r="BC72" i="20" s="1"/>
  <c r="BC73" i="20" s="1"/>
  <c r="BC74" i="20" s="1"/>
  <c r="BC75" i="20" s="1"/>
  <c r="BC76" i="20" s="1"/>
  <c r="BC77" i="20" s="1"/>
  <c r="BC78" i="20" s="1"/>
  <c r="BC79" i="20" s="1"/>
  <c r="BC80" i="20" s="1"/>
  <c r="BC81" i="20" s="1"/>
  <c r="BC82" i="20" s="1"/>
  <c r="BC83" i="20" s="1"/>
  <c r="BC84" i="20" s="1"/>
  <c r="BC85" i="20" s="1"/>
  <c r="BC86" i="20" s="1"/>
  <c r="BC87" i="20" s="1"/>
  <c r="BC88" i="20" s="1"/>
  <c r="BC89" i="20" s="1"/>
  <c r="BC90" i="20" s="1"/>
  <c r="BC91" i="20" s="1"/>
  <c r="BC92" i="20" s="1"/>
  <c r="BC93" i="20" s="1"/>
  <c r="BC94" i="20" s="1"/>
  <c r="BC95" i="20" s="1"/>
  <c r="BC96" i="20" s="1"/>
  <c r="BC97" i="20" s="1"/>
  <c r="BC98" i="20" s="1"/>
  <c r="BC99" i="20" s="1"/>
  <c r="BC100" i="20" s="1"/>
  <c r="BC101" i="20" s="1"/>
  <c r="BC102" i="20" s="1"/>
  <c r="BC103" i="20" s="1"/>
  <c r="BZ59" i="20"/>
  <c r="BZ60" i="20" s="1"/>
  <c r="BZ61" i="20" s="1"/>
  <c r="BZ62" i="20" s="1"/>
  <c r="BZ63" i="20" s="1"/>
  <c r="BZ64" i="20" s="1"/>
  <c r="BZ65" i="20" s="1"/>
  <c r="BZ66" i="20" s="1"/>
  <c r="BZ67" i="20" s="1"/>
  <c r="BZ68" i="20" s="1"/>
  <c r="BZ69" i="20" s="1"/>
  <c r="BZ70" i="20" s="1"/>
  <c r="BZ71" i="20" s="1"/>
  <c r="BZ72" i="20" s="1"/>
  <c r="BZ73" i="20" s="1"/>
  <c r="BZ74" i="20" s="1"/>
  <c r="BZ75" i="20" s="1"/>
  <c r="BZ76" i="20" s="1"/>
  <c r="BZ77" i="20" s="1"/>
  <c r="BZ78" i="20" s="1"/>
  <c r="BZ79" i="20" s="1"/>
  <c r="BZ80" i="20" s="1"/>
  <c r="BZ81" i="20" s="1"/>
  <c r="BZ82" i="20" s="1"/>
  <c r="BZ83" i="20" s="1"/>
  <c r="BZ84" i="20" s="1"/>
  <c r="BZ85" i="20" s="1"/>
  <c r="BZ86" i="20" s="1"/>
  <c r="BZ87" i="20" s="1"/>
  <c r="BZ88" i="20" s="1"/>
  <c r="BZ89" i="20" s="1"/>
  <c r="BZ90" i="20" s="1"/>
  <c r="BZ91" i="20" s="1"/>
  <c r="BZ92" i="20" s="1"/>
  <c r="BZ93" i="20" s="1"/>
  <c r="BZ94" i="20" s="1"/>
  <c r="BZ95" i="20" s="1"/>
  <c r="BZ96" i="20" s="1"/>
  <c r="BZ97" i="20" s="1"/>
  <c r="BZ98" i="20" s="1"/>
  <c r="BZ99" i="20" s="1"/>
  <c r="BZ100" i="20" s="1"/>
  <c r="BZ101" i="20" s="1"/>
  <c r="BZ102" i="20" s="1"/>
  <c r="BZ103" i="20" s="1"/>
  <c r="CA105" i="20"/>
  <c r="AX31" i="20"/>
  <c r="AX32" i="20" s="1"/>
  <c r="AX33" i="20" s="1"/>
  <c r="AX34" i="20" s="1"/>
  <c r="AX35" i="20" s="1"/>
  <c r="AX36" i="20" s="1"/>
  <c r="AX37" i="20" s="1"/>
  <c r="AX38" i="20" s="1"/>
  <c r="AX39" i="20" s="1"/>
  <c r="AX40" i="20" s="1"/>
  <c r="AX41" i="20" s="1"/>
  <c r="AX42" i="20" s="1"/>
  <c r="AX43" i="20" s="1"/>
  <c r="AX44" i="20" s="1"/>
  <c r="AX45" i="20" s="1"/>
  <c r="AX46" i="20" s="1"/>
  <c r="AX47" i="20" s="1"/>
  <c r="AX48" i="20" s="1"/>
  <c r="AX49" i="20" s="1"/>
  <c r="AX50" i="20" s="1"/>
  <c r="AX51" i="20" s="1"/>
  <c r="AX52" i="20" s="1"/>
  <c r="AX53" i="20" s="1"/>
  <c r="AX54" i="20" s="1"/>
  <c r="AX55" i="20" s="1"/>
  <c r="AX56" i="20" s="1"/>
  <c r="AX57" i="20" s="1"/>
  <c r="AX58" i="20" s="1"/>
  <c r="AX59" i="20" s="1"/>
  <c r="AX60" i="20" s="1"/>
  <c r="AX61" i="20" s="1"/>
  <c r="AX62" i="20" s="1"/>
  <c r="AX63" i="20" s="1"/>
  <c r="AX64" i="20" s="1"/>
  <c r="AX65" i="20" s="1"/>
  <c r="AX66" i="20" s="1"/>
  <c r="AX67" i="20" s="1"/>
  <c r="AX68" i="20" s="1"/>
  <c r="AX69" i="20" s="1"/>
  <c r="AX70" i="20" s="1"/>
  <c r="AX71" i="20" s="1"/>
  <c r="AX72" i="20" s="1"/>
  <c r="AX73" i="20" s="1"/>
  <c r="AX74" i="20" s="1"/>
  <c r="AX75" i="20" s="1"/>
  <c r="AX76" i="20" s="1"/>
  <c r="AX77" i="20" s="1"/>
  <c r="AX78" i="20" s="1"/>
  <c r="AX79" i="20" s="1"/>
  <c r="AX80" i="20" s="1"/>
  <c r="AX81" i="20" s="1"/>
  <c r="AX82" i="20" s="1"/>
  <c r="AX83" i="20" s="1"/>
  <c r="AX84" i="20" s="1"/>
  <c r="AX85" i="20" s="1"/>
  <c r="AX86" i="20" s="1"/>
  <c r="AX87" i="20" s="1"/>
  <c r="AX88" i="20" s="1"/>
  <c r="AX89" i="20" s="1"/>
  <c r="AX90" i="20" s="1"/>
  <c r="AX91" i="20" s="1"/>
  <c r="AX92" i="20" s="1"/>
  <c r="AX93" i="20" s="1"/>
  <c r="AX94" i="20" s="1"/>
  <c r="AX95" i="20" s="1"/>
  <c r="AX96" i="20" s="1"/>
  <c r="AX97" i="20" s="1"/>
  <c r="AX98" i="20" s="1"/>
  <c r="AX99" i="20" s="1"/>
  <c r="AX100" i="20" s="1"/>
  <c r="AX101" i="20" s="1"/>
  <c r="AX102" i="20" s="1"/>
  <c r="AX103" i="20" s="1"/>
  <c r="AZ33" i="20"/>
  <c r="AZ34" i="20" s="1"/>
  <c r="AZ35" i="20" s="1"/>
  <c r="AZ36" i="20" s="1"/>
  <c r="AZ37" i="20" s="1"/>
  <c r="AZ38" i="20" s="1"/>
  <c r="AZ39" i="20" s="1"/>
  <c r="AZ40" i="20" s="1"/>
  <c r="AZ41" i="20" s="1"/>
  <c r="AZ42" i="20" s="1"/>
  <c r="AZ43" i="20" s="1"/>
  <c r="AZ44" i="20" s="1"/>
  <c r="AZ45" i="20" s="1"/>
  <c r="AZ46" i="20" s="1"/>
  <c r="AZ47" i="20" s="1"/>
  <c r="AZ48" i="20" s="1"/>
  <c r="AZ49" i="20" s="1"/>
  <c r="AZ50" i="20" s="1"/>
  <c r="AZ51" i="20" s="1"/>
  <c r="AZ52" i="20" s="1"/>
  <c r="AZ53" i="20" s="1"/>
  <c r="AZ54" i="20" s="1"/>
  <c r="AZ55" i="20" s="1"/>
  <c r="AZ56" i="20" s="1"/>
  <c r="AZ57" i="20" s="1"/>
  <c r="AZ58" i="20" s="1"/>
  <c r="AZ59" i="20" s="1"/>
  <c r="AZ60" i="20" s="1"/>
  <c r="AZ61" i="20" s="1"/>
  <c r="AZ62" i="20" s="1"/>
  <c r="AZ63" i="20" s="1"/>
  <c r="AZ64" i="20" s="1"/>
  <c r="AZ65" i="20" s="1"/>
  <c r="AZ66" i="20" s="1"/>
  <c r="AZ67" i="20" s="1"/>
  <c r="AZ68" i="20" s="1"/>
  <c r="AZ69" i="20" s="1"/>
  <c r="AZ70" i="20" s="1"/>
  <c r="AZ71" i="20" s="1"/>
  <c r="AZ72" i="20" s="1"/>
  <c r="AZ73" i="20" s="1"/>
  <c r="AZ74" i="20" s="1"/>
  <c r="AZ75" i="20" s="1"/>
  <c r="AZ76" i="20" s="1"/>
  <c r="AZ77" i="20" s="1"/>
  <c r="AZ78" i="20" s="1"/>
  <c r="AZ79" i="20" s="1"/>
  <c r="AZ80" i="20" s="1"/>
  <c r="AZ81" i="20" s="1"/>
  <c r="AZ82" i="20" s="1"/>
  <c r="AZ83" i="20" s="1"/>
  <c r="AZ84" i="20" s="1"/>
  <c r="AZ85" i="20" s="1"/>
  <c r="AZ86" i="20" s="1"/>
  <c r="AZ87" i="20" s="1"/>
  <c r="AZ88" i="20" s="1"/>
  <c r="AZ89" i="20" s="1"/>
  <c r="AZ90" i="20" s="1"/>
  <c r="AZ91" i="20" s="1"/>
  <c r="AZ92" i="20" s="1"/>
  <c r="AZ93" i="20" s="1"/>
  <c r="AZ94" i="20" s="1"/>
  <c r="AZ95" i="20" s="1"/>
  <c r="AZ96" i="20" s="1"/>
  <c r="AZ97" i="20" s="1"/>
  <c r="AZ98" i="20" s="1"/>
  <c r="AZ99" i="20" s="1"/>
  <c r="AZ100" i="20" s="1"/>
  <c r="AZ101" i="20" s="1"/>
  <c r="AZ102" i="20" s="1"/>
  <c r="AZ103" i="20" s="1"/>
  <c r="BO105" i="20"/>
  <c r="CE105" i="20"/>
  <c r="DS105" i="20"/>
  <c r="BX57" i="20"/>
  <c r="BX58" i="20" s="1"/>
  <c r="BX59" i="20" s="1"/>
  <c r="BX60" i="20" s="1"/>
  <c r="BX61" i="20" s="1"/>
  <c r="BX62" i="20" s="1"/>
  <c r="BX63" i="20" s="1"/>
  <c r="BX64" i="20" s="1"/>
  <c r="BX65" i="20" s="1"/>
  <c r="BX66" i="20" s="1"/>
  <c r="BX67" i="20" s="1"/>
  <c r="BX68" i="20" s="1"/>
  <c r="BX69" i="20" s="1"/>
  <c r="BX70" i="20" s="1"/>
  <c r="BX71" i="20" s="1"/>
  <c r="BX72" i="20" s="1"/>
  <c r="BX73" i="20" s="1"/>
  <c r="BX74" i="20" s="1"/>
  <c r="BX75" i="20" s="1"/>
  <c r="BX76" i="20" s="1"/>
  <c r="BX77" i="20" s="1"/>
  <c r="BX78" i="20" s="1"/>
  <c r="BX79" i="20" s="1"/>
  <c r="BX80" i="20" s="1"/>
  <c r="BX81" i="20" s="1"/>
  <c r="BX82" i="20" s="1"/>
  <c r="BX83" i="20" s="1"/>
  <c r="BX84" i="20" s="1"/>
  <c r="BX85" i="20" s="1"/>
  <c r="BX86" i="20" s="1"/>
  <c r="BX87" i="20" s="1"/>
  <c r="BX88" i="20" s="1"/>
  <c r="BX89" i="20" s="1"/>
  <c r="BX90" i="20" s="1"/>
  <c r="BX91" i="20" s="1"/>
  <c r="BX92" i="20" s="1"/>
  <c r="BX93" i="20" s="1"/>
  <c r="BX94" i="20" s="1"/>
  <c r="BX95" i="20" s="1"/>
  <c r="BX96" i="20" s="1"/>
  <c r="BX97" i="20" s="1"/>
  <c r="BX98" i="20" s="1"/>
  <c r="BX99" i="20" s="1"/>
  <c r="BX100" i="20" s="1"/>
  <c r="BX101" i="20" s="1"/>
  <c r="BX102" i="20" s="1"/>
  <c r="BX103" i="20" s="1"/>
  <c r="BY59" i="20"/>
  <c r="BY60" i="20" s="1"/>
  <c r="BY61" i="20" s="1"/>
  <c r="BY62" i="20" s="1"/>
  <c r="BY63" i="20" s="1"/>
  <c r="BY64" i="20" s="1"/>
  <c r="BY65" i="20" s="1"/>
  <c r="BY66" i="20" s="1"/>
  <c r="BY67" i="20" s="1"/>
  <c r="BY68" i="20" s="1"/>
  <c r="BY69" i="20" s="1"/>
  <c r="BY70" i="20" s="1"/>
  <c r="BY71" i="20" s="1"/>
  <c r="BY72" i="20" s="1"/>
  <c r="BY73" i="20" s="1"/>
  <c r="BY74" i="20" s="1"/>
  <c r="BY75" i="20" s="1"/>
  <c r="BY76" i="20" s="1"/>
  <c r="BY77" i="20" s="1"/>
  <c r="BY78" i="20" s="1"/>
  <c r="BY79" i="20" s="1"/>
  <c r="BY80" i="20" s="1"/>
  <c r="BY81" i="20" s="1"/>
  <c r="BY82" i="20" s="1"/>
  <c r="BY83" i="20" s="1"/>
  <c r="BY84" i="20" s="1"/>
  <c r="BY85" i="20" s="1"/>
  <c r="BY86" i="20" s="1"/>
  <c r="BY87" i="20" s="1"/>
  <c r="BY88" i="20" s="1"/>
  <c r="BY89" i="20" s="1"/>
  <c r="BY90" i="20" s="1"/>
  <c r="BY91" i="20" s="1"/>
  <c r="BY92" i="20" s="1"/>
  <c r="BY93" i="20" s="1"/>
  <c r="BY94" i="20" s="1"/>
  <c r="BY95" i="20" s="1"/>
  <c r="BY96" i="20" s="1"/>
  <c r="BY97" i="20" s="1"/>
  <c r="BY98" i="20" s="1"/>
  <c r="BY99" i="20" s="1"/>
  <c r="BY100" i="20" s="1"/>
  <c r="BY101" i="20" s="1"/>
  <c r="BY102" i="20" s="1"/>
  <c r="BY103" i="20" s="1"/>
  <c r="AS105" i="20"/>
  <c r="CL71" i="20"/>
  <c r="CL72" i="20" s="1"/>
  <c r="CL73" i="20" s="1"/>
  <c r="CL74" i="20" s="1"/>
  <c r="CL75" i="20" s="1"/>
  <c r="CL76" i="20" s="1"/>
  <c r="CL77" i="20" s="1"/>
  <c r="CL78" i="20" s="1"/>
  <c r="CL79" i="20" s="1"/>
  <c r="CL80" i="20" s="1"/>
  <c r="CL81" i="20" s="1"/>
  <c r="CL82" i="20" s="1"/>
  <c r="CL83" i="20" s="1"/>
  <c r="CL84" i="20" s="1"/>
  <c r="CL85" i="20" s="1"/>
  <c r="CL86" i="20" s="1"/>
  <c r="CL87" i="20" s="1"/>
  <c r="CL88" i="20" s="1"/>
  <c r="CL89" i="20" s="1"/>
  <c r="CL90" i="20" s="1"/>
  <c r="CL91" i="20" s="1"/>
  <c r="CL92" i="20" s="1"/>
  <c r="CL93" i="20" s="1"/>
  <c r="CL94" i="20" s="1"/>
  <c r="CL95" i="20" s="1"/>
  <c r="CL96" i="20" s="1"/>
  <c r="CL97" i="20" s="1"/>
  <c r="CL98" i="20" s="1"/>
  <c r="CL99" i="20" s="1"/>
  <c r="CL100" i="20" s="1"/>
  <c r="CL101" i="20" s="1"/>
  <c r="CL102" i="20" s="1"/>
  <c r="CL103" i="20" s="1"/>
  <c r="CB61" i="20"/>
  <c r="CB62" i="20" s="1"/>
  <c r="CB63" i="20" s="1"/>
  <c r="CB64" i="20" s="1"/>
  <c r="CB65" i="20" s="1"/>
  <c r="CB66" i="20" s="1"/>
  <c r="CB67" i="20" s="1"/>
  <c r="CB68" i="20" s="1"/>
  <c r="CB69" i="20" s="1"/>
  <c r="CB70" i="20" s="1"/>
  <c r="CB71" i="20" s="1"/>
  <c r="CB72" i="20" s="1"/>
  <c r="CB73" i="20" s="1"/>
  <c r="CB74" i="20" s="1"/>
  <c r="CB75" i="20" s="1"/>
  <c r="CB76" i="20" s="1"/>
  <c r="CB77" i="20" s="1"/>
  <c r="CB78" i="20" s="1"/>
  <c r="CB79" i="20" s="1"/>
  <c r="CB80" i="20" s="1"/>
  <c r="CB81" i="20" s="1"/>
  <c r="CB82" i="20" s="1"/>
  <c r="CB83" i="20" s="1"/>
  <c r="CB84" i="20" s="1"/>
  <c r="CB85" i="20" s="1"/>
  <c r="CB86" i="20" s="1"/>
  <c r="CB87" i="20" s="1"/>
  <c r="CB88" i="20" s="1"/>
  <c r="CB89" i="20" s="1"/>
  <c r="CB90" i="20" s="1"/>
  <c r="CB91" i="20" s="1"/>
  <c r="CB92" i="20" s="1"/>
  <c r="CB93" i="20" s="1"/>
  <c r="CB94" i="20" s="1"/>
  <c r="CB95" i="20" s="1"/>
  <c r="CB96" i="20" s="1"/>
  <c r="CB97" i="20" s="1"/>
  <c r="CB98" i="20" s="1"/>
  <c r="CB99" i="20" s="1"/>
  <c r="CB100" i="20" s="1"/>
  <c r="CB101" i="20" s="1"/>
  <c r="CB102" i="20" s="1"/>
  <c r="CB103" i="20" s="1"/>
  <c r="AF105" i="20"/>
  <c r="CF105" i="20"/>
  <c r="CT83" i="20"/>
  <c r="CT84" i="20" s="1"/>
  <c r="CT85" i="20" s="1"/>
  <c r="CT86" i="20" s="1"/>
  <c r="CT87" i="20" s="1"/>
  <c r="CT88" i="20" s="1"/>
  <c r="CT89" i="20" s="1"/>
  <c r="CT90" i="20" s="1"/>
  <c r="CT91" i="20" s="1"/>
  <c r="CT92" i="20" s="1"/>
  <c r="CT93" i="20" s="1"/>
  <c r="CT94" i="20" s="1"/>
  <c r="CT95" i="20" s="1"/>
  <c r="CT96" i="20" s="1"/>
  <c r="CT97" i="20" s="1"/>
  <c r="CT98" i="20" s="1"/>
  <c r="CT99" i="20" s="1"/>
  <c r="CT100" i="20" s="1"/>
  <c r="CT101" i="20" s="1"/>
  <c r="CT102" i="20" s="1"/>
  <c r="CT103" i="20" s="1"/>
  <c r="CN77" i="20"/>
  <c r="CN78" i="20" s="1"/>
  <c r="CN79" i="20" s="1"/>
  <c r="CN80" i="20" s="1"/>
  <c r="CN81" i="20" s="1"/>
  <c r="CN82" i="20" s="1"/>
  <c r="CN83" i="20" s="1"/>
  <c r="CN84" i="20" s="1"/>
  <c r="CN85" i="20" s="1"/>
  <c r="CN86" i="20" s="1"/>
  <c r="CN87" i="20" s="1"/>
  <c r="CN88" i="20" s="1"/>
  <c r="CN89" i="20" s="1"/>
  <c r="CN90" i="20" s="1"/>
  <c r="CN91" i="20" s="1"/>
  <c r="CN92" i="20" s="1"/>
  <c r="CN93" i="20" s="1"/>
  <c r="CN94" i="20" s="1"/>
  <c r="CN95" i="20" s="1"/>
  <c r="CN96" i="20" s="1"/>
  <c r="CN97" i="20" s="1"/>
  <c r="CN98" i="20" s="1"/>
  <c r="CN99" i="20" s="1"/>
  <c r="CN100" i="20" s="1"/>
  <c r="CN101" i="20" s="1"/>
  <c r="CN102" i="20" s="1"/>
  <c r="CN103" i="20" s="1"/>
  <c r="DC89" i="20"/>
  <c r="DC90" i="20" s="1"/>
  <c r="DC91" i="20" s="1"/>
  <c r="DC92" i="20" s="1"/>
  <c r="DC93" i="20" s="1"/>
  <c r="DC94" i="20" s="1"/>
  <c r="DC95" i="20" s="1"/>
  <c r="DC96" i="20" s="1"/>
  <c r="DC97" i="20" s="1"/>
  <c r="DC98" i="20" s="1"/>
  <c r="DC99" i="20" s="1"/>
  <c r="DC100" i="20" s="1"/>
  <c r="DC101" i="20" s="1"/>
  <c r="DC102" i="20" s="1"/>
  <c r="DC103" i="20" s="1"/>
  <c r="DE90" i="20"/>
  <c r="DE91" i="20" s="1"/>
  <c r="DE92" i="20" s="1"/>
  <c r="DE93" i="20" s="1"/>
  <c r="DE94" i="20" s="1"/>
  <c r="DE95" i="20" s="1"/>
  <c r="DE96" i="20" s="1"/>
  <c r="DE97" i="20" s="1"/>
  <c r="DE98" i="20" s="1"/>
  <c r="DE99" i="20" s="1"/>
  <c r="DE100" i="20" s="1"/>
  <c r="DE101" i="20" s="1"/>
  <c r="DE102" i="20" s="1"/>
  <c r="DE103" i="20" s="1"/>
  <c r="DF91" i="20"/>
  <c r="DF92" i="20" s="1"/>
  <c r="DF93" i="20" s="1"/>
  <c r="DF94" i="20" s="1"/>
  <c r="DF95" i="20" s="1"/>
  <c r="DF96" i="20" s="1"/>
  <c r="DF97" i="20" s="1"/>
  <c r="DF98" i="20" s="1"/>
  <c r="DF99" i="20" s="1"/>
  <c r="DF100" i="20" s="1"/>
  <c r="DF101" i="20" s="1"/>
  <c r="DF102" i="20" s="1"/>
  <c r="DF103" i="20" s="1"/>
  <c r="DH93" i="20"/>
  <c r="DH94" i="20" s="1"/>
  <c r="DH95" i="20" s="1"/>
  <c r="DH96" i="20" s="1"/>
  <c r="DH97" i="20" s="1"/>
  <c r="DH98" i="20" s="1"/>
  <c r="DH99" i="20" s="1"/>
  <c r="DH100" i="20" s="1"/>
  <c r="DH101" i="20" s="1"/>
  <c r="DH102" i="20" s="1"/>
  <c r="DH103" i="20" s="1"/>
  <c r="DJ96" i="20"/>
  <c r="DJ97" i="20" s="1"/>
  <c r="DJ98" i="20" s="1"/>
  <c r="DJ99" i="20" s="1"/>
  <c r="DJ100" i="20" s="1"/>
  <c r="DJ101" i="20" s="1"/>
  <c r="DJ102" i="20" s="1"/>
  <c r="DJ103" i="20" s="1"/>
  <c r="DP101" i="20"/>
  <c r="DP102" i="20" s="1"/>
  <c r="DP103" i="20" s="1"/>
  <c r="DR103" i="20"/>
  <c r="DR105" i="20" s="1"/>
  <c r="X4" i="17"/>
  <c r="J21" i="17"/>
  <c r="P21" i="17" s="1"/>
  <c r="J20" i="17"/>
  <c r="P20" i="17" s="1"/>
  <c r="J19" i="17"/>
  <c r="P19" i="17" s="1"/>
  <c r="J78" i="17"/>
  <c r="P78" i="17" s="1"/>
  <c r="J77" i="17"/>
  <c r="P77" i="17" s="1"/>
  <c r="J76" i="17"/>
  <c r="P76" i="17" s="1"/>
  <c r="J75" i="17"/>
  <c r="P75" i="17" s="1"/>
  <c r="J74" i="17"/>
  <c r="P74" i="17" s="1"/>
  <c r="J73" i="17"/>
  <c r="P73" i="17" s="1"/>
  <c r="J72" i="17"/>
  <c r="P72" i="17" s="1"/>
  <c r="J71" i="17"/>
  <c r="P71" i="17" s="1"/>
  <c r="J70" i="17"/>
  <c r="P70" i="17" s="1"/>
  <c r="J69" i="17"/>
  <c r="P69" i="17" s="1"/>
  <c r="J68" i="17"/>
  <c r="P68" i="17" s="1"/>
  <c r="J67" i="17"/>
  <c r="P67" i="17" s="1"/>
  <c r="J66" i="17"/>
  <c r="P66" i="17" s="1"/>
  <c r="J65" i="17"/>
  <c r="P65" i="17" s="1"/>
  <c r="J64" i="17"/>
  <c r="P64" i="17" s="1"/>
  <c r="J63" i="17"/>
  <c r="P63" i="17" s="1"/>
  <c r="J62" i="17"/>
  <c r="P62" i="17" s="1"/>
  <c r="J61" i="17"/>
  <c r="P61" i="17" s="1"/>
  <c r="J60" i="17"/>
  <c r="P60" i="17" s="1"/>
  <c r="J59" i="17"/>
  <c r="P59" i="17" s="1"/>
  <c r="J58" i="17"/>
  <c r="P58" i="17" s="1"/>
  <c r="J57" i="17"/>
  <c r="P57" i="17" s="1"/>
  <c r="J56" i="17"/>
  <c r="P56" i="17" s="1"/>
  <c r="J55" i="17"/>
  <c r="P55" i="17" s="1"/>
  <c r="J54" i="17"/>
  <c r="P54" i="17" s="1"/>
  <c r="J53" i="17"/>
  <c r="P53" i="17" s="1"/>
  <c r="J52" i="17"/>
  <c r="P52" i="17" s="1"/>
  <c r="J51" i="17"/>
  <c r="P51" i="17" s="1"/>
  <c r="J50" i="17"/>
  <c r="P50" i="17" s="1"/>
  <c r="J49" i="17"/>
  <c r="P49" i="17" s="1"/>
  <c r="J48" i="17"/>
  <c r="P48" i="17" s="1"/>
  <c r="J47" i="17"/>
  <c r="P47" i="17" s="1"/>
  <c r="J46" i="17"/>
  <c r="P46" i="17" s="1"/>
  <c r="J45" i="17"/>
  <c r="P45" i="17" s="1"/>
  <c r="J44" i="17"/>
  <c r="P44" i="17" s="1"/>
  <c r="J43" i="17"/>
  <c r="P43" i="17" s="1"/>
  <c r="J42" i="17"/>
  <c r="P42" i="17" s="1"/>
  <c r="J41" i="17"/>
  <c r="P41" i="17" s="1"/>
  <c r="J40" i="17"/>
  <c r="P40" i="17" s="1"/>
  <c r="J39" i="17"/>
  <c r="P39" i="17" s="1"/>
  <c r="J38" i="17"/>
  <c r="P38" i="17" s="1"/>
  <c r="J37" i="17"/>
  <c r="P37" i="17" s="1"/>
  <c r="J36" i="17"/>
  <c r="P36" i="17" s="1"/>
  <c r="J35" i="17"/>
  <c r="P35" i="17" s="1"/>
  <c r="J34" i="17"/>
  <c r="P34" i="17" s="1"/>
  <c r="J33" i="17"/>
  <c r="P33" i="17" s="1"/>
  <c r="J32" i="17"/>
  <c r="P32" i="17" s="1"/>
  <c r="J31" i="17"/>
  <c r="P31" i="17" s="1"/>
  <c r="J30" i="17"/>
  <c r="P30" i="17" s="1"/>
  <c r="J29" i="17"/>
  <c r="P29" i="17" s="1"/>
  <c r="J28" i="17"/>
  <c r="P28" i="17" s="1"/>
  <c r="J27" i="17"/>
  <c r="P27" i="17" s="1"/>
  <c r="J26" i="17"/>
  <c r="P26" i="17" s="1"/>
  <c r="J25" i="17"/>
  <c r="P25" i="17" s="1"/>
  <c r="J24" i="17"/>
  <c r="P24" i="17" s="1"/>
  <c r="J23" i="17"/>
  <c r="P23" i="17" s="1"/>
  <c r="J22" i="17"/>
  <c r="P22" i="17" s="1"/>
  <c r="M13" i="8"/>
  <c r="M12" i="8"/>
  <c r="M11" i="8"/>
  <c r="M10" i="8"/>
  <c r="M9" i="8"/>
  <c r="M8" i="8"/>
  <c r="M7" i="8"/>
  <c r="L13" i="8"/>
  <c r="L12" i="8"/>
  <c r="L11" i="8"/>
  <c r="L10" i="8"/>
  <c r="L9" i="8"/>
  <c r="L8" i="8"/>
  <c r="L7" i="8"/>
  <c r="G43" i="28" l="1"/>
  <c r="D42" i="28"/>
  <c r="D39" i="28"/>
  <c r="G39" i="28"/>
  <c r="D40" i="28"/>
  <c r="D44" i="28"/>
  <c r="G41" i="28"/>
  <c r="D41" i="28"/>
  <c r="D43" i="28"/>
  <c r="D38" i="28"/>
  <c r="BS105" i="20"/>
  <c r="AN27" i="20"/>
  <c r="AN28" i="20" s="1"/>
  <c r="AN29" i="20" s="1"/>
  <c r="AN30" i="20" s="1"/>
  <c r="AN31" i="20" s="1"/>
  <c r="AN32" i="20" s="1"/>
  <c r="AN33" i="20" s="1"/>
  <c r="AN34" i="20" s="1"/>
  <c r="AN35" i="20" s="1"/>
  <c r="AN36" i="20" s="1"/>
  <c r="AN37" i="20" s="1"/>
  <c r="AN38" i="20" s="1"/>
  <c r="AN39" i="20" s="1"/>
  <c r="AN40" i="20" s="1"/>
  <c r="AN41" i="20" s="1"/>
  <c r="AN42" i="20" s="1"/>
  <c r="AN43" i="20" s="1"/>
  <c r="AN44" i="20" s="1"/>
  <c r="AN45" i="20" s="1"/>
  <c r="AN46" i="20" s="1"/>
  <c r="AN47" i="20" s="1"/>
  <c r="AN48" i="20" s="1"/>
  <c r="AN49" i="20" s="1"/>
  <c r="AN50" i="20" s="1"/>
  <c r="AN51" i="20" s="1"/>
  <c r="AN52" i="20" s="1"/>
  <c r="AN53" i="20" s="1"/>
  <c r="AN54" i="20" s="1"/>
  <c r="AN55" i="20" s="1"/>
  <c r="AN56" i="20" s="1"/>
  <c r="AN57" i="20" s="1"/>
  <c r="AN58" i="20" s="1"/>
  <c r="AN59" i="20" s="1"/>
  <c r="AN60" i="20" s="1"/>
  <c r="AN61" i="20" s="1"/>
  <c r="AN62" i="20" s="1"/>
  <c r="AN63" i="20" s="1"/>
  <c r="AN64" i="20" s="1"/>
  <c r="AN65" i="20" s="1"/>
  <c r="AN66" i="20" s="1"/>
  <c r="AN67" i="20" s="1"/>
  <c r="AN68" i="20" s="1"/>
  <c r="AN69" i="20" s="1"/>
  <c r="AN70" i="20" s="1"/>
  <c r="AN71" i="20" s="1"/>
  <c r="AN72" i="20" s="1"/>
  <c r="AN73" i="20" s="1"/>
  <c r="AN74" i="20" s="1"/>
  <c r="AN75" i="20" s="1"/>
  <c r="AN76" i="20" s="1"/>
  <c r="AN77" i="20" s="1"/>
  <c r="AN78" i="20" s="1"/>
  <c r="AN79" i="20" s="1"/>
  <c r="AN80" i="20" s="1"/>
  <c r="AN81" i="20" s="1"/>
  <c r="AN82" i="20" s="1"/>
  <c r="AN83" i="20" s="1"/>
  <c r="AN84" i="20" s="1"/>
  <c r="AN85" i="20" s="1"/>
  <c r="AN86" i="20" s="1"/>
  <c r="AN87" i="20" s="1"/>
  <c r="AN88" i="20" s="1"/>
  <c r="AN89" i="20" s="1"/>
  <c r="AN90" i="20" s="1"/>
  <c r="AN91" i="20" s="1"/>
  <c r="AN92" i="20" s="1"/>
  <c r="AN93" i="20" s="1"/>
  <c r="AN94" i="20" s="1"/>
  <c r="AN95" i="20" s="1"/>
  <c r="AN96" i="20" s="1"/>
  <c r="AN97" i="20" s="1"/>
  <c r="AN98" i="20" s="1"/>
  <c r="AN99" i="20" s="1"/>
  <c r="AN100" i="20" s="1"/>
  <c r="AN101" i="20" s="1"/>
  <c r="AN102" i="20" s="1"/>
  <c r="AN103" i="20" s="1"/>
  <c r="X27" i="20"/>
  <c r="X28" i="20" s="1"/>
  <c r="X29" i="20" s="1"/>
  <c r="X30" i="20" s="1"/>
  <c r="X31" i="20" s="1"/>
  <c r="X32" i="20" s="1"/>
  <c r="X33" i="20" s="1"/>
  <c r="X34" i="20" s="1"/>
  <c r="X35" i="20" s="1"/>
  <c r="X36" i="20" s="1"/>
  <c r="X37" i="20" s="1"/>
  <c r="X38" i="20" s="1"/>
  <c r="X39" i="20" s="1"/>
  <c r="X40" i="20" s="1"/>
  <c r="X41" i="20" s="1"/>
  <c r="X42" i="20" s="1"/>
  <c r="X43" i="20" s="1"/>
  <c r="X44" i="20" s="1"/>
  <c r="X45" i="20" s="1"/>
  <c r="X46" i="20" s="1"/>
  <c r="X47" i="20" s="1"/>
  <c r="X48" i="20" s="1"/>
  <c r="X49" i="20" s="1"/>
  <c r="X50" i="20" s="1"/>
  <c r="X51" i="20" s="1"/>
  <c r="X52" i="20" s="1"/>
  <c r="X53" i="20" s="1"/>
  <c r="X54" i="20" s="1"/>
  <c r="X55" i="20" s="1"/>
  <c r="X56" i="20" s="1"/>
  <c r="X57" i="20" s="1"/>
  <c r="X58" i="20" s="1"/>
  <c r="X59" i="20" s="1"/>
  <c r="X60" i="20" s="1"/>
  <c r="X61" i="20" s="1"/>
  <c r="X62" i="20" s="1"/>
  <c r="X63" i="20" s="1"/>
  <c r="X64" i="20" s="1"/>
  <c r="X65" i="20" s="1"/>
  <c r="X66" i="20" s="1"/>
  <c r="X67" i="20" s="1"/>
  <c r="X68" i="20" s="1"/>
  <c r="X69" i="20" s="1"/>
  <c r="X70" i="20" s="1"/>
  <c r="X71" i="20" s="1"/>
  <c r="X72" i="20" s="1"/>
  <c r="X73" i="20" s="1"/>
  <c r="X74" i="20" s="1"/>
  <c r="X75" i="20" s="1"/>
  <c r="X76" i="20" s="1"/>
  <c r="X77" i="20" s="1"/>
  <c r="X78" i="20" s="1"/>
  <c r="X79" i="20" s="1"/>
  <c r="X80" i="20" s="1"/>
  <c r="X81" i="20" s="1"/>
  <c r="X82" i="20" s="1"/>
  <c r="X83" i="20" s="1"/>
  <c r="X84" i="20" s="1"/>
  <c r="X85" i="20" s="1"/>
  <c r="X86" i="20" s="1"/>
  <c r="X87" i="20" s="1"/>
  <c r="X88" i="20" s="1"/>
  <c r="X89" i="20" s="1"/>
  <c r="X90" i="20" s="1"/>
  <c r="X91" i="20" s="1"/>
  <c r="X92" i="20" s="1"/>
  <c r="X93" i="20" s="1"/>
  <c r="X94" i="20" s="1"/>
  <c r="X95" i="20" s="1"/>
  <c r="X96" i="20" s="1"/>
  <c r="X97" i="20" s="1"/>
  <c r="X98" i="20" s="1"/>
  <c r="X99" i="20" s="1"/>
  <c r="X100" i="20" s="1"/>
  <c r="X101" i="20" s="1"/>
  <c r="X102" i="20" s="1"/>
  <c r="X103" i="20" s="1"/>
  <c r="X105" i="20"/>
  <c r="CC65" i="20"/>
  <c r="CC66" i="20" s="1"/>
  <c r="CC67" i="20" s="1"/>
  <c r="CC68" i="20" s="1"/>
  <c r="CC69" i="20" s="1"/>
  <c r="CC70" i="20" s="1"/>
  <c r="CC71" i="20" s="1"/>
  <c r="CC72" i="20" s="1"/>
  <c r="CC73" i="20" s="1"/>
  <c r="CC74" i="20" s="1"/>
  <c r="CC75" i="20" s="1"/>
  <c r="CC76" i="20" s="1"/>
  <c r="CC77" i="20" s="1"/>
  <c r="CC78" i="20" s="1"/>
  <c r="CC79" i="20" s="1"/>
  <c r="CC80" i="20" s="1"/>
  <c r="CC81" i="20" s="1"/>
  <c r="CC82" i="20" s="1"/>
  <c r="CC83" i="20" s="1"/>
  <c r="CC84" i="20" s="1"/>
  <c r="CC85" i="20" s="1"/>
  <c r="CC86" i="20" s="1"/>
  <c r="CC87" i="20" s="1"/>
  <c r="CC88" i="20" s="1"/>
  <c r="CC89" i="20" s="1"/>
  <c r="CC90" i="20" s="1"/>
  <c r="CC91" i="20" s="1"/>
  <c r="CC92" i="20" s="1"/>
  <c r="CC93" i="20" s="1"/>
  <c r="CC94" i="20" s="1"/>
  <c r="CC95" i="20" s="1"/>
  <c r="CC96" i="20" s="1"/>
  <c r="CC97" i="20" s="1"/>
  <c r="CC98" i="20" s="1"/>
  <c r="CC99" i="20" s="1"/>
  <c r="CC100" i="20" s="1"/>
  <c r="CC101" i="20" s="1"/>
  <c r="CC102" i="20" s="1"/>
  <c r="CC103" i="20" s="1"/>
  <c r="DM105" i="20"/>
  <c r="BB105" i="20"/>
  <c r="BE105" i="20"/>
  <c r="CX85" i="20"/>
  <c r="CX86" i="20" s="1"/>
  <c r="CX87" i="20" s="1"/>
  <c r="CX88" i="20" s="1"/>
  <c r="CX89" i="20" s="1"/>
  <c r="CX90" i="20" s="1"/>
  <c r="CX91" i="20" s="1"/>
  <c r="CX92" i="20" s="1"/>
  <c r="CX93" i="20" s="1"/>
  <c r="CX94" i="20" s="1"/>
  <c r="CX95" i="20" s="1"/>
  <c r="CX96" i="20" s="1"/>
  <c r="CX97" i="20" s="1"/>
  <c r="CX98" i="20" s="1"/>
  <c r="CX99" i="20" s="1"/>
  <c r="CX100" i="20" s="1"/>
  <c r="CX101" i="20" s="1"/>
  <c r="CX102" i="20" s="1"/>
  <c r="CX103" i="20" s="1"/>
  <c r="Z14" i="20"/>
  <c r="Z15" i="20" s="1"/>
  <c r="Z16" i="20" s="1"/>
  <c r="Z17" i="20" s="1"/>
  <c r="Z18" i="20" s="1"/>
  <c r="Z19" i="20" s="1"/>
  <c r="Z20" i="20" s="1"/>
  <c r="Z21" i="20" s="1"/>
  <c r="Z22" i="20" s="1"/>
  <c r="Z23" i="20" s="1"/>
  <c r="Z24" i="20" s="1"/>
  <c r="Z25" i="20" s="1"/>
  <c r="Z26" i="20" s="1"/>
  <c r="Z27" i="20" s="1"/>
  <c r="Z28" i="20" s="1"/>
  <c r="Z29" i="20" s="1"/>
  <c r="Z30" i="20" s="1"/>
  <c r="Z31" i="20" s="1"/>
  <c r="Z32" i="20" s="1"/>
  <c r="Z33" i="20" s="1"/>
  <c r="Z34" i="20" s="1"/>
  <c r="Z35" i="20" s="1"/>
  <c r="Z36" i="20" s="1"/>
  <c r="Z37" i="20" s="1"/>
  <c r="Z38" i="20" s="1"/>
  <c r="Z39" i="20" s="1"/>
  <c r="Z40" i="20" s="1"/>
  <c r="Z41" i="20" s="1"/>
  <c r="Z42" i="20" s="1"/>
  <c r="Z43" i="20" s="1"/>
  <c r="Z44" i="20" s="1"/>
  <c r="Z45" i="20" s="1"/>
  <c r="Z46" i="20" s="1"/>
  <c r="Z47" i="20" s="1"/>
  <c r="Z48" i="20" s="1"/>
  <c r="Z49" i="20" s="1"/>
  <c r="Z50" i="20" s="1"/>
  <c r="Z51" i="20" s="1"/>
  <c r="Z52" i="20" s="1"/>
  <c r="Z53" i="20" s="1"/>
  <c r="Z54" i="20" s="1"/>
  <c r="Z55" i="20" s="1"/>
  <c r="Z56" i="20" s="1"/>
  <c r="Z57" i="20" s="1"/>
  <c r="Z58" i="20" s="1"/>
  <c r="Z59" i="20" s="1"/>
  <c r="Z60" i="20" s="1"/>
  <c r="Z61" i="20" s="1"/>
  <c r="Z62" i="20" s="1"/>
  <c r="Z63" i="20" s="1"/>
  <c r="Z64" i="20" s="1"/>
  <c r="Z65" i="20" s="1"/>
  <c r="Z66" i="20" s="1"/>
  <c r="Z67" i="20" s="1"/>
  <c r="Z68" i="20" s="1"/>
  <c r="Z69" i="20" s="1"/>
  <c r="Z70" i="20" s="1"/>
  <c r="Z71" i="20" s="1"/>
  <c r="Z72" i="20" s="1"/>
  <c r="Z73" i="20" s="1"/>
  <c r="Z74" i="20" s="1"/>
  <c r="Z75" i="20" s="1"/>
  <c r="Z76" i="20" s="1"/>
  <c r="Z77" i="20" s="1"/>
  <c r="Z78" i="20" s="1"/>
  <c r="Z79" i="20" s="1"/>
  <c r="Z80" i="20" s="1"/>
  <c r="Z81" i="20" s="1"/>
  <c r="Z82" i="20" s="1"/>
  <c r="Z83" i="20" s="1"/>
  <c r="Z84" i="20" s="1"/>
  <c r="Z85" i="20" s="1"/>
  <c r="Z86" i="20" s="1"/>
  <c r="Z87" i="20" s="1"/>
  <c r="Z88" i="20" s="1"/>
  <c r="Z89" i="20" s="1"/>
  <c r="Z90" i="20" s="1"/>
  <c r="Z91" i="20" s="1"/>
  <c r="Z92" i="20" s="1"/>
  <c r="Z93" i="20" s="1"/>
  <c r="Z94" i="20" s="1"/>
  <c r="Z95" i="20" s="1"/>
  <c r="Z96" i="20" s="1"/>
  <c r="Z97" i="20" s="1"/>
  <c r="Z98" i="20" s="1"/>
  <c r="Z99" i="20" s="1"/>
  <c r="Z100" i="20" s="1"/>
  <c r="Z101" i="20" s="1"/>
  <c r="Z102" i="20" s="1"/>
  <c r="Z103" i="20" s="1"/>
  <c r="Z105" i="20"/>
  <c r="AK105" i="20"/>
  <c r="CP105" i="20"/>
  <c r="BV105" i="20"/>
  <c r="DD105" i="20"/>
  <c r="DG105" i="20"/>
  <c r="CJ105" i="20"/>
  <c r="BU105" i="20"/>
  <c r="AI17" i="20"/>
  <c r="AI18" i="20" s="1"/>
  <c r="AI19" i="20" s="1"/>
  <c r="AI20" i="20" s="1"/>
  <c r="AI21" i="20" s="1"/>
  <c r="AI22" i="20" s="1"/>
  <c r="AI23" i="20" s="1"/>
  <c r="AI24" i="20" s="1"/>
  <c r="AI25" i="20" s="1"/>
  <c r="AI26" i="20" s="1"/>
  <c r="AI27" i="20" s="1"/>
  <c r="AI28" i="20" s="1"/>
  <c r="AI29" i="20" s="1"/>
  <c r="AI30" i="20" s="1"/>
  <c r="AI31" i="20" s="1"/>
  <c r="AI32" i="20" s="1"/>
  <c r="AI33" i="20" s="1"/>
  <c r="AI34" i="20" s="1"/>
  <c r="AI35" i="20" s="1"/>
  <c r="AI36" i="20" s="1"/>
  <c r="AI37" i="20" s="1"/>
  <c r="AI38" i="20" s="1"/>
  <c r="AI39" i="20" s="1"/>
  <c r="AI40" i="20" s="1"/>
  <c r="AI41" i="20" s="1"/>
  <c r="AI42" i="20" s="1"/>
  <c r="AI43" i="20" s="1"/>
  <c r="AI44" i="20" s="1"/>
  <c r="AI45" i="20" s="1"/>
  <c r="AI46" i="20" s="1"/>
  <c r="AI47" i="20" s="1"/>
  <c r="AI48" i="20" s="1"/>
  <c r="AI49" i="20" s="1"/>
  <c r="AI50" i="20" s="1"/>
  <c r="AI51" i="20" s="1"/>
  <c r="AI52" i="20" s="1"/>
  <c r="AI53" i="20" s="1"/>
  <c r="AI54" i="20" s="1"/>
  <c r="AI55" i="20" s="1"/>
  <c r="AI56" i="20" s="1"/>
  <c r="AI57" i="20" s="1"/>
  <c r="AI58" i="20" s="1"/>
  <c r="AI59" i="20" s="1"/>
  <c r="AI60" i="20" s="1"/>
  <c r="AI61" i="20" s="1"/>
  <c r="AI62" i="20" s="1"/>
  <c r="AI63" i="20" s="1"/>
  <c r="AI64" i="20" s="1"/>
  <c r="AI65" i="20" s="1"/>
  <c r="AI66" i="20" s="1"/>
  <c r="AI67" i="20" s="1"/>
  <c r="AI68" i="20" s="1"/>
  <c r="AI69" i="20" s="1"/>
  <c r="AI70" i="20" s="1"/>
  <c r="AI71" i="20" s="1"/>
  <c r="AI72" i="20" s="1"/>
  <c r="AI73" i="20" s="1"/>
  <c r="AI74" i="20" s="1"/>
  <c r="AI75" i="20" s="1"/>
  <c r="AI76" i="20" s="1"/>
  <c r="AI77" i="20" s="1"/>
  <c r="AI78" i="20" s="1"/>
  <c r="AI79" i="20" s="1"/>
  <c r="AI80" i="20" s="1"/>
  <c r="AI81" i="20" s="1"/>
  <c r="AI82" i="20" s="1"/>
  <c r="AI83" i="20" s="1"/>
  <c r="AI84" i="20" s="1"/>
  <c r="AI85" i="20" s="1"/>
  <c r="AI86" i="20" s="1"/>
  <c r="AI87" i="20" s="1"/>
  <c r="AI88" i="20" s="1"/>
  <c r="AI89" i="20" s="1"/>
  <c r="AI90" i="20" s="1"/>
  <c r="AI91" i="20" s="1"/>
  <c r="AI92" i="20" s="1"/>
  <c r="AI93" i="20" s="1"/>
  <c r="AI94" i="20" s="1"/>
  <c r="AI95" i="20" s="1"/>
  <c r="AI96" i="20" s="1"/>
  <c r="AI97" i="20" s="1"/>
  <c r="AI98" i="20" s="1"/>
  <c r="AI99" i="20" s="1"/>
  <c r="AI100" i="20" s="1"/>
  <c r="AI101" i="20" s="1"/>
  <c r="AI102" i="20" s="1"/>
  <c r="AI103" i="20" s="1"/>
  <c r="BW105" i="20"/>
  <c r="BN105" i="20"/>
  <c r="AR30" i="20"/>
  <c r="AR31" i="20" s="1"/>
  <c r="AR32" i="20" s="1"/>
  <c r="AR33" i="20" s="1"/>
  <c r="AR34" i="20" s="1"/>
  <c r="AR35" i="20" s="1"/>
  <c r="AR36" i="20" s="1"/>
  <c r="AR37" i="20" s="1"/>
  <c r="AR38" i="20" s="1"/>
  <c r="AR39" i="20" s="1"/>
  <c r="AR40" i="20" s="1"/>
  <c r="AR41" i="20" s="1"/>
  <c r="AR42" i="20" s="1"/>
  <c r="AR43" i="20" s="1"/>
  <c r="AR44" i="20" s="1"/>
  <c r="AR45" i="20" s="1"/>
  <c r="AR46" i="20" s="1"/>
  <c r="AR47" i="20" s="1"/>
  <c r="AR48" i="20" s="1"/>
  <c r="AR49" i="20" s="1"/>
  <c r="AR50" i="20" s="1"/>
  <c r="AR51" i="20" s="1"/>
  <c r="AR52" i="20" s="1"/>
  <c r="AR53" i="20" s="1"/>
  <c r="AR54" i="20" s="1"/>
  <c r="AR55" i="20" s="1"/>
  <c r="AR56" i="20" s="1"/>
  <c r="AR57" i="20" s="1"/>
  <c r="AR58" i="20" s="1"/>
  <c r="AR59" i="20" s="1"/>
  <c r="AR60" i="20" s="1"/>
  <c r="AR61" i="20" s="1"/>
  <c r="AR62" i="20" s="1"/>
  <c r="AR63" i="20" s="1"/>
  <c r="AR64" i="20" s="1"/>
  <c r="AR65" i="20" s="1"/>
  <c r="AR66" i="20" s="1"/>
  <c r="AR67" i="20" s="1"/>
  <c r="AR68" i="20" s="1"/>
  <c r="AR69" i="20" s="1"/>
  <c r="AR70" i="20" s="1"/>
  <c r="AR71" i="20" s="1"/>
  <c r="AR72" i="20" s="1"/>
  <c r="AR73" i="20" s="1"/>
  <c r="AR74" i="20" s="1"/>
  <c r="AR75" i="20" s="1"/>
  <c r="AR76" i="20" s="1"/>
  <c r="AR77" i="20" s="1"/>
  <c r="AR78" i="20" s="1"/>
  <c r="AR79" i="20" s="1"/>
  <c r="AR80" i="20" s="1"/>
  <c r="AR81" i="20" s="1"/>
  <c r="AR82" i="20" s="1"/>
  <c r="AR83" i="20" s="1"/>
  <c r="AR84" i="20" s="1"/>
  <c r="AR85" i="20" s="1"/>
  <c r="AR86" i="20" s="1"/>
  <c r="AR87" i="20" s="1"/>
  <c r="AR88" i="20" s="1"/>
  <c r="AR89" i="20" s="1"/>
  <c r="AR90" i="20" s="1"/>
  <c r="AR91" i="20" s="1"/>
  <c r="AR92" i="20" s="1"/>
  <c r="AR93" i="20" s="1"/>
  <c r="AR94" i="20" s="1"/>
  <c r="AR95" i="20" s="1"/>
  <c r="AR96" i="20" s="1"/>
  <c r="AR97" i="20" s="1"/>
  <c r="AR98" i="20" s="1"/>
  <c r="AR99" i="20" s="1"/>
  <c r="AR100" i="20" s="1"/>
  <c r="AR101" i="20" s="1"/>
  <c r="AR102" i="20" s="1"/>
  <c r="AR103" i="20" s="1"/>
  <c r="BD50" i="20"/>
  <c r="BD51" i="20" s="1"/>
  <c r="BD52" i="20" s="1"/>
  <c r="BD53" i="20" s="1"/>
  <c r="BD54" i="20" s="1"/>
  <c r="BD55" i="20" s="1"/>
  <c r="BD56" i="20" s="1"/>
  <c r="BD57" i="20" s="1"/>
  <c r="BD58" i="20" s="1"/>
  <c r="BD59" i="20" s="1"/>
  <c r="BD60" i="20" s="1"/>
  <c r="BD61" i="20" s="1"/>
  <c r="BD62" i="20" s="1"/>
  <c r="BD63" i="20" s="1"/>
  <c r="BD64" i="20" s="1"/>
  <c r="BD65" i="20" s="1"/>
  <c r="BD66" i="20" s="1"/>
  <c r="BD67" i="20" s="1"/>
  <c r="BD68" i="20" s="1"/>
  <c r="BD69" i="20" s="1"/>
  <c r="BD70" i="20" s="1"/>
  <c r="BD71" i="20" s="1"/>
  <c r="BD72" i="20" s="1"/>
  <c r="BD73" i="20" s="1"/>
  <c r="BD74" i="20" s="1"/>
  <c r="BD75" i="20" s="1"/>
  <c r="BD76" i="20" s="1"/>
  <c r="BD77" i="20" s="1"/>
  <c r="BD78" i="20" s="1"/>
  <c r="BD79" i="20" s="1"/>
  <c r="BD80" i="20" s="1"/>
  <c r="BD81" i="20" s="1"/>
  <c r="BD82" i="20" s="1"/>
  <c r="BD83" i="20" s="1"/>
  <c r="BD84" i="20" s="1"/>
  <c r="BD85" i="20" s="1"/>
  <c r="BD86" i="20" s="1"/>
  <c r="BD87" i="20" s="1"/>
  <c r="BD88" i="20" s="1"/>
  <c r="BD89" i="20" s="1"/>
  <c r="BD90" i="20" s="1"/>
  <c r="BD91" i="20" s="1"/>
  <c r="BD92" i="20" s="1"/>
  <c r="BD93" i="20" s="1"/>
  <c r="BD94" i="20" s="1"/>
  <c r="BD95" i="20" s="1"/>
  <c r="BD96" i="20" s="1"/>
  <c r="BD97" i="20" s="1"/>
  <c r="BD98" i="20" s="1"/>
  <c r="BD99" i="20" s="1"/>
  <c r="BD100" i="20" s="1"/>
  <c r="BD101" i="20" s="1"/>
  <c r="BD102" i="20" s="1"/>
  <c r="BD103" i="20" s="1"/>
  <c r="BP51" i="20"/>
  <c r="BP52" i="20" s="1"/>
  <c r="BP53" i="20" s="1"/>
  <c r="BP54" i="20" s="1"/>
  <c r="BP55" i="20" s="1"/>
  <c r="BP56" i="20" s="1"/>
  <c r="BP57" i="20" s="1"/>
  <c r="BP58" i="20" s="1"/>
  <c r="BP59" i="20" s="1"/>
  <c r="BP60" i="20" s="1"/>
  <c r="BP61" i="20" s="1"/>
  <c r="BP62" i="20" s="1"/>
  <c r="BP63" i="20" s="1"/>
  <c r="BP64" i="20" s="1"/>
  <c r="BP65" i="20" s="1"/>
  <c r="BP66" i="20" s="1"/>
  <c r="BP67" i="20" s="1"/>
  <c r="BP68" i="20" s="1"/>
  <c r="BP69" i="20" s="1"/>
  <c r="BP70" i="20" s="1"/>
  <c r="BP71" i="20" s="1"/>
  <c r="BP72" i="20" s="1"/>
  <c r="BP73" i="20" s="1"/>
  <c r="BP74" i="20" s="1"/>
  <c r="BP75" i="20" s="1"/>
  <c r="BP76" i="20" s="1"/>
  <c r="BP77" i="20" s="1"/>
  <c r="BP78" i="20" s="1"/>
  <c r="BP79" i="20" s="1"/>
  <c r="BP80" i="20" s="1"/>
  <c r="BP81" i="20" s="1"/>
  <c r="BP82" i="20" s="1"/>
  <c r="BP83" i="20" s="1"/>
  <c r="BP84" i="20" s="1"/>
  <c r="BP85" i="20" s="1"/>
  <c r="BP86" i="20" s="1"/>
  <c r="BP87" i="20" s="1"/>
  <c r="BP88" i="20" s="1"/>
  <c r="BP89" i="20" s="1"/>
  <c r="BP90" i="20" s="1"/>
  <c r="BP91" i="20" s="1"/>
  <c r="BP92" i="20" s="1"/>
  <c r="BP93" i="20" s="1"/>
  <c r="BP94" i="20" s="1"/>
  <c r="BP95" i="20" s="1"/>
  <c r="BP96" i="20" s="1"/>
  <c r="BP97" i="20" s="1"/>
  <c r="BP98" i="20" s="1"/>
  <c r="BP99" i="20" s="1"/>
  <c r="BP100" i="20" s="1"/>
  <c r="BP101" i="20" s="1"/>
  <c r="BP102" i="20" s="1"/>
  <c r="BP103" i="20" s="1"/>
  <c r="BH105" i="20"/>
  <c r="CG105" i="20"/>
  <c r="BA105" i="20"/>
  <c r="AE105" i="20"/>
  <c r="CD105" i="20"/>
  <c r="AT105" i="20"/>
  <c r="DK105" i="20"/>
  <c r="AA14" i="20"/>
  <c r="AA15" i="20" s="1"/>
  <c r="AA16" i="20" s="1"/>
  <c r="AA17" i="20" s="1"/>
  <c r="AA18" i="20" s="1"/>
  <c r="AA19" i="20" s="1"/>
  <c r="AA20" i="20" s="1"/>
  <c r="AA21" i="20" s="1"/>
  <c r="AA22" i="20" s="1"/>
  <c r="AA23" i="20" s="1"/>
  <c r="AA24" i="20" s="1"/>
  <c r="AA25" i="20" s="1"/>
  <c r="AA26" i="20" s="1"/>
  <c r="AA27" i="20" s="1"/>
  <c r="AA28" i="20" s="1"/>
  <c r="AA29" i="20" s="1"/>
  <c r="AA30" i="20" s="1"/>
  <c r="AA31" i="20" s="1"/>
  <c r="AA32" i="20" s="1"/>
  <c r="AA33" i="20" s="1"/>
  <c r="AA34" i="20" s="1"/>
  <c r="AA35" i="20" s="1"/>
  <c r="AA36" i="20" s="1"/>
  <c r="AA37" i="20" s="1"/>
  <c r="AA38" i="20" s="1"/>
  <c r="AA39" i="20" s="1"/>
  <c r="AA40" i="20" s="1"/>
  <c r="AA41" i="20" s="1"/>
  <c r="AA42" i="20" s="1"/>
  <c r="AA43" i="20" s="1"/>
  <c r="AA44" i="20" s="1"/>
  <c r="AA45" i="20" s="1"/>
  <c r="AA46" i="20" s="1"/>
  <c r="AA47" i="20" s="1"/>
  <c r="AA48" i="20" s="1"/>
  <c r="AA49" i="20" s="1"/>
  <c r="AA50" i="20" s="1"/>
  <c r="AA51" i="20" s="1"/>
  <c r="AA52" i="20" s="1"/>
  <c r="AA53" i="20" s="1"/>
  <c r="AA54" i="20" s="1"/>
  <c r="AA55" i="20" s="1"/>
  <c r="AA56" i="20" s="1"/>
  <c r="AA57" i="20" s="1"/>
  <c r="AA58" i="20" s="1"/>
  <c r="AA59" i="20" s="1"/>
  <c r="AA60" i="20" s="1"/>
  <c r="AA61" i="20" s="1"/>
  <c r="AA62" i="20" s="1"/>
  <c r="AA63" i="20" s="1"/>
  <c r="AA64" i="20" s="1"/>
  <c r="AA65" i="20" s="1"/>
  <c r="AA66" i="20" s="1"/>
  <c r="AA67" i="20" s="1"/>
  <c r="AA68" i="20" s="1"/>
  <c r="AA69" i="20" s="1"/>
  <c r="AA70" i="20" s="1"/>
  <c r="AA71" i="20" s="1"/>
  <c r="AA72" i="20" s="1"/>
  <c r="AA73" i="20" s="1"/>
  <c r="AA74" i="20" s="1"/>
  <c r="AA75" i="20" s="1"/>
  <c r="AA76" i="20" s="1"/>
  <c r="AA77" i="20" s="1"/>
  <c r="AA78" i="20" s="1"/>
  <c r="AA79" i="20" s="1"/>
  <c r="AA80" i="20" s="1"/>
  <c r="AA81" i="20" s="1"/>
  <c r="AA82" i="20" s="1"/>
  <c r="AA83" i="20" s="1"/>
  <c r="AA84" i="20" s="1"/>
  <c r="AA85" i="20" s="1"/>
  <c r="AA86" i="20" s="1"/>
  <c r="AA87" i="20" s="1"/>
  <c r="AA88" i="20" s="1"/>
  <c r="AA89" i="20" s="1"/>
  <c r="AA90" i="20" s="1"/>
  <c r="AA91" i="20" s="1"/>
  <c r="AA92" i="20" s="1"/>
  <c r="AA93" i="20" s="1"/>
  <c r="AA94" i="20" s="1"/>
  <c r="AA95" i="20" s="1"/>
  <c r="AA96" i="20" s="1"/>
  <c r="AA97" i="20" s="1"/>
  <c r="AA98" i="20" s="1"/>
  <c r="AA99" i="20" s="1"/>
  <c r="AA100" i="20" s="1"/>
  <c r="AA101" i="20" s="1"/>
  <c r="AA102" i="20" s="1"/>
  <c r="AA103" i="20" s="1"/>
  <c r="BR54" i="20"/>
  <c r="BR55" i="20" s="1"/>
  <c r="BR56" i="20" s="1"/>
  <c r="BR57" i="20" s="1"/>
  <c r="BR58" i="20" s="1"/>
  <c r="BR59" i="20" s="1"/>
  <c r="BR60" i="20" s="1"/>
  <c r="BR61" i="20" s="1"/>
  <c r="BR62" i="20" s="1"/>
  <c r="BR63" i="20" s="1"/>
  <c r="BR64" i="20" s="1"/>
  <c r="BR65" i="20" s="1"/>
  <c r="BR66" i="20" s="1"/>
  <c r="BR67" i="20" s="1"/>
  <c r="BR68" i="20" s="1"/>
  <c r="BR69" i="20" s="1"/>
  <c r="BR70" i="20" s="1"/>
  <c r="BR71" i="20" s="1"/>
  <c r="BR72" i="20" s="1"/>
  <c r="BR73" i="20" s="1"/>
  <c r="BR74" i="20" s="1"/>
  <c r="BR75" i="20" s="1"/>
  <c r="BR76" i="20" s="1"/>
  <c r="BR77" i="20" s="1"/>
  <c r="BR78" i="20" s="1"/>
  <c r="BR79" i="20" s="1"/>
  <c r="BR80" i="20" s="1"/>
  <c r="BR81" i="20" s="1"/>
  <c r="BR82" i="20" s="1"/>
  <c r="BR83" i="20" s="1"/>
  <c r="BR84" i="20" s="1"/>
  <c r="BR85" i="20" s="1"/>
  <c r="BR86" i="20" s="1"/>
  <c r="BR87" i="20" s="1"/>
  <c r="BR88" i="20" s="1"/>
  <c r="BR89" i="20" s="1"/>
  <c r="BR90" i="20" s="1"/>
  <c r="BR91" i="20" s="1"/>
  <c r="BR92" i="20" s="1"/>
  <c r="BR93" i="20" s="1"/>
  <c r="BR94" i="20" s="1"/>
  <c r="BR95" i="20" s="1"/>
  <c r="BR96" i="20" s="1"/>
  <c r="BR97" i="20" s="1"/>
  <c r="BR98" i="20" s="1"/>
  <c r="BR99" i="20" s="1"/>
  <c r="BR100" i="20" s="1"/>
  <c r="BR101" i="20" s="1"/>
  <c r="BR102" i="20" s="1"/>
  <c r="BR103" i="20" s="1"/>
  <c r="AY37" i="20"/>
  <c r="AY38" i="20" s="1"/>
  <c r="AY39" i="20" s="1"/>
  <c r="AY40" i="20" s="1"/>
  <c r="AY41" i="20" s="1"/>
  <c r="AY42" i="20" s="1"/>
  <c r="AY43" i="20" s="1"/>
  <c r="AY44" i="20" s="1"/>
  <c r="AY45" i="20" s="1"/>
  <c r="AY46" i="20" s="1"/>
  <c r="AY47" i="20" s="1"/>
  <c r="AY48" i="20" s="1"/>
  <c r="AY49" i="20" s="1"/>
  <c r="AY50" i="20" s="1"/>
  <c r="AY51" i="20" s="1"/>
  <c r="AY52" i="20" s="1"/>
  <c r="AY53" i="20" s="1"/>
  <c r="AY54" i="20" s="1"/>
  <c r="AY55" i="20" s="1"/>
  <c r="AY56" i="20" s="1"/>
  <c r="AY57" i="20" s="1"/>
  <c r="AY58" i="20" s="1"/>
  <c r="AY59" i="20" s="1"/>
  <c r="AY60" i="20" s="1"/>
  <c r="AY61" i="20" s="1"/>
  <c r="AY62" i="20" s="1"/>
  <c r="AY63" i="20" s="1"/>
  <c r="AY64" i="20" s="1"/>
  <c r="AY65" i="20" s="1"/>
  <c r="AY66" i="20" s="1"/>
  <c r="AY67" i="20" s="1"/>
  <c r="AY68" i="20" s="1"/>
  <c r="AY69" i="20" s="1"/>
  <c r="AY70" i="20" s="1"/>
  <c r="AY71" i="20" s="1"/>
  <c r="AY72" i="20" s="1"/>
  <c r="AY73" i="20" s="1"/>
  <c r="AY74" i="20" s="1"/>
  <c r="AY75" i="20" s="1"/>
  <c r="AY76" i="20" s="1"/>
  <c r="AY77" i="20" s="1"/>
  <c r="AY78" i="20" s="1"/>
  <c r="AY79" i="20" s="1"/>
  <c r="AY80" i="20" s="1"/>
  <c r="AY81" i="20" s="1"/>
  <c r="AY82" i="20" s="1"/>
  <c r="AY83" i="20" s="1"/>
  <c r="AY84" i="20" s="1"/>
  <c r="AY85" i="20" s="1"/>
  <c r="AY86" i="20" s="1"/>
  <c r="AY87" i="20" s="1"/>
  <c r="AY88" i="20" s="1"/>
  <c r="AY89" i="20" s="1"/>
  <c r="AY90" i="20" s="1"/>
  <c r="AY91" i="20" s="1"/>
  <c r="AY92" i="20" s="1"/>
  <c r="AY93" i="20" s="1"/>
  <c r="AY94" i="20" s="1"/>
  <c r="AY95" i="20" s="1"/>
  <c r="AY96" i="20" s="1"/>
  <c r="AY97" i="20" s="1"/>
  <c r="AY98" i="20" s="1"/>
  <c r="AY99" i="20" s="1"/>
  <c r="AY100" i="20" s="1"/>
  <c r="AY101" i="20" s="1"/>
  <c r="AY102" i="20" s="1"/>
  <c r="AY103" i="20" s="1"/>
  <c r="BK46" i="20"/>
  <c r="BK47" i="20" s="1"/>
  <c r="BK48" i="20" s="1"/>
  <c r="BK49" i="20" s="1"/>
  <c r="BK50" i="20" s="1"/>
  <c r="BK51" i="20" s="1"/>
  <c r="BK52" i="20" s="1"/>
  <c r="BK53" i="20" s="1"/>
  <c r="BK54" i="20" s="1"/>
  <c r="BK55" i="20" s="1"/>
  <c r="BK56" i="20" s="1"/>
  <c r="BK57" i="20" s="1"/>
  <c r="BK58" i="20" s="1"/>
  <c r="BK59" i="20" s="1"/>
  <c r="BK60" i="20" s="1"/>
  <c r="BK61" i="20" s="1"/>
  <c r="BK62" i="20" s="1"/>
  <c r="BK63" i="20" s="1"/>
  <c r="BK64" i="20" s="1"/>
  <c r="BK65" i="20" s="1"/>
  <c r="BK66" i="20" s="1"/>
  <c r="BK67" i="20" s="1"/>
  <c r="BK68" i="20" s="1"/>
  <c r="BK69" i="20" s="1"/>
  <c r="BK70" i="20" s="1"/>
  <c r="BK71" i="20" s="1"/>
  <c r="BK72" i="20" s="1"/>
  <c r="BK73" i="20" s="1"/>
  <c r="BK74" i="20" s="1"/>
  <c r="BK75" i="20" s="1"/>
  <c r="BK76" i="20" s="1"/>
  <c r="BK77" i="20" s="1"/>
  <c r="BK78" i="20" s="1"/>
  <c r="BK79" i="20" s="1"/>
  <c r="BK80" i="20" s="1"/>
  <c r="BK81" i="20" s="1"/>
  <c r="BK82" i="20" s="1"/>
  <c r="BK83" i="20" s="1"/>
  <c r="BK84" i="20" s="1"/>
  <c r="BK85" i="20" s="1"/>
  <c r="BK86" i="20" s="1"/>
  <c r="BK87" i="20" s="1"/>
  <c r="BK88" i="20" s="1"/>
  <c r="BK89" i="20" s="1"/>
  <c r="BK90" i="20" s="1"/>
  <c r="BK91" i="20" s="1"/>
  <c r="BK92" i="20" s="1"/>
  <c r="BK93" i="20" s="1"/>
  <c r="BK94" i="20" s="1"/>
  <c r="BK95" i="20" s="1"/>
  <c r="BK96" i="20" s="1"/>
  <c r="BK97" i="20" s="1"/>
  <c r="BK98" i="20" s="1"/>
  <c r="BK99" i="20" s="1"/>
  <c r="BK100" i="20" s="1"/>
  <c r="BK101" i="20" s="1"/>
  <c r="BK102" i="20" s="1"/>
  <c r="BK103" i="20" s="1"/>
  <c r="AC38" i="20"/>
  <c r="AC39" i="20" s="1"/>
  <c r="AC40" i="20" s="1"/>
  <c r="AC41" i="20" s="1"/>
  <c r="AC42" i="20" s="1"/>
  <c r="AC43" i="20" s="1"/>
  <c r="AC44" i="20" s="1"/>
  <c r="AC45" i="20" s="1"/>
  <c r="AC46" i="20" s="1"/>
  <c r="AC47" i="20" s="1"/>
  <c r="AC48" i="20" s="1"/>
  <c r="AC49" i="20" s="1"/>
  <c r="AC50" i="20" s="1"/>
  <c r="AC51" i="20" s="1"/>
  <c r="AC52" i="20" s="1"/>
  <c r="AC53" i="20" s="1"/>
  <c r="AC54" i="20" s="1"/>
  <c r="AC55" i="20" s="1"/>
  <c r="AC56" i="20" s="1"/>
  <c r="AC57" i="20" s="1"/>
  <c r="AC58" i="20" s="1"/>
  <c r="AC59" i="20" s="1"/>
  <c r="AC60" i="20" s="1"/>
  <c r="AC61" i="20" s="1"/>
  <c r="AC62" i="20" s="1"/>
  <c r="AC63" i="20" s="1"/>
  <c r="AC64" i="20" s="1"/>
  <c r="AC65" i="20" s="1"/>
  <c r="AC66" i="20" s="1"/>
  <c r="AC67" i="20" s="1"/>
  <c r="AC68" i="20" s="1"/>
  <c r="AC69" i="20" s="1"/>
  <c r="AC70" i="20" s="1"/>
  <c r="AC71" i="20" s="1"/>
  <c r="AC72" i="20" s="1"/>
  <c r="AC73" i="20" s="1"/>
  <c r="AC74" i="20" s="1"/>
  <c r="AC75" i="20" s="1"/>
  <c r="AC76" i="20" s="1"/>
  <c r="AC77" i="20" s="1"/>
  <c r="AC78" i="20" s="1"/>
  <c r="AC79" i="20" s="1"/>
  <c r="AC80" i="20" s="1"/>
  <c r="AC81" i="20" s="1"/>
  <c r="AC82" i="20" s="1"/>
  <c r="AC83" i="20" s="1"/>
  <c r="AC84" i="20" s="1"/>
  <c r="AC85" i="20" s="1"/>
  <c r="AC86" i="20" s="1"/>
  <c r="AC87" i="20" s="1"/>
  <c r="AC88" i="20" s="1"/>
  <c r="AC89" i="20" s="1"/>
  <c r="AC90" i="20" s="1"/>
  <c r="AC91" i="20" s="1"/>
  <c r="AC92" i="20" s="1"/>
  <c r="AC93" i="20" s="1"/>
  <c r="AC94" i="20" s="1"/>
  <c r="AC95" i="20" s="1"/>
  <c r="AC96" i="20" s="1"/>
  <c r="AC97" i="20" s="1"/>
  <c r="AC98" i="20" s="1"/>
  <c r="AC99" i="20" s="1"/>
  <c r="AC100" i="20" s="1"/>
  <c r="AC101" i="20" s="1"/>
  <c r="AC102" i="20" s="1"/>
  <c r="AC103" i="20" s="1"/>
  <c r="AU30" i="20"/>
  <c r="AU31" i="20" s="1"/>
  <c r="AU32" i="20" s="1"/>
  <c r="AU33" i="20" s="1"/>
  <c r="AU34" i="20" s="1"/>
  <c r="AU35" i="20" s="1"/>
  <c r="AU36" i="20" s="1"/>
  <c r="AU37" i="20" s="1"/>
  <c r="AU38" i="20" s="1"/>
  <c r="AU39" i="20" s="1"/>
  <c r="AU40" i="20" s="1"/>
  <c r="AU41" i="20" s="1"/>
  <c r="AU42" i="20" s="1"/>
  <c r="AU43" i="20" s="1"/>
  <c r="AU44" i="20" s="1"/>
  <c r="AU45" i="20" s="1"/>
  <c r="AU46" i="20" s="1"/>
  <c r="AU47" i="20" s="1"/>
  <c r="AU48" i="20" s="1"/>
  <c r="AU49" i="20" s="1"/>
  <c r="AU50" i="20" s="1"/>
  <c r="AU51" i="20" s="1"/>
  <c r="AU52" i="20" s="1"/>
  <c r="AU53" i="20" s="1"/>
  <c r="AU54" i="20" s="1"/>
  <c r="AU55" i="20" s="1"/>
  <c r="AU56" i="20" s="1"/>
  <c r="AU57" i="20" s="1"/>
  <c r="AU58" i="20" s="1"/>
  <c r="AU59" i="20" s="1"/>
  <c r="AU60" i="20" s="1"/>
  <c r="AU61" i="20" s="1"/>
  <c r="AU62" i="20" s="1"/>
  <c r="AU63" i="20" s="1"/>
  <c r="AU64" i="20" s="1"/>
  <c r="AU65" i="20" s="1"/>
  <c r="AU66" i="20" s="1"/>
  <c r="AU67" i="20" s="1"/>
  <c r="AU68" i="20" s="1"/>
  <c r="AU69" i="20" s="1"/>
  <c r="AU70" i="20" s="1"/>
  <c r="AU71" i="20" s="1"/>
  <c r="AU72" i="20" s="1"/>
  <c r="AU73" i="20" s="1"/>
  <c r="AU74" i="20" s="1"/>
  <c r="AU75" i="20" s="1"/>
  <c r="AU76" i="20" s="1"/>
  <c r="AU77" i="20" s="1"/>
  <c r="AU78" i="20" s="1"/>
  <c r="AU79" i="20" s="1"/>
  <c r="AU80" i="20" s="1"/>
  <c r="AU81" i="20" s="1"/>
  <c r="AU82" i="20" s="1"/>
  <c r="AU83" i="20" s="1"/>
  <c r="AU84" i="20" s="1"/>
  <c r="AU85" i="20" s="1"/>
  <c r="AU86" i="20" s="1"/>
  <c r="AU87" i="20" s="1"/>
  <c r="AU88" i="20" s="1"/>
  <c r="AU89" i="20" s="1"/>
  <c r="AU90" i="20" s="1"/>
  <c r="AU91" i="20" s="1"/>
  <c r="AU92" i="20" s="1"/>
  <c r="AU93" i="20" s="1"/>
  <c r="AU94" i="20" s="1"/>
  <c r="AU95" i="20" s="1"/>
  <c r="AU96" i="20" s="1"/>
  <c r="AU97" i="20" s="1"/>
  <c r="AU98" i="20" s="1"/>
  <c r="AU99" i="20" s="1"/>
  <c r="AU100" i="20" s="1"/>
  <c r="AU101" i="20" s="1"/>
  <c r="AU102" i="20" s="1"/>
  <c r="AU103" i="20" s="1"/>
  <c r="BX105" i="20"/>
  <c r="CS105" i="20"/>
  <c r="AW105" i="20"/>
  <c r="BJ105" i="20"/>
  <c r="AP105" i="20"/>
  <c r="CI105" i="20"/>
  <c r="CZ105" i="20"/>
  <c r="BT105" i="20"/>
  <c r="AV105" i="20"/>
  <c r="AB105" i="20"/>
  <c r="DQ105" i="20"/>
  <c r="CK105" i="20"/>
  <c r="BM105" i="20"/>
  <c r="AQ105" i="20"/>
  <c r="DB105" i="20"/>
  <c r="BF105" i="20"/>
  <c r="AD105" i="20"/>
  <c r="DO105" i="20"/>
  <c r="DL105" i="20"/>
  <c r="DI105" i="20"/>
  <c r="AG105" i="20"/>
  <c r="BG105" i="20"/>
  <c r="CQ105" i="20"/>
  <c r="CN105" i="20"/>
  <c r="CT105" i="20"/>
  <c r="DF105" i="20"/>
  <c r="CV105" i="20"/>
  <c r="DA105" i="20"/>
  <c r="AH105" i="20"/>
  <c r="CM105" i="20"/>
  <c r="DJ105" i="20"/>
  <c r="CL105" i="20"/>
  <c r="CW105" i="20"/>
  <c r="BY105" i="20"/>
  <c r="AL105" i="20"/>
  <c r="AZ105" i="20"/>
  <c r="AJ105" i="20"/>
  <c r="DE105" i="20"/>
  <c r="AO105" i="20"/>
  <c r="Y105" i="20"/>
  <c r="DC105" i="20"/>
  <c r="BC105" i="20"/>
  <c r="CH105" i="20"/>
  <c r="BZ105" i="20"/>
  <c r="AX105" i="20"/>
  <c r="CO105" i="20"/>
  <c r="BI105" i="20"/>
  <c r="DP105" i="20"/>
  <c r="DH105" i="20"/>
  <c r="CR105" i="20"/>
  <c r="CB105" i="20"/>
  <c r="BL105" i="20"/>
  <c r="BQ105" i="20"/>
  <c r="CU105" i="20"/>
  <c r="DN105" i="20"/>
  <c r="AM105" i="20"/>
  <c r="DS103" i="17"/>
  <c r="U103" i="17"/>
  <c r="K103" i="17"/>
  <c r="DS102" i="17"/>
  <c r="DR102" i="17"/>
  <c r="U102" i="17"/>
  <c r="K102" i="17"/>
  <c r="DS101" i="17"/>
  <c r="DR101" i="17"/>
  <c r="DQ101" i="17"/>
  <c r="U101" i="17"/>
  <c r="K101" i="17"/>
  <c r="DS100" i="17"/>
  <c r="DR100" i="17"/>
  <c r="DQ100" i="17"/>
  <c r="DP100" i="17"/>
  <c r="U100" i="17"/>
  <c r="K100" i="17"/>
  <c r="DS99" i="17"/>
  <c r="DR99" i="17"/>
  <c r="DQ99" i="17"/>
  <c r="DP99" i="17"/>
  <c r="DO99" i="17"/>
  <c r="U99" i="17"/>
  <c r="K99" i="17"/>
  <c r="DS98" i="17"/>
  <c r="DR98" i="17"/>
  <c r="DQ98" i="17"/>
  <c r="DP98" i="17"/>
  <c r="DO98" i="17"/>
  <c r="DN98" i="17"/>
  <c r="U98" i="17"/>
  <c r="K98" i="17"/>
  <c r="DS97" i="17"/>
  <c r="DR97" i="17"/>
  <c r="DQ97" i="17"/>
  <c r="DP97" i="17"/>
  <c r="DO97" i="17"/>
  <c r="DN97" i="17"/>
  <c r="DM97" i="17"/>
  <c r="U97" i="17"/>
  <c r="K97" i="17"/>
  <c r="DS96" i="17"/>
  <c r="DR96" i="17"/>
  <c r="DQ96" i="17"/>
  <c r="DP96" i="17"/>
  <c r="DO96" i="17"/>
  <c r="DN96" i="17"/>
  <c r="DM96" i="17"/>
  <c r="DL96" i="17"/>
  <c r="U96" i="17"/>
  <c r="K96" i="17"/>
  <c r="DS95" i="17"/>
  <c r="DR95" i="17"/>
  <c r="DQ95" i="17"/>
  <c r="DP95" i="17"/>
  <c r="DO95" i="17"/>
  <c r="DN95" i="17"/>
  <c r="DM95" i="17"/>
  <c r="DL95" i="17"/>
  <c r="DK95" i="17"/>
  <c r="U95" i="17"/>
  <c r="K95" i="17"/>
  <c r="DS94" i="17"/>
  <c r="DR94" i="17"/>
  <c r="DQ94" i="17"/>
  <c r="DP94" i="17"/>
  <c r="DO94" i="17"/>
  <c r="DN94" i="17"/>
  <c r="DM94" i="17"/>
  <c r="DL94" i="17"/>
  <c r="DK94" i="17"/>
  <c r="DJ94" i="17"/>
  <c r="U94" i="17"/>
  <c r="K94" i="17"/>
  <c r="DS93" i="17"/>
  <c r="DR93" i="17"/>
  <c r="DQ93" i="17"/>
  <c r="DP93" i="17"/>
  <c r="DO93" i="17"/>
  <c r="DN93" i="17"/>
  <c r="DM93" i="17"/>
  <c r="DL93" i="17"/>
  <c r="DK93" i="17"/>
  <c r="DJ93" i="17"/>
  <c r="DI93" i="17"/>
  <c r="U93" i="17"/>
  <c r="K93" i="17"/>
  <c r="DS92" i="17"/>
  <c r="DR92" i="17"/>
  <c r="DQ92" i="17"/>
  <c r="DP92" i="17"/>
  <c r="DO92" i="17"/>
  <c r="DN92" i="17"/>
  <c r="DM92" i="17"/>
  <c r="DL92" i="17"/>
  <c r="DK92" i="17"/>
  <c r="DJ92" i="17"/>
  <c r="DI92" i="17"/>
  <c r="DH92" i="17"/>
  <c r="U92" i="17"/>
  <c r="K92" i="17"/>
  <c r="DS91" i="17"/>
  <c r="DR91" i="17"/>
  <c r="DQ91" i="17"/>
  <c r="DP91" i="17"/>
  <c r="DO91" i="17"/>
  <c r="DN91" i="17"/>
  <c r="DM91" i="17"/>
  <c r="DL91" i="17"/>
  <c r="DK91" i="17"/>
  <c r="DJ91" i="17"/>
  <c r="DI91" i="17"/>
  <c r="DH91" i="17"/>
  <c r="DG91" i="17"/>
  <c r="U91" i="17"/>
  <c r="K91" i="17"/>
  <c r="DS90" i="17"/>
  <c r="DR90" i="17"/>
  <c r="DQ90" i="17"/>
  <c r="DP90" i="17"/>
  <c r="DO90" i="17"/>
  <c r="DN90" i="17"/>
  <c r="DM90" i="17"/>
  <c r="DL90" i="17"/>
  <c r="DK90" i="17"/>
  <c r="DJ90" i="17"/>
  <c r="DI90" i="17"/>
  <c r="DH90" i="17"/>
  <c r="DG90" i="17"/>
  <c r="DF90" i="17"/>
  <c r="U90" i="17"/>
  <c r="K90" i="17"/>
  <c r="DS89" i="17"/>
  <c r="DR89" i="17"/>
  <c r="DQ89" i="17"/>
  <c r="DP89" i="17"/>
  <c r="DO89" i="17"/>
  <c r="DN89" i="17"/>
  <c r="DM89" i="17"/>
  <c r="DL89" i="17"/>
  <c r="DK89" i="17"/>
  <c r="DJ89" i="17"/>
  <c r="DI89" i="17"/>
  <c r="DH89" i="17"/>
  <c r="DG89" i="17"/>
  <c r="DF89" i="17"/>
  <c r="DE89" i="17"/>
  <c r="U89" i="17"/>
  <c r="K89" i="17"/>
  <c r="DS88" i="17"/>
  <c r="DR88" i="17"/>
  <c r="DQ88" i="17"/>
  <c r="DP88" i="17"/>
  <c r="DO88" i="17"/>
  <c r="DN88" i="17"/>
  <c r="DM88" i="17"/>
  <c r="DL88" i="17"/>
  <c r="DK88" i="17"/>
  <c r="DJ88" i="17"/>
  <c r="DI88" i="17"/>
  <c r="DH88" i="17"/>
  <c r="DG88" i="17"/>
  <c r="DF88" i="17"/>
  <c r="DE88" i="17"/>
  <c r="DD88" i="17"/>
  <c r="U88" i="17"/>
  <c r="K88" i="17"/>
  <c r="DS87" i="17"/>
  <c r="DR87" i="17"/>
  <c r="DQ87" i="17"/>
  <c r="DP87" i="17"/>
  <c r="DO87" i="17"/>
  <c r="DN87" i="17"/>
  <c r="DM87" i="17"/>
  <c r="DL87" i="17"/>
  <c r="DK87" i="17"/>
  <c r="DJ87" i="17"/>
  <c r="DI87" i="17"/>
  <c r="DH87" i="17"/>
  <c r="DG87" i="17"/>
  <c r="DF87" i="17"/>
  <c r="DE87" i="17"/>
  <c r="DD87" i="17"/>
  <c r="DC87" i="17"/>
  <c r="U87" i="17"/>
  <c r="K87" i="17"/>
  <c r="DS86" i="17"/>
  <c r="DR86" i="17"/>
  <c r="DQ86" i="17"/>
  <c r="DP86" i="17"/>
  <c r="DO86" i="17"/>
  <c r="DN86" i="17"/>
  <c r="DM86" i="17"/>
  <c r="DL86" i="17"/>
  <c r="DK86" i="17"/>
  <c r="DJ86" i="17"/>
  <c r="DI86" i="17"/>
  <c r="DH86" i="17"/>
  <c r="DG86" i="17"/>
  <c r="DF86" i="17"/>
  <c r="DE86" i="17"/>
  <c r="DD86" i="17"/>
  <c r="DC86" i="17"/>
  <c r="DB86" i="17"/>
  <c r="U86" i="17"/>
  <c r="K86" i="17"/>
  <c r="DS85" i="17"/>
  <c r="DR85" i="17"/>
  <c r="DQ85" i="17"/>
  <c r="DP85" i="17"/>
  <c r="DO85" i="17"/>
  <c r="DN85" i="17"/>
  <c r="DM85" i="17"/>
  <c r="DL85" i="17"/>
  <c r="DK85" i="17"/>
  <c r="DJ85" i="17"/>
  <c r="DI85" i="17"/>
  <c r="DH85" i="17"/>
  <c r="DG85" i="17"/>
  <c r="DF85" i="17"/>
  <c r="DE85" i="17"/>
  <c r="DD85" i="17"/>
  <c r="DC85" i="17"/>
  <c r="DB85" i="17"/>
  <c r="DA85" i="17"/>
  <c r="U85" i="17"/>
  <c r="K85" i="17"/>
  <c r="DS84" i="17"/>
  <c r="DR84" i="17"/>
  <c r="DQ84" i="17"/>
  <c r="DP84" i="17"/>
  <c r="DO84" i="17"/>
  <c r="DN84" i="17"/>
  <c r="DM84" i="17"/>
  <c r="DL84" i="17"/>
  <c r="DK84" i="17"/>
  <c r="DJ84" i="17"/>
  <c r="DI84" i="17"/>
  <c r="DH84" i="17"/>
  <c r="DG84" i="17"/>
  <c r="DF84" i="17"/>
  <c r="DE84" i="17"/>
  <c r="DD84" i="17"/>
  <c r="DC84" i="17"/>
  <c r="DB84" i="17"/>
  <c r="DA84" i="17"/>
  <c r="CZ84" i="17"/>
  <c r="U84" i="17"/>
  <c r="K84" i="17"/>
  <c r="DS83" i="17"/>
  <c r="DR83" i="17"/>
  <c r="DQ83" i="17"/>
  <c r="DP83" i="17"/>
  <c r="DO83" i="17"/>
  <c r="DN83" i="17"/>
  <c r="DM83" i="17"/>
  <c r="DL83" i="17"/>
  <c r="DK83" i="17"/>
  <c r="DJ83" i="17"/>
  <c r="DI83" i="17"/>
  <c r="DH83" i="17"/>
  <c r="DG83" i="17"/>
  <c r="DF83" i="17"/>
  <c r="DE83" i="17"/>
  <c r="DD83" i="17"/>
  <c r="DC83" i="17"/>
  <c r="DB83" i="17"/>
  <c r="DA83" i="17"/>
  <c r="CZ83" i="17"/>
  <c r="CY83" i="17"/>
  <c r="U83" i="17"/>
  <c r="K83" i="17"/>
  <c r="DS82" i="17"/>
  <c r="DR82" i="17"/>
  <c r="DQ82" i="17"/>
  <c r="DP82" i="17"/>
  <c r="DO82" i="17"/>
  <c r="DN82" i="17"/>
  <c r="DM82" i="17"/>
  <c r="DL82" i="17"/>
  <c r="DK82" i="17"/>
  <c r="DJ82" i="17"/>
  <c r="DI82" i="17"/>
  <c r="DH82" i="17"/>
  <c r="DG82" i="17"/>
  <c r="DF82" i="17"/>
  <c r="DE82" i="17"/>
  <c r="DD82" i="17"/>
  <c r="DC82" i="17"/>
  <c r="DB82" i="17"/>
  <c r="DA82" i="17"/>
  <c r="CZ82" i="17"/>
  <c r="CY82" i="17"/>
  <c r="CX82" i="17"/>
  <c r="U82" i="17"/>
  <c r="K82" i="17"/>
  <c r="DS81" i="17"/>
  <c r="DR81" i="17"/>
  <c r="DQ81" i="17"/>
  <c r="DP81" i="17"/>
  <c r="DO81" i="17"/>
  <c r="DN81" i="17"/>
  <c r="DM81" i="17"/>
  <c r="DL81" i="17"/>
  <c r="DK81" i="17"/>
  <c r="DJ81" i="17"/>
  <c r="DI81" i="17"/>
  <c r="DH81" i="17"/>
  <c r="DG81" i="17"/>
  <c r="DF81" i="17"/>
  <c r="DE81" i="17"/>
  <c r="DD81" i="17"/>
  <c r="DC81" i="17"/>
  <c r="DB81" i="17"/>
  <c r="DA81" i="17"/>
  <c r="CZ81" i="17"/>
  <c r="CY81" i="17"/>
  <c r="CX81" i="17"/>
  <c r="CW81" i="17"/>
  <c r="U81" i="17"/>
  <c r="K81" i="17"/>
  <c r="DS80" i="17"/>
  <c r="DR80" i="17"/>
  <c r="DQ80" i="17"/>
  <c r="DP80" i="17"/>
  <c r="DO80" i="17"/>
  <c r="DN80" i="17"/>
  <c r="DM80" i="17"/>
  <c r="DL80" i="17"/>
  <c r="DK80" i="17"/>
  <c r="DJ80" i="17"/>
  <c r="DI80" i="17"/>
  <c r="DH80" i="17"/>
  <c r="DG80" i="17"/>
  <c r="DF80" i="17"/>
  <c r="DE80" i="17"/>
  <c r="DD80" i="17"/>
  <c r="DC80" i="17"/>
  <c r="DB80" i="17"/>
  <c r="DA80" i="17"/>
  <c r="CZ80" i="17"/>
  <c r="CY80" i="17"/>
  <c r="CX80" i="17"/>
  <c r="CW80" i="17"/>
  <c r="CV80" i="17"/>
  <c r="U80" i="17"/>
  <c r="K80" i="17"/>
  <c r="DS79" i="17"/>
  <c r="DR79" i="17"/>
  <c r="DQ79" i="17"/>
  <c r="DP79" i="17"/>
  <c r="DO79" i="17"/>
  <c r="DN79" i="17"/>
  <c r="DM79" i="17"/>
  <c r="DL79" i="17"/>
  <c r="DK79" i="17"/>
  <c r="DJ79" i="17"/>
  <c r="DI79" i="17"/>
  <c r="DH79" i="17"/>
  <c r="DG79" i="17"/>
  <c r="DF79" i="17"/>
  <c r="DE79" i="17"/>
  <c r="DD79" i="17"/>
  <c r="DC79" i="17"/>
  <c r="DB79" i="17"/>
  <c r="DA79" i="17"/>
  <c r="CZ79" i="17"/>
  <c r="CY79" i="17"/>
  <c r="CX79" i="17"/>
  <c r="CW79" i="17"/>
  <c r="CV79" i="17"/>
  <c r="CU79" i="17"/>
  <c r="U79" i="17"/>
  <c r="K79" i="17"/>
  <c r="DS78" i="17"/>
  <c r="DR78" i="17"/>
  <c r="DQ78" i="17"/>
  <c r="DP78" i="17"/>
  <c r="DO78" i="17"/>
  <c r="DN78" i="17"/>
  <c r="DM78" i="17"/>
  <c r="DL78" i="17"/>
  <c r="DK78" i="17"/>
  <c r="DJ78" i="17"/>
  <c r="DI78" i="17"/>
  <c r="DH78" i="17"/>
  <c r="DG78" i="17"/>
  <c r="DF78" i="17"/>
  <c r="DE78" i="17"/>
  <c r="DD78" i="17"/>
  <c r="DC78" i="17"/>
  <c r="DB78" i="17"/>
  <c r="DA78" i="17"/>
  <c r="CZ78" i="17"/>
  <c r="CY78" i="17"/>
  <c r="CX78" i="17"/>
  <c r="CW78" i="17"/>
  <c r="CV78" i="17"/>
  <c r="CU78" i="17"/>
  <c r="CT78" i="17"/>
  <c r="U78" i="17"/>
  <c r="DS77" i="17"/>
  <c r="DR77" i="17"/>
  <c r="DQ77" i="17"/>
  <c r="DP77" i="17"/>
  <c r="DO77" i="17"/>
  <c r="DN77" i="17"/>
  <c r="DM77" i="17"/>
  <c r="DL77" i="17"/>
  <c r="DK77" i="17"/>
  <c r="DJ77" i="17"/>
  <c r="DI77" i="17"/>
  <c r="DH77" i="17"/>
  <c r="DG77" i="17"/>
  <c r="DF77" i="17"/>
  <c r="DE77" i="17"/>
  <c r="DD77" i="17"/>
  <c r="DC77" i="17"/>
  <c r="DB77" i="17"/>
  <c r="DA77" i="17"/>
  <c r="CZ77" i="17"/>
  <c r="CY77" i="17"/>
  <c r="CX77" i="17"/>
  <c r="CW77" i="17"/>
  <c r="CV77" i="17"/>
  <c r="CU77" i="17"/>
  <c r="CT77" i="17"/>
  <c r="CS77" i="17"/>
  <c r="U77" i="17"/>
  <c r="DS76" i="17"/>
  <c r="DR76" i="17"/>
  <c r="DQ76" i="17"/>
  <c r="DP76" i="17"/>
  <c r="DO76" i="17"/>
  <c r="DN76" i="17"/>
  <c r="DM76" i="17"/>
  <c r="DL76" i="17"/>
  <c r="DK76" i="17"/>
  <c r="DJ76" i="17"/>
  <c r="DI76" i="17"/>
  <c r="DH76" i="17"/>
  <c r="DG76" i="17"/>
  <c r="DF76" i="17"/>
  <c r="DE76" i="17"/>
  <c r="DD76" i="17"/>
  <c r="DC76" i="17"/>
  <c r="DB76" i="17"/>
  <c r="DA76" i="17"/>
  <c r="CZ76" i="17"/>
  <c r="CY76" i="17"/>
  <c r="CX76" i="17"/>
  <c r="CW76" i="17"/>
  <c r="CV76" i="17"/>
  <c r="CU76" i="17"/>
  <c r="CT76" i="17"/>
  <c r="CS76" i="17"/>
  <c r="CR76" i="17"/>
  <c r="U76" i="17"/>
  <c r="DS75" i="17"/>
  <c r="DR75" i="17"/>
  <c r="DQ75" i="17"/>
  <c r="DP75" i="17"/>
  <c r="DO75" i="17"/>
  <c r="DN75" i="17"/>
  <c r="DM75" i="17"/>
  <c r="DL75" i="17"/>
  <c r="DK75" i="17"/>
  <c r="DJ75" i="17"/>
  <c r="DI75" i="17"/>
  <c r="DH75" i="17"/>
  <c r="DG75" i="17"/>
  <c r="DF75" i="17"/>
  <c r="DE75" i="17"/>
  <c r="DD75" i="17"/>
  <c r="DC75" i="17"/>
  <c r="DB75" i="17"/>
  <c r="DA75" i="17"/>
  <c r="CZ75" i="17"/>
  <c r="CY75" i="17"/>
  <c r="CX75" i="17"/>
  <c r="CW75" i="17"/>
  <c r="CV75" i="17"/>
  <c r="CU75" i="17"/>
  <c r="CT75" i="17"/>
  <c r="CS75" i="17"/>
  <c r="CR75" i="17"/>
  <c r="CQ75" i="17"/>
  <c r="U75" i="17"/>
  <c r="DS74" i="17"/>
  <c r="DR74" i="17"/>
  <c r="DQ74" i="17"/>
  <c r="DP74" i="17"/>
  <c r="DO74" i="17"/>
  <c r="DN74" i="17"/>
  <c r="DM74" i="17"/>
  <c r="DL74" i="17"/>
  <c r="DK74" i="17"/>
  <c r="DJ74" i="17"/>
  <c r="DI74" i="17"/>
  <c r="DH74" i="17"/>
  <c r="DG74" i="17"/>
  <c r="DF74" i="17"/>
  <c r="DE74" i="17"/>
  <c r="DD74" i="17"/>
  <c r="DC74" i="17"/>
  <c r="DB74" i="17"/>
  <c r="DA74" i="17"/>
  <c r="CZ74" i="17"/>
  <c r="CY74" i="17"/>
  <c r="CX74" i="17"/>
  <c r="CW74" i="17"/>
  <c r="CV74" i="17"/>
  <c r="CU74" i="17"/>
  <c r="CT74" i="17"/>
  <c r="CS74" i="17"/>
  <c r="CR74" i="17"/>
  <c r="CQ74" i="17"/>
  <c r="CP74" i="17"/>
  <c r="U74" i="17"/>
  <c r="DS73" i="17"/>
  <c r="DR73" i="17"/>
  <c r="DQ73" i="17"/>
  <c r="DP73" i="17"/>
  <c r="DO73" i="17"/>
  <c r="DN73" i="17"/>
  <c r="DM73" i="17"/>
  <c r="DL73" i="17"/>
  <c r="DK73" i="17"/>
  <c r="DJ73" i="17"/>
  <c r="DI73" i="17"/>
  <c r="DH73" i="17"/>
  <c r="DG73" i="17"/>
  <c r="DF73" i="17"/>
  <c r="DE73" i="17"/>
  <c r="DD73" i="17"/>
  <c r="DC73" i="17"/>
  <c r="DB73" i="17"/>
  <c r="DA73" i="17"/>
  <c r="CZ73" i="17"/>
  <c r="CY73" i="17"/>
  <c r="CX73" i="17"/>
  <c r="CW73" i="17"/>
  <c r="CV73" i="17"/>
  <c r="CU73" i="17"/>
  <c r="CT73" i="17"/>
  <c r="CS73" i="17"/>
  <c r="CR73" i="17"/>
  <c r="CQ73" i="17"/>
  <c r="CP73" i="17"/>
  <c r="CO73" i="17"/>
  <c r="U73" i="17"/>
  <c r="DS72" i="17"/>
  <c r="DR72" i="17"/>
  <c r="DQ72" i="17"/>
  <c r="DP72" i="17"/>
  <c r="DO72" i="17"/>
  <c r="DN72" i="17"/>
  <c r="DM72" i="17"/>
  <c r="DL72" i="17"/>
  <c r="DK72" i="17"/>
  <c r="DJ72" i="17"/>
  <c r="DI72" i="17"/>
  <c r="DH72" i="17"/>
  <c r="DG72" i="17"/>
  <c r="DF72" i="17"/>
  <c r="DE72" i="17"/>
  <c r="DD72" i="17"/>
  <c r="DC72" i="17"/>
  <c r="DB72" i="17"/>
  <c r="DA72" i="17"/>
  <c r="CZ72" i="17"/>
  <c r="CY72" i="17"/>
  <c r="CX72" i="17"/>
  <c r="CW72" i="17"/>
  <c r="CV72" i="17"/>
  <c r="CU72" i="17"/>
  <c r="CT72" i="17"/>
  <c r="CS72" i="17"/>
  <c r="CR72" i="17"/>
  <c r="CQ72" i="17"/>
  <c r="CP72" i="17"/>
  <c r="CO72" i="17"/>
  <c r="CN72" i="17"/>
  <c r="U72" i="17"/>
  <c r="DS71" i="17"/>
  <c r="DR71" i="17"/>
  <c r="DQ71" i="17"/>
  <c r="DP71" i="17"/>
  <c r="DO71" i="17"/>
  <c r="DN71" i="17"/>
  <c r="DM71" i="17"/>
  <c r="DL71" i="17"/>
  <c r="DK71" i="17"/>
  <c r="DJ71" i="17"/>
  <c r="DI71" i="17"/>
  <c r="DH71" i="17"/>
  <c r="DG71" i="17"/>
  <c r="DF71" i="17"/>
  <c r="DE71" i="17"/>
  <c r="DD71" i="17"/>
  <c r="DC71" i="17"/>
  <c r="DB71" i="17"/>
  <c r="DA71" i="17"/>
  <c r="CZ71" i="17"/>
  <c r="CY71" i="17"/>
  <c r="CX71" i="17"/>
  <c r="CW71" i="17"/>
  <c r="CV71" i="17"/>
  <c r="CU71" i="17"/>
  <c r="CT71" i="17"/>
  <c r="CS71" i="17"/>
  <c r="CR71" i="17"/>
  <c r="CQ71" i="17"/>
  <c r="CP71" i="17"/>
  <c r="CO71" i="17"/>
  <c r="CN71" i="17"/>
  <c r="CM71" i="17"/>
  <c r="U71" i="17"/>
  <c r="DS70" i="17"/>
  <c r="DR70" i="17"/>
  <c r="DQ70" i="17"/>
  <c r="DP70" i="17"/>
  <c r="DO70" i="17"/>
  <c r="DN70" i="17"/>
  <c r="DM70" i="17"/>
  <c r="DL70" i="17"/>
  <c r="DK70" i="17"/>
  <c r="DJ70" i="17"/>
  <c r="DI70" i="17"/>
  <c r="DH70" i="17"/>
  <c r="DG70" i="17"/>
  <c r="DF70" i="17"/>
  <c r="DE70" i="17"/>
  <c r="DD70" i="17"/>
  <c r="DC70" i="17"/>
  <c r="DB70" i="17"/>
  <c r="DA70" i="17"/>
  <c r="CZ70" i="17"/>
  <c r="CY70" i="17"/>
  <c r="CX70" i="17"/>
  <c r="CW70" i="17"/>
  <c r="CV70" i="17"/>
  <c r="CU70" i="17"/>
  <c r="CT70" i="17"/>
  <c r="CS70" i="17"/>
  <c r="CR70" i="17"/>
  <c r="CQ70" i="17"/>
  <c r="CP70" i="17"/>
  <c r="CO70" i="17"/>
  <c r="CN70" i="17"/>
  <c r="CM70" i="17"/>
  <c r="CL70" i="17"/>
  <c r="U70" i="17"/>
  <c r="DS69" i="17"/>
  <c r="DR69" i="17"/>
  <c r="DQ69" i="17"/>
  <c r="DP69" i="17"/>
  <c r="DO69" i="17"/>
  <c r="DN69" i="17"/>
  <c r="DM69" i="17"/>
  <c r="DL69" i="17"/>
  <c r="DK69" i="17"/>
  <c r="DJ69" i="17"/>
  <c r="DI69" i="17"/>
  <c r="DH69" i="17"/>
  <c r="DG69" i="17"/>
  <c r="DF69" i="17"/>
  <c r="DE69" i="17"/>
  <c r="DD69" i="17"/>
  <c r="DC69" i="17"/>
  <c r="DB69" i="17"/>
  <c r="DA69" i="17"/>
  <c r="CZ69" i="17"/>
  <c r="CY69" i="17"/>
  <c r="CX69" i="17"/>
  <c r="CW69" i="17"/>
  <c r="CV69" i="17"/>
  <c r="CU69" i="17"/>
  <c r="CT69" i="17"/>
  <c r="CS69" i="17"/>
  <c r="CR69" i="17"/>
  <c r="CQ69" i="17"/>
  <c r="CP69" i="17"/>
  <c r="CO69" i="17"/>
  <c r="CN69" i="17"/>
  <c r="CM69" i="17"/>
  <c r="CL69" i="17"/>
  <c r="CK69" i="17"/>
  <c r="U69" i="17"/>
  <c r="DS68" i="17"/>
  <c r="DR68" i="17"/>
  <c r="DQ68" i="17"/>
  <c r="DP68" i="17"/>
  <c r="DO68" i="17"/>
  <c r="DN68" i="17"/>
  <c r="DM68" i="17"/>
  <c r="DL68" i="17"/>
  <c r="DK68" i="17"/>
  <c r="DJ68" i="17"/>
  <c r="DI68" i="17"/>
  <c r="DH68" i="17"/>
  <c r="DG68" i="17"/>
  <c r="DF68" i="17"/>
  <c r="DE68" i="17"/>
  <c r="DD68" i="17"/>
  <c r="DC68" i="17"/>
  <c r="DB68" i="17"/>
  <c r="DA68" i="17"/>
  <c r="CZ68" i="17"/>
  <c r="CY68" i="17"/>
  <c r="CX68" i="17"/>
  <c r="CW68" i="17"/>
  <c r="CV68" i="17"/>
  <c r="CU68" i="17"/>
  <c r="CT68" i="17"/>
  <c r="CS68" i="17"/>
  <c r="CR68" i="17"/>
  <c r="CQ68" i="17"/>
  <c r="CP68" i="17"/>
  <c r="CO68" i="17"/>
  <c r="CN68" i="17"/>
  <c r="CM68" i="17"/>
  <c r="CL68" i="17"/>
  <c r="CK68" i="17"/>
  <c r="CJ68" i="17"/>
  <c r="U68" i="17"/>
  <c r="DS67" i="17"/>
  <c r="DR67" i="17"/>
  <c r="DQ67" i="17"/>
  <c r="DP67" i="17"/>
  <c r="DO67" i="17"/>
  <c r="DN67" i="17"/>
  <c r="DM67" i="17"/>
  <c r="DL67" i="17"/>
  <c r="DK67" i="17"/>
  <c r="DJ67" i="17"/>
  <c r="DI67" i="17"/>
  <c r="DH67" i="17"/>
  <c r="DG67" i="17"/>
  <c r="DF67" i="17"/>
  <c r="DE67" i="17"/>
  <c r="DD67" i="17"/>
  <c r="DC67" i="17"/>
  <c r="DB67" i="17"/>
  <c r="DA67" i="17"/>
  <c r="CZ67" i="17"/>
  <c r="CY67" i="17"/>
  <c r="CX67" i="17"/>
  <c r="CW67" i="17"/>
  <c r="CV67" i="17"/>
  <c r="CU67" i="17"/>
  <c r="CT67" i="17"/>
  <c r="CS67" i="17"/>
  <c r="CR67" i="17"/>
  <c r="CQ67" i="17"/>
  <c r="CP67" i="17"/>
  <c r="CO67" i="17"/>
  <c r="CN67" i="17"/>
  <c r="CM67" i="17"/>
  <c r="CL67" i="17"/>
  <c r="CK67" i="17"/>
  <c r="CJ67" i="17"/>
  <c r="CI67" i="17"/>
  <c r="U67" i="17"/>
  <c r="DS66" i="17"/>
  <c r="DR66" i="17"/>
  <c r="DQ66" i="17"/>
  <c r="DP66" i="17"/>
  <c r="DO66" i="17"/>
  <c r="DN66" i="17"/>
  <c r="DM66" i="17"/>
  <c r="DL66" i="17"/>
  <c r="DK66" i="17"/>
  <c r="DJ66" i="17"/>
  <c r="DI66" i="17"/>
  <c r="DH66" i="17"/>
  <c r="DG66" i="17"/>
  <c r="DF66" i="17"/>
  <c r="DE66" i="17"/>
  <c r="DD66" i="17"/>
  <c r="DC66" i="17"/>
  <c r="DB66" i="17"/>
  <c r="DA66" i="17"/>
  <c r="CZ66" i="17"/>
  <c r="CY66" i="17"/>
  <c r="CX66" i="17"/>
  <c r="CW66" i="17"/>
  <c r="CV66" i="17"/>
  <c r="CU66" i="17"/>
  <c r="CT66" i="17"/>
  <c r="CS66" i="17"/>
  <c r="CR66" i="17"/>
  <c r="CQ66" i="17"/>
  <c r="CP66" i="17"/>
  <c r="CO66" i="17"/>
  <c r="CN66" i="17"/>
  <c r="CM66" i="17"/>
  <c r="CL66" i="17"/>
  <c r="CK66" i="17"/>
  <c r="CJ66" i="17"/>
  <c r="CI66" i="17"/>
  <c r="CH66" i="17"/>
  <c r="U66" i="17"/>
  <c r="DS65" i="17"/>
  <c r="DR65" i="17"/>
  <c r="DQ65" i="17"/>
  <c r="DP65" i="17"/>
  <c r="DO65" i="17"/>
  <c r="DN65" i="17"/>
  <c r="DM65" i="17"/>
  <c r="DL65" i="17"/>
  <c r="DK65" i="17"/>
  <c r="DJ65" i="17"/>
  <c r="DI65" i="17"/>
  <c r="DH65" i="17"/>
  <c r="DG65" i="17"/>
  <c r="DF65" i="17"/>
  <c r="DE65" i="17"/>
  <c r="DD65" i="17"/>
  <c r="DC65" i="17"/>
  <c r="DB65" i="17"/>
  <c r="DA65" i="17"/>
  <c r="CZ65" i="17"/>
  <c r="CY65" i="17"/>
  <c r="CX65" i="17"/>
  <c r="CW65" i="17"/>
  <c r="CV65" i="17"/>
  <c r="CU65" i="17"/>
  <c r="CT65" i="17"/>
  <c r="CS65" i="17"/>
  <c r="CR65" i="17"/>
  <c r="CQ65" i="17"/>
  <c r="CP65" i="17"/>
  <c r="CO65" i="17"/>
  <c r="CN65" i="17"/>
  <c r="CM65" i="17"/>
  <c r="CL65" i="17"/>
  <c r="CK65" i="17"/>
  <c r="CJ65" i="17"/>
  <c r="CI65" i="17"/>
  <c r="CH65" i="17"/>
  <c r="CG65" i="17"/>
  <c r="U65" i="17"/>
  <c r="DS64" i="17"/>
  <c r="DR64" i="17"/>
  <c r="DQ64" i="17"/>
  <c r="DP64" i="17"/>
  <c r="DO64" i="17"/>
  <c r="DN64" i="17"/>
  <c r="DM64" i="17"/>
  <c r="DL64" i="17"/>
  <c r="DK64" i="17"/>
  <c r="DJ64" i="17"/>
  <c r="DI64" i="17"/>
  <c r="DH64" i="17"/>
  <c r="DG64" i="17"/>
  <c r="DF64" i="17"/>
  <c r="DE64" i="17"/>
  <c r="DD64" i="17"/>
  <c r="DC64" i="17"/>
  <c r="DB64" i="17"/>
  <c r="DA64" i="17"/>
  <c r="CZ64" i="17"/>
  <c r="CY64" i="17"/>
  <c r="CX64" i="17"/>
  <c r="CW64" i="17"/>
  <c r="CV64" i="17"/>
  <c r="CU64" i="17"/>
  <c r="CT64" i="17"/>
  <c r="CS64" i="17"/>
  <c r="CR64" i="17"/>
  <c r="CQ64" i="17"/>
  <c r="CP64" i="17"/>
  <c r="CO64" i="17"/>
  <c r="CN64" i="17"/>
  <c r="CM64" i="17"/>
  <c r="CL64" i="17"/>
  <c r="CK64" i="17"/>
  <c r="CJ64" i="17"/>
  <c r="CI64" i="17"/>
  <c r="CH64" i="17"/>
  <c r="CG64" i="17"/>
  <c r="CF64" i="17"/>
  <c r="U64" i="17"/>
  <c r="DS63" i="17"/>
  <c r="DR63" i="17"/>
  <c r="DQ63" i="17"/>
  <c r="DP63" i="17"/>
  <c r="DO63" i="17"/>
  <c r="DN63" i="17"/>
  <c r="DM63" i="17"/>
  <c r="DL63" i="17"/>
  <c r="DK63" i="17"/>
  <c r="DJ63" i="17"/>
  <c r="DI63" i="17"/>
  <c r="DH63" i="17"/>
  <c r="DG63" i="17"/>
  <c r="DF63" i="17"/>
  <c r="DE63" i="17"/>
  <c r="DD63" i="17"/>
  <c r="DC63" i="17"/>
  <c r="DB63" i="17"/>
  <c r="DA63" i="17"/>
  <c r="CZ63" i="17"/>
  <c r="CY63" i="17"/>
  <c r="CX63" i="17"/>
  <c r="CW63" i="17"/>
  <c r="CV63" i="17"/>
  <c r="CU63" i="17"/>
  <c r="CT63" i="17"/>
  <c r="CS63" i="17"/>
  <c r="CR63" i="17"/>
  <c r="CQ63" i="17"/>
  <c r="CP63" i="17"/>
  <c r="CO63" i="17"/>
  <c r="CN63" i="17"/>
  <c r="CM63" i="17"/>
  <c r="CL63" i="17"/>
  <c r="CK63" i="17"/>
  <c r="CJ63" i="17"/>
  <c r="CI63" i="17"/>
  <c r="CH63" i="17"/>
  <c r="CG63" i="17"/>
  <c r="CF63" i="17"/>
  <c r="CE63" i="17"/>
  <c r="U63" i="17"/>
  <c r="DS62" i="17"/>
  <c r="DR62" i="17"/>
  <c r="DQ62" i="17"/>
  <c r="DP62" i="17"/>
  <c r="DO62" i="17"/>
  <c r="DN62" i="17"/>
  <c r="DM62" i="17"/>
  <c r="DL62" i="17"/>
  <c r="DK62" i="17"/>
  <c r="DJ62" i="17"/>
  <c r="DI62" i="17"/>
  <c r="DH62" i="17"/>
  <c r="DG62" i="17"/>
  <c r="DF62" i="17"/>
  <c r="DE62" i="17"/>
  <c r="DD62" i="17"/>
  <c r="DC62" i="17"/>
  <c r="DB62" i="17"/>
  <c r="DA62" i="17"/>
  <c r="CZ62" i="17"/>
  <c r="CY62" i="17"/>
  <c r="CX62" i="17"/>
  <c r="CW62" i="17"/>
  <c r="CV62" i="17"/>
  <c r="CU62" i="17"/>
  <c r="CT62" i="17"/>
  <c r="CS62" i="17"/>
  <c r="CR62" i="17"/>
  <c r="CQ62" i="17"/>
  <c r="CP62" i="17"/>
  <c r="CO62" i="17"/>
  <c r="CN62" i="17"/>
  <c r="CM62" i="17"/>
  <c r="CL62" i="17"/>
  <c r="CK62" i="17"/>
  <c r="CJ62" i="17"/>
  <c r="CI62" i="17"/>
  <c r="CH62" i="17"/>
  <c r="CG62" i="17"/>
  <c r="CF62" i="17"/>
  <c r="CE62" i="17"/>
  <c r="CD62" i="17"/>
  <c r="U62" i="17"/>
  <c r="DS61" i="17"/>
  <c r="DR61" i="17"/>
  <c r="DQ61" i="17"/>
  <c r="DP61" i="17"/>
  <c r="DO61" i="17"/>
  <c r="DN61" i="17"/>
  <c r="DM61" i="17"/>
  <c r="DL61" i="17"/>
  <c r="DK61" i="17"/>
  <c r="DJ61" i="17"/>
  <c r="DI61" i="17"/>
  <c r="DH61" i="17"/>
  <c r="DG61" i="17"/>
  <c r="DF61" i="17"/>
  <c r="DE61" i="17"/>
  <c r="DD61" i="17"/>
  <c r="DC61" i="17"/>
  <c r="DB61" i="17"/>
  <c r="DA61" i="17"/>
  <c r="CZ61" i="17"/>
  <c r="CY61" i="17"/>
  <c r="CX61" i="17"/>
  <c r="CW61" i="17"/>
  <c r="CV61" i="17"/>
  <c r="CU61" i="17"/>
  <c r="CT61" i="17"/>
  <c r="CS61" i="17"/>
  <c r="CR61" i="17"/>
  <c r="CQ61" i="17"/>
  <c r="CP61" i="17"/>
  <c r="CO61" i="17"/>
  <c r="CN61" i="17"/>
  <c r="CM61" i="17"/>
  <c r="CL61" i="17"/>
  <c r="CK61" i="17"/>
  <c r="CJ61" i="17"/>
  <c r="CI61" i="17"/>
  <c r="CH61" i="17"/>
  <c r="CG61" i="17"/>
  <c r="CF61" i="17"/>
  <c r="CE61" i="17"/>
  <c r="CD61" i="17"/>
  <c r="CC61" i="17"/>
  <c r="U61" i="17"/>
  <c r="DS60" i="17"/>
  <c r="DR60" i="17"/>
  <c r="DQ60" i="17"/>
  <c r="DP60" i="17"/>
  <c r="DO60" i="17"/>
  <c r="DN60" i="17"/>
  <c r="DM60" i="17"/>
  <c r="DL60" i="17"/>
  <c r="DK60" i="17"/>
  <c r="DJ60" i="17"/>
  <c r="DI60" i="17"/>
  <c r="DH60" i="17"/>
  <c r="DG60" i="17"/>
  <c r="DF60" i="17"/>
  <c r="DE60" i="17"/>
  <c r="DD60" i="17"/>
  <c r="DC60" i="17"/>
  <c r="DB60" i="17"/>
  <c r="DA60" i="17"/>
  <c r="CZ60" i="17"/>
  <c r="CY60" i="17"/>
  <c r="CX60" i="17"/>
  <c r="CW60" i="17"/>
  <c r="CV60" i="17"/>
  <c r="CU60" i="17"/>
  <c r="CT60" i="17"/>
  <c r="CS60" i="17"/>
  <c r="CR60" i="17"/>
  <c r="CQ60" i="17"/>
  <c r="CP60" i="17"/>
  <c r="CO60" i="17"/>
  <c r="CN60" i="17"/>
  <c r="CM60" i="17"/>
  <c r="CL60" i="17"/>
  <c r="CK60" i="17"/>
  <c r="CJ60" i="17"/>
  <c r="CI60" i="17"/>
  <c r="CH60" i="17"/>
  <c r="CG60" i="17"/>
  <c r="CF60" i="17"/>
  <c r="CE60" i="17"/>
  <c r="CD60" i="17"/>
  <c r="CC60" i="17"/>
  <c r="CB60" i="17"/>
  <c r="U60" i="17"/>
  <c r="DS59" i="17"/>
  <c r="DR59" i="17"/>
  <c r="DQ59" i="17"/>
  <c r="DP59" i="17"/>
  <c r="DO59" i="17"/>
  <c r="DN59" i="17"/>
  <c r="DM59" i="17"/>
  <c r="DL59" i="17"/>
  <c r="DK59" i="17"/>
  <c r="DJ59" i="17"/>
  <c r="DI59" i="17"/>
  <c r="DH59" i="17"/>
  <c r="DG59" i="17"/>
  <c r="DF59" i="17"/>
  <c r="DE59" i="17"/>
  <c r="DD59" i="17"/>
  <c r="DC59" i="17"/>
  <c r="DB59" i="17"/>
  <c r="DA59" i="17"/>
  <c r="CZ59" i="17"/>
  <c r="CY59" i="17"/>
  <c r="CX59" i="17"/>
  <c r="CW59" i="17"/>
  <c r="CV59" i="17"/>
  <c r="CU59" i="17"/>
  <c r="CT59" i="17"/>
  <c r="CS59" i="17"/>
  <c r="CR59" i="17"/>
  <c r="CQ59" i="17"/>
  <c r="CP59" i="17"/>
  <c r="CO59" i="17"/>
  <c r="CN59" i="17"/>
  <c r="CM59" i="17"/>
  <c r="CL59" i="17"/>
  <c r="CK59" i="17"/>
  <c r="CJ59" i="17"/>
  <c r="CI59" i="17"/>
  <c r="CH59" i="17"/>
  <c r="CG59" i="17"/>
  <c r="CF59" i="17"/>
  <c r="CE59" i="17"/>
  <c r="CD59" i="17"/>
  <c r="CC59" i="17"/>
  <c r="CB59" i="17"/>
  <c r="CA59" i="17"/>
  <c r="U59" i="17"/>
  <c r="DS58" i="17"/>
  <c r="DR58" i="17"/>
  <c r="DQ58" i="17"/>
  <c r="DP58" i="17"/>
  <c r="DO58" i="17"/>
  <c r="DN58" i="17"/>
  <c r="DM58" i="17"/>
  <c r="DL58" i="17"/>
  <c r="DK58" i="17"/>
  <c r="DJ58" i="17"/>
  <c r="DI58" i="17"/>
  <c r="DH58" i="17"/>
  <c r="DG58" i="17"/>
  <c r="DF58" i="17"/>
  <c r="DE58" i="17"/>
  <c r="DD58" i="17"/>
  <c r="DC58" i="17"/>
  <c r="DB58" i="17"/>
  <c r="DA58" i="17"/>
  <c r="CZ58" i="17"/>
  <c r="CY58" i="17"/>
  <c r="CX58" i="17"/>
  <c r="CW58" i="17"/>
  <c r="CV58" i="17"/>
  <c r="CU58" i="17"/>
  <c r="CT58" i="17"/>
  <c r="CS58" i="17"/>
  <c r="CR58" i="17"/>
  <c r="CQ58" i="17"/>
  <c r="CP58" i="17"/>
  <c r="CO58" i="17"/>
  <c r="CN58" i="17"/>
  <c r="CM58" i="17"/>
  <c r="CL58" i="17"/>
  <c r="CK58" i="17"/>
  <c r="CJ58" i="17"/>
  <c r="CI58" i="17"/>
  <c r="CH58" i="17"/>
  <c r="CG58" i="17"/>
  <c r="CF58" i="17"/>
  <c r="CE58" i="17"/>
  <c r="CD58" i="17"/>
  <c r="CC58" i="17"/>
  <c r="CB58" i="17"/>
  <c r="CA58" i="17"/>
  <c r="BZ58" i="17"/>
  <c r="U58" i="17"/>
  <c r="DS57" i="17"/>
  <c r="DR57" i="17"/>
  <c r="DQ57" i="17"/>
  <c r="DP57" i="17"/>
  <c r="DO57" i="17"/>
  <c r="DN57" i="17"/>
  <c r="DM57" i="17"/>
  <c r="DL57" i="17"/>
  <c r="DK57" i="17"/>
  <c r="DJ57" i="17"/>
  <c r="DI57" i="17"/>
  <c r="DH57" i="17"/>
  <c r="DG57" i="17"/>
  <c r="DF57" i="17"/>
  <c r="DE57" i="17"/>
  <c r="DD57" i="17"/>
  <c r="DC57" i="17"/>
  <c r="DB57" i="17"/>
  <c r="DA57" i="17"/>
  <c r="CZ57" i="17"/>
  <c r="CY57" i="17"/>
  <c r="CX57" i="17"/>
  <c r="CW57" i="17"/>
  <c r="CV57" i="17"/>
  <c r="CU57" i="17"/>
  <c r="CT57" i="17"/>
  <c r="CS57" i="17"/>
  <c r="CR57" i="17"/>
  <c r="CQ57" i="17"/>
  <c r="CP57" i="17"/>
  <c r="CO57" i="17"/>
  <c r="CN57" i="17"/>
  <c r="CM57" i="17"/>
  <c r="CL57" i="17"/>
  <c r="CK57" i="17"/>
  <c r="CJ57" i="17"/>
  <c r="CI57" i="17"/>
  <c r="CH57" i="17"/>
  <c r="CG57" i="17"/>
  <c r="CF57" i="17"/>
  <c r="CE57" i="17"/>
  <c r="CD57" i="17"/>
  <c r="CC57" i="17"/>
  <c r="CB57" i="17"/>
  <c r="CA57" i="17"/>
  <c r="BZ57" i="17"/>
  <c r="BY57" i="17"/>
  <c r="U57" i="17"/>
  <c r="DS56" i="17"/>
  <c r="DR56" i="17"/>
  <c r="DQ56" i="17"/>
  <c r="DP56" i="17"/>
  <c r="DO56" i="17"/>
  <c r="DN56" i="17"/>
  <c r="DM56" i="17"/>
  <c r="DL56" i="17"/>
  <c r="DK56" i="17"/>
  <c r="DJ56" i="17"/>
  <c r="DI56" i="17"/>
  <c r="DH56" i="17"/>
  <c r="DG56" i="17"/>
  <c r="DF56" i="17"/>
  <c r="DE56" i="17"/>
  <c r="DD56" i="17"/>
  <c r="DC56" i="17"/>
  <c r="DB56" i="17"/>
  <c r="DA56" i="17"/>
  <c r="CZ56" i="17"/>
  <c r="CY56" i="17"/>
  <c r="CX56" i="17"/>
  <c r="CW56" i="17"/>
  <c r="CV56" i="17"/>
  <c r="CU56" i="17"/>
  <c r="CT56" i="17"/>
  <c r="CS56" i="17"/>
  <c r="CR56" i="17"/>
  <c r="CQ56" i="17"/>
  <c r="CP56" i="17"/>
  <c r="CO56" i="17"/>
  <c r="CN56" i="17"/>
  <c r="CM56" i="17"/>
  <c r="CL56" i="17"/>
  <c r="CK56" i="17"/>
  <c r="CJ56" i="17"/>
  <c r="CI56" i="17"/>
  <c r="CH56" i="17"/>
  <c r="CG56" i="17"/>
  <c r="CF56" i="17"/>
  <c r="CE56" i="17"/>
  <c r="CD56" i="17"/>
  <c r="CC56" i="17"/>
  <c r="CB56" i="17"/>
  <c r="CA56" i="17"/>
  <c r="BZ56" i="17"/>
  <c r="BY56" i="17"/>
  <c r="BX56" i="17"/>
  <c r="U56" i="17"/>
  <c r="DS55" i="17"/>
  <c r="DR55" i="17"/>
  <c r="DQ55" i="17"/>
  <c r="DP55" i="17"/>
  <c r="DO55" i="17"/>
  <c r="DN55" i="17"/>
  <c r="DM55" i="17"/>
  <c r="DL55" i="17"/>
  <c r="DK55" i="17"/>
  <c r="DJ55" i="17"/>
  <c r="DI55" i="17"/>
  <c r="DH55" i="17"/>
  <c r="DG55" i="17"/>
  <c r="DF55" i="17"/>
  <c r="DE55" i="17"/>
  <c r="DD55" i="17"/>
  <c r="DC55" i="17"/>
  <c r="DB55" i="17"/>
  <c r="DA55" i="17"/>
  <c r="CZ55" i="17"/>
  <c r="CY55" i="17"/>
  <c r="CX55" i="17"/>
  <c r="CW55" i="17"/>
  <c r="CV55" i="17"/>
  <c r="CU55" i="17"/>
  <c r="CT55" i="17"/>
  <c r="CS55" i="17"/>
  <c r="CR55" i="17"/>
  <c r="CQ55" i="17"/>
  <c r="CP55" i="17"/>
  <c r="CO55" i="17"/>
  <c r="CN55" i="17"/>
  <c r="CM55" i="17"/>
  <c r="CL55" i="17"/>
  <c r="CK55" i="17"/>
  <c r="CJ55" i="17"/>
  <c r="CI55" i="17"/>
  <c r="CH55" i="17"/>
  <c r="CG55" i="17"/>
  <c r="CF55" i="17"/>
  <c r="CE55" i="17"/>
  <c r="CD55" i="17"/>
  <c r="CC55" i="17"/>
  <c r="CB55" i="17"/>
  <c r="CA55" i="17"/>
  <c r="BZ55" i="17"/>
  <c r="BY55" i="17"/>
  <c r="BX55" i="17"/>
  <c r="BW55" i="17"/>
  <c r="U55" i="17"/>
  <c r="DS54" i="17"/>
  <c r="DR54" i="17"/>
  <c r="DQ54" i="17"/>
  <c r="DP54" i="17"/>
  <c r="DO54" i="17"/>
  <c r="DN54" i="17"/>
  <c r="DM54" i="17"/>
  <c r="DL54" i="17"/>
  <c r="DK54" i="17"/>
  <c r="DJ54" i="17"/>
  <c r="DI54" i="17"/>
  <c r="DH54" i="17"/>
  <c r="DG54" i="17"/>
  <c r="DF54" i="17"/>
  <c r="DE54" i="17"/>
  <c r="DD54" i="17"/>
  <c r="DC54" i="17"/>
  <c r="DB54" i="17"/>
  <c r="DA54" i="17"/>
  <c r="CZ54" i="17"/>
  <c r="CY54" i="17"/>
  <c r="CX54" i="17"/>
  <c r="CW54" i="17"/>
  <c r="CV54" i="17"/>
  <c r="CU54" i="17"/>
  <c r="CT54" i="17"/>
  <c r="CS54" i="17"/>
  <c r="CR54" i="17"/>
  <c r="CQ54" i="17"/>
  <c r="CP54" i="17"/>
  <c r="CO54" i="17"/>
  <c r="CN54" i="17"/>
  <c r="CM54" i="17"/>
  <c r="CL54" i="17"/>
  <c r="CK54" i="17"/>
  <c r="CJ54" i="17"/>
  <c r="CI54" i="17"/>
  <c r="CH54" i="17"/>
  <c r="CG54" i="17"/>
  <c r="CF54" i="17"/>
  <c r="CE54" i="17"/>
  <c r="CD54" i="17"/>
  <c r="CC54" i="17"/>
  <c r="CB54" i="17"/>
  <c r="CA54" i="17"/>
  <c r="BZ54" i="17"/>
  <c r="BY54" i="17"/>
  <c r="BX54" i="17"/>
  <c r="BW54" i="17"/>
  <c r="BV54" i="17"/>
  <c r="U54" i="17"/>
  <c r="DS53" i="17"/>
  <c r="DR53" i="17"/>
  <c r="DQ53" i="17"/>
  <c r="DP53" i="17"/>
  <c r="DO53" i="17"/>
  <c r="DN53" i="17"/>
  <c r="DM53" i="17"/>
  <c r="DL53" i="17"/>
  <c r="DK53" i="17"/>
  <c r="DJ53" i="17"/>
  <c r="DI53" i="17"/>
  <c r="DH53" i="17"/>
  <c r="DG53" i="17"/>
  <c r="DF53" i="17"/>
  <c r="DE53" i="17"/>
  <c r="DD53" i="17"/>
  <c r="DC53" i="17"/>
  <c r="DB53" i="17"/>
  <c r="DA53" i="17"/>
  <c r="CZ53" i="17"/>
  <c r="CY53" i="17"/>
  <c r="CX53" i="17"/>
  <c r="CW53" i="17"/>
  <c r="CV53" i="17"/>
  <c r="CU53" i="17"/>
  <c r="CT53" i="17"/>
  <c r="CS53" i="17"/>
  <c r="CR53" i="17"/>
  <c r="CQ53" i="17"/>
  <c r="CP53" i="17"/>
  <c r="CO53" i="17"/>
  <c r="CN53" i="17"/>
  <c r="CM53" i="17"/>
  <c r="CL53" i="17"/>
  <c r="CK53" i="17"/>
  <c r="CJ53" i="17"/>
  <c r="CI53" i="17"/>
  <c r="CH53" i="17"/>
  <c r="CG53" i="17"/>
  <c r="CF53" i="17"/>
  <c r="CE53" i="17"/>
  <c r="CD53" i="17"/>
  <c r="CC53" i="17"/>
  <c r="CB53" i="17"/>
  <c r="CA53" i="17"/>
  <c r="BZ53" i="17"/>
  <c r="BY53" i="17"/>
  <c r="BX53" i="17"/>
  <c r="BW53" i="17"/>
  <c r="BV53" i="17"/>
  <c r="BU53" i="17"/>
  <c r="U53" i="17"/>
  <c r="DS52" i="17"/>
  <c r="DR52" i="17"/>
  <c r="DQ52" i="17"/>
  <c r="DP52" i="17"/>
  <c r="DO52" i="17"/>
  <c r="DN52" i="17"/>
  <c r="DM52" i="17"/>
  <c r="DL52" i="17"/>
  <c r="DK52" i="17"/>
  <c r="DJ52" i="17"/>
  <c r="DI52" i="17"/>
  <c r="DH52" i="17"/>
  <c r="DG52" i="17"/>
  <c r="DF52" i="17"/>
  <c r="DE52" i="17"/>
  <c r="DD52" i="17"/>
  <c r="DC52" i="17"/>
  <c r="DB52" i="17"/>
  <c r="DA52" i="17"/>
  <c r="CZ52" i="17"/>
  <c r="CY52" i="17"/>
  <c r="CX52" i="17"/>
  <c r="CW52" i="17"/>
  <c r="CV52" i="17"/>
  <c r="CU52" i="17"/>
  <c r="CT52" i="17"/>
  <c r="CS52" i="17"/>
  <c r="CR52" i="17"/>
  <c r="CQ52" i="17"/>
  <c r="CP52" i="17"/>
  <c r="CO52" i="17"/>
  <c r="CN52" i="17"/>
  <c r="CM52" i="17"/>
  <c r="CL52" i="17"/>
  <c r="CK52" i="17"/>
  <c r="CJ52" i="17"/>
  <c r="CI52" i="17"/>
  <c r="CH52" i="17"/>
  <c r="CG52" i="17"/>
  <c r="CF52" i="17"/>
  <c r="CE52" i="17"/>
  <c r="CD52" i="17"/>
  <c r="CC52" i="17"/>
  <c r="CB52" i="17"/>
  <c r="CA52" i="17"/>
  <c r="BZ52" i="17"/>
  <c r="BY52" i="17"/>
  <c r="BX52" i="17"/>
  <c r="BW52" i="17"/>
  <c r="BV52" i="17"/>
  <c r="BU52" i="17"/>
  <c r="BT52" i="17"/>
  <c r="U52" i="17"/>
  <c r="DS51" i="17"/>
  <c r="DR51" i="17"/>
  <c r="DQ51" i="17"/>
  <c r="DP51" i="17"/>
  <c r="DO51" i="17"/>
  <c r="DN51" i="17"/>
  <c r="DM51" i="17"/>
  <c r="DL51" i="17"/>
  <c r="DK51" i="17"/>
  <c r="DJ51" i="17"/>
  <c r="DI51" i="17"/>
  <c r="DH51" i="17"/>
  <c r="DG51" i="17"/>
  <c r="DF51" i="17"/>
  <c r="DE51" i="17"/>
  <c r="DD51" i="17"/>
  <c r="DC51" i="17"/>
  <c r="DB51" i="17"/>
  <c r="DA51" i="17"/>
  <c r="CZ51" i="17"/>
  <c r="CY51" i="17"/>
  <c r="CX51" i="17"/>
  <c r="CW51" i="17"/>
  <c r="CV51" i="17"/>
  <c r="CU51" i="17"/>
  <c r="CT51" i="17"/>
  <c r="CS51" i="17"/>
  <c r="CR51" i="17"/>
  <c r="CQ51" i="17"/>
  <c r="CP51" i="17"/>
  <c r="CO51" i="17"/>
  <c r="CN51" i="17"/>
  <c r="CM51" i="17"/>
  <c r="CL51" i="17"/>
  <c r="CK51" i="17"/>
  <c r="CJ51" i="17"/>
  <c r="CI51" i="17"/>
  <c r="CH51" i="17"/>
  <c r="CG51" i="17"/>
  <c r="CF51" i="17"/>
  <c r="CE51" i="17"/>
  <c r="CD51" i="17"/>
  <c r="CC51" i="17"/>
  <c r="CB51" i="17"/>
  <c r="CA51" i="17"/>
  <c r="BZ51" i="17"/>
  <c r="BY51" i="17"/>
  <c r="BX51" i="17"/>
  <c r="BW51" i="17"/>
  <c r="BV51" i="17"/>
  <c r="BU51" i="17"/>
  <c r="BT51" i="17"/>
  <c r="BS51" i="17"/>
  <c r="U51" i="17"/>
  <c r="DS50" i="17"/>
  <c r="DR50" i="17"/>
  <c r="DQ50" i="17"/>
  <c r="DP50" i="17"/>
  <c r="DO50" i="17"/>
  <c r="DN50" i="17"/>
  <c r="DM50" i="17"/>
  <c r="DL50" i="17"/>
  <c r="DK50" i="17"/>
  <c r="DJ50" i="17"/>
  <c r="DI50" i="17"/>
  <c r="DH50" i="17"/>
  <c r="DG50" i="17"/>
  <c r="DF50" i="17"/>
  <c r="DE50" i="17"/>
  <c r="DD50" i="17"/>
  <c r="DC50" i="17"/>
  <c r="DB50" i="17"/>
  <c r="DA50" i="17"/>
  <c r="CZ50" i="17"/>
  <c r="CY50" i="17"/>
  <c r="CX50" i="17"/>
  <c r="CW50" i="17"/>
  <c r="CV50" i="17"/>
  <c r="CU50" i="17"/>
  <c r="CT50" i="17"/>
  <c r="CS50" i="17"/>
  <c r="CR50" i="17"/>
  <c r="CQ50" i="17"/>
  <c r="CP50" i="17"/>
  <c r="CO50" i="17"/>
  <c r="CN50" i="17"/>
  <c r="CM50" i="17"/>
  <c r="CL50" i="17"/>
  <c r="CK50" i="17"/>
  <c r="CJ50" i="17"/>
  <c r="CI50" i="17"/>
  <c r="CH50" i="17"/>
  <c r="CG50" i="17"/>
  <c r="CF50" i="17"/>
  <c r="CE50" i="17"/>
  <c r="CD50" i="17"/>
  <c r="CC50" i="17"/>
  <c r="CB50" i="17"/>
  <c r="CA50" i="17"/>
  <c r="BZ50" i="17"/>
  <c r="BY50" i="17"/>
  <c r="BX50" i="17"/>
  <c r="BW50" i="17"/>
  <c r="BV50" i="17"/>
  <c r="BU50" i="17"/>
  <c r="BT50" i="17"/>
  <c r="BS50" i="17"/>
  <c r="BR50" i="17"/>
  <c r="U50" i="17"/>
  <c r="DS49" i="17"/>
  <c r="DR49" i="17"/>
  <c r="DQ49" i="17"/>
  <c r="DP49" i="17"/>
  <c r="DO49" i="17"/>
  <c r="DN49" i="17"/>
  <c r="DM49" i="17"/>
  <c r="DL49" i="17"/>
  <c r="DK49" i="17"/>
  <c r="DJ49" i="17"/>
  <c r="DI49" i="17"/>
  <c r="DH49" i="17"/>
  <c r="DG49" i="17"/>
  <c r="DF49" i="17"/>
  <c r="DE49" i="17"/>
  <c r="DD49" i="17"/>
  <c r="DC49" i="17"/>
  <c r="DB49" i="17"/>
  <c r="DA49" i="17"/>
  <c r="CZ49" i="17"/>
  <c r="CY49" i="17"/>
  <c r="CX49" i="17"/>
  <c r="CW49" i="17"/>
  <c r="CV49" i="17"/>
  <c r="CU49" i="17"/>
  <c r="CT49" i="17"/>
  <c r="CS49" i="17"/>
  <c r="CR49" i="17"/>
  <c r="CQ49" i="17"/>
  <c r="CP49" i="17"/>
  <c r="CO49" i="17"/>
  <c r="CN49" i="17"/>
  <c r="CM49" i="17"/>
  <c r="CL49" i="17"/>
  <c r="CK49" i="17"/>
  <c r="CJ49" i="17"/>
  <c r="CI49" i="17"/>
  <c r="CH49" i="17"/>
  <c r="CG49" i="17"/>
  <c r="CF49" i="17"/>
  <c r="CE49" i="17"/>
  <c r="CD49" i="17"/>
  <c r="CC49" i="17"/>
  <c r="CB49" i="17"/>
  <c r="CA49" i="17"/>
  <c r="BZ49" i="17"/>
  <c r="BY49" i="17"/>
  <c r="BX49" i="17"/>
  <c r="BW49" i="17"/>
  <c r="BV49" i="17"/>
  <c r="BU49" i="17"/>
  <c r="BT49" i="17"/>
  <c r="BS49" i="17"/>
  <c r="BR49" i="17"/>
  <c r="BQ49" i="17"/>
  <c r="U49" i="17"/>
  <c r="DS48" i="17"/>
  <c r="DR48" i="17"/>
  <c r="DQ48" i="17"/>
  <c r="DP48" i="17"/>
  <c r="DO48" i="17"/>
  <c r="DN48" i="17"/>
  <c r="DM48" i="17"/>
  <c r="DL48" i="17"/>
  <c r="DK48" i="17"/>
  <c r="DJ48" i="17"/>
  <c r="DI48" i="17"/>
  <c r="DH48" i="17"/>
  <c r="DG48" i="17"/>
  <c r="DF48" i="17"/>
  <c r="DE48" i="17"/>
  <c r="DD48" i="17"/>
  <c r="DC48" i="17"/>
  <c r="DB48" i="17"/>
  <c r="DA48" i="17"/>
  <c r="CZ48" i="17"/>
  <c r="CY48" i="17"/>
  <c r="CX48" i="17"/>
  <c r="CW48" i="17"/>
  <c r="CV48" i="17"/>
  <c r="CU48" i="17"/>
  <c r="CT48" i="17"/>
  <c r="CS48" i="17"/>
  <c r="CR48" i="17"/>
  <c r="CQ48" i="17"/>
  <c r="CP48" i="17"/>
  <c r="CO48" i="17"/>
  <c r="CN48" i="17"/>
  <c r="CM48" i="17"/>
  <c r="CL48" i="17"/>
  <c r="CK48" i="17"/>
  <c r="CJ48" i="17"/>
  <c r="CI48" i="17"/>
  <c r="CH48" i="17"/>
  <c r="CG48" i="17"/>
  <c r="CF48" i="17"/>
  <c r="CE48" i="17"/>
  <c r="CD48" i="17"/>
  <c r="CC48" i="17"/>
  <c r="CB48" i="17"/>
  <c r="CA48" i="17"/>
  <c r="BZ48" i="17"/>
  <c r="BY48" i="17"/>
  <c r="BX48" i="17"/>
  <c r="BW48" i="17"/>
  <c r="BV48" i="17"/>
  <c r="BU48" i="17"/>
  <c r="BT48" i="17"/>
  <c r="BS48" i="17"/>
  <c r="BR48" i="17"/>
  <c r="BQ48" i="17"/>
  <c r="BP48" i="17"/>
  <c r="U48" i="17"/>
  <c r="DS47" i="17"/>
  <c r="DR47" i="17"/>
  <c r="DQ47" i="17"/>
  <c r="DP47" i="17"/>
  <c r="DO47" i="17"/>
  <c r="DN47" i="17"/>
  <c r="DM47" i="17"/>
  <c r="DL47" i="17"/>
  <c r="DK47" i="17"/>
  <c r="DJ47" i="17"/>
  <c r="DI47" i="17"/>
  <c r="DH47" i="17"/>
  <c r="DG47" i="17"/>
  <c r="DF47" i="17"/>
  <c r="DE47" i="17"/>
  <c r="DD47" i="17"/>
  <c r="DC47" i="17"/>
  <c r="DB47" i="17"/>
  <c r="DA47" i="17"/>
  <c r="CZ47" i="17"/>
  <c r="CY47" i="17"/>
  <c r="CX47" i="17"/>
  <c r="CW47" i="17"/>
  <c r="CV47" i="17"/>
  <c r="CU47" i="17"/>
  <c r="CT47" i="17"/>
  <c r="CS47" i="17"/>
  <c r="CR47" i="17"/>
  <c r="CQ47" i="17"/>
  <c r="CP47" i="17"/>
  <c r="CO47" i="17"/>
  <c r="CN47" i="17"/>
  <c r="CM47" i="17"/>
  <c r="CL47" i="17"/>
  <c r="CK47" i="17"/>
  <c r="CJ47" i="17"/>
  <c r="CI47" i="17"/>
  <c r="CH47" i="17"/>
  <c r="CG47" i="17"/>
  <c r="CF47" i="17"/>
  <c r="CE47" i="17"/>
  <c r="CD47" i="17"/>
  <c r="CC47" i="17"/>
  <c r="CB47" i="17"/>
  <c r="CA47" i="17"/>
  <c r="BZ47" i="17"/>
  <c r="BY47" i="17"/>
  <c r="BX47" i="17"/>
  <c r="BW47" i="17"/>
  <c r="BV47" i="17"/>
  <c r="BU47" i="17"/>
  <c r="BT47" i="17"/>
  <c r="BS47" i="17"/>
  <c r="BR47" i="17"/>
  <c r="BQ47" i="17"/>
  <c r="BP47" i="17"/>
  <c r="BO47" i="17"/>
  <c r="U47" i="17"/>
  <c r="DS46" i="17"/>
  <c r="DR46" i="17"/>
  <c r="DQ46" i="17"/>
  <c r="DP46" i="17"/>
  <c r="DO46" i="17"/>
  <c r="DN46" i="17"/>
  <c r="DM46" i="17"/>
  <c r="DL46" i="17"/>
  <c r="DK46" i="17"/>
  <c r="DJ46" i="17"/>
  <c r="DI46" i="17"/>
  <c r="DH46" i="17"/>
  <c r="DG46" i="17"/>
  <c r="DF46" i="17"/>
  <c r="DE46" i="17"/>
  <c r="DD46" i="17"/>
  <c r="DC46" i="17"/>
  <c r="DB46" i="17"/>
  <c r="DA46" i="17"/>
  <c r="CZ46" i="17"/>
  <c r="CY46" i="17"/>
  <c r="CX46" i="17"/>
  <c r="CW46" i="17"/>
  <c r="CV46" i="17"/>
  <c r="CU46" i="17"/>
  <c r="CT46" i="17"/>
  <c r="CS46" i="17"/>
  <c r="CR46" i="17"/>
  <c r="CQ46" i="17"/>
  <c r="CP46" i="17"/>
  <c r="CO46" i="17"/>
  <c r="CN46" i="17"/>
  <c r="CM46" i="17"/>
  <c r="CL46" i="17"/>
  <c r="CK46" i="17"/>
  <c r="CJ46" i="17"/>
  <c r="CI46" i="17"/>
  <c r="CH46" i="17"/>
  <c r="CG46" i="17"/>
  <c r="CF46" i="17"/>
  <c r="CE46" i="17"/>
  <c r="CD46" i="17"/>
  <c r="CC46" i="17"/>
  <c r="CB46" i="17"/>
  <c r="CA46" i="17"/>
  <c r="BZ46" i="17"/>
  <c r="BY46" i="17"/>
  <c r="BX46" i="17"/>
  <c r="BW46" i="17"/>
  <c r="BV46" i="17"/>
  <c r="BU46" i="17"/>
  <c r="BT46" i="17"/>
  <c r="BS46" i="17"/>
  <c r="BR46" i="17"/>
  <c r="BQ46" i="17"/>
  <c r="BP46" i="17"/>
  <c r="BO46" i="17"/>
  <c r="BN46" i="17"/>
  <c r="U46" i="17"/>
  <c r="DS45" i="17"/>
  <c r="DR45" i="17"/>
  <c r="DQ45" i="17"/>
  <c r="DP45" i="17"/>
  <c r="DO45" i="17"/>
  <c r="DN45" i="17"/>
  <c r="DM45" i="17"/>
  <c r="DL45" i="17"/>
  <c r="DK45" i="17"/>
  <c r="DJ45" i="17"/>
  <c r="DI45" i="17"/>
  <c r="DH45" i="17"/>
  <c r="DG45" i="17"/>
  <c r="DF45" i="17"/>
  <c r="DE45" i="17"/>
  <c r="DD45" i="17"/>
  <c r="DC45" i="17"/>
  <c r="DB45" i="17"/>
  <c r="DA45" i="17"/>
  <c r="CZ45" i="17"/>
  <c r="CY45" i="17"/>
  <c r="CX45" i="17"/>
  <c r="CW45" i="17"/>
  <c r="CV45" i="17"/>
  <c r="CU45" i="17"/>
  <c r="CT45" i="17"/>
  <c r="CS45" i="17"/>
  <c r="CR45" i="17"/>
  <c r="CQ45" i="17"/>
  <c r="CP45" i="17"/>
  <c r="CO45" i="17"/>
  <c r="CN45" i="17"/>
  <c r="CM45" i="17"/>
  <c r="CL45" i="17"/>
  <c r="CK45" i="17"/>
  <c r="CJ45" i="17"/>
  <c r="CI45" i="17"/>
  <c r="CH45" i="17"/>
  <c r="CG45" i="17"/>
  <c r="CF45" i="17"/>
  <c r="CE45" i="17"/>
  <c r="CD45" i="17"/>
  <c r="CC45" i="17"/>
  <c r="CB45" i="17"/>
  <c r="CA45" i="17"/>
  <c r="BZ45" i="17"/>
  <c r="BY45" i="17"/>
  <c r="BX45" i="17"/>
  <c r="BW45" i="17"/>
  <c r="BV45" i="17"/>
  <c r="BU45" i="17"/>
  <c r="BT45" i="17"/>
  <c r="BS45" i="17"/>
  <c r="BR45" i="17"/>
  <c r="BQ45" i="17"/>
  <c r="BP45" i="17"/>
  <c r="BO45" i="17"/>
  <c r="BN45" i="17"/>
  <c r="BM45" i="17"/>
  <c r="U45" i="17"/>
  <c r="DS44" i="17"/>
  <c r="DR44" i="17"/>
  <c r="DQ44" i="17"/>
  <c r="DP44" i="17"/>
  <c r="DO44" i="17"/>
  <c r="DN44" i="17"/>
  <c r="DM44" i="17"/>
  <c r="DL44" i="17"/>
  <c r="DK44" i="17"/>
  <c r="DJ44" i="17"/>
  <c r="DI44" i="17"/>
  <c r="DH44" i="17"/>
  <c r="DG44" i="17"/>
  <c r="DF44" i="17"/>
  <c r="DE44" i="17"/>
  <c r="DD44" i="17"/>
  <c r="DC44" i="17"/>
  <c r="DB44" i="17"/>
  <c r="DA44" i="17"/>
  <c r="CZ44" i="17"/>
  <c r="CY44" i="17"/>
  <c r="CX44" i="17"/>
  <c r="CW44" i="17"/>
  <c r="CV44" i="17"/>
  <c r="CU44" i="17"/>
  <c r="CT44" i="17"/>
  <c r="CS44" i="17"/>
  <c r="CR44" i="17"/>
  <c r="CQ44" i="17"/>
  <c r="CP44" i="17"/>
  <c r="CO44" i="17"/>
  <c r="CN44" i="17"/>
  <c r="CM44" i="17"/>
  <c r="CL44" i="17"/>
  <c r="CK44" i="17"/>
  <c r="CJ44" i="17"/>
  <c r="CI44" i="17"/>
  <c r="CH44" i="17"/>
  <c r="CG44" i="17"/>
  <c r="CF44" i="17"/>
  <c r="CE44" i="17"/>
  <c r="CD44" i="17"/>
  <c r="CC44" i="17"/>
  <c r="CB44" i="17"/>
  <c r="CA44" i="17"/>
  <c r="BZ44" i="17"/>
  <c r="BY44" i="17"/>
  <c r="BX44" i="17"/>
  <c r="BW44" i="17"/>
  <c r="BV44" i="17"/>
  <c r="BU44" i="17"/>
  <c r="BT44" i="17"/>
  <c r="BS44" i="17"/>
  <c r="BR44" i="17"/>
  <c r="BQ44" i="17"/>
  <c r="BP44" i="17"/>
  <c r="BO44" i="17"/>
  <c r="BN44" i="17"/>
  <c r="BM44" i="17"/>
  <c r="BL44" i="17"/>
  <c r="U44" i="17"/>
  <c r="DS43" i="17"/>
  <c r="DR43" i="17"/>
  <c r="DQ43" i="17"/>
  <c r="DP43" i="17"/>
  <c r="DO43" i="17"/>
  <c r="DN43" i="17"/>
  <c r="DM43" i="17"/>
  <c r="DL43" i="17"/>
  <c r="DK43" i="17"/>
  <c r="DJ43" i="17"/>
  <c r="DI43" i="17"/>
  <c r="DH43" i="17"/>
  <c r="DG43" i="17"/>
  <c r="DF43" i="17"/>
  <c r="DE43" i="17"/>
  <c r="DD43" i="17"/>
  <c r="DC43" i="17"/>
  <c r="DB43" i="17"/>
  <c r="DA43" i="17"/>
  <c r="CZ43" i="17"/>
  <c r="CY43" i="17"/>
  <c r="CX43" i="17"/>
  <c r="CW43" i="17"/>
  <c r="CV43" i="17"/>
  <c r="CU43" i="17"/>
  <c r="CT43" i="17"/>
  <c r="CS43" i="17"/>
  <c r="CR43" i="17"/>
  <c r="CQ43" i="17"/>
  <c r="CP43" i="17"/>
  <c r="CO43" i="17"/>
  <c r="CN43" i="17"/>
  <c r="CM43" i="17"/>
  <c r="CL43" i="17"/>
  <c r="CK43" i="17"/>
  <c r="CJ43" i="17"/>
  <c r="CI43" i="17"/>
  <c r="CH43" i="17"/>
  <c r="CG43" i="17"/>
  <c r="CF43" i="17"/>
  <c r="CE43" i="17"/>
  <c r="CD43" i="17"/>
  <c r="CC43" i="17"/>
  <c r="CB43" i="17"/>
  <c r="CA43" i="17"/>
  <c r="BZ43" i="17"/>
  <c r="BY43" i="17"/>
  <c r="BX43" i="17"/>
  <c r="BW43" i="17"/>
  <c r="BV43" i="17"/>
  <c r="BU43" i="17"/>
  <c r="BT43" i="17"/>
  <c r="BS43" i="17"/>
  <c r="BR43" i="17"/>
  <c r="BQ43" i="17"/>
  <c r="BP43" i="17"/>
  <c r="BO43" i="17"/>
  <c r="BN43" i="17"/>
  <c r="BM43" i="17"/>
  <c r="BL43" i="17"/>
  <c r="BK43" i="17"/>
  <c r="U43" i="17"/>
  <c r="DS42" i="17"/>
  <c r="DR42" i="17"/>
  <c r="DQ42" i="17"/>
  <c r="DP42" i="17"/>
  <c r="DO42" i="17"/>
  <c r="DN42" i="17"/>
  <c r="DM42" i="17"/>
  <c r="DL42" i="17"/>
  <c r="DK42" i="17"/>
  <c r="DJ42" i="17"/>
  <c r="DI42" i="17"/>
  <c r="DH42" i="17"/>
  <c r="DG42" i="17"/>
  <c r="DF42" i="17"/>
  <c r="DE42" i="17"/>
  <c r="DD42" i="17"/>
  <c r="DC42" i="17"/>
  <c r="DB42" i="17"/>
  <c r="DA42" i="17"/>
  <c r="CZ42" i="17"/>
  <c r="CY42" i="17"/>
  <c r="CX42" i="17"/>
  <c r="CW42" i="17"/>
  <c r="CV42" i="17"/>
  <c r="CU42" i="17"/>
  <c r="CT42" i="17"/>
  <c r="CS42" i="17"/>
  <c r="CR42" i="17"/>
  <c r="CQ42" i="17"/>
  <c r="CP42" i="17"/>
  <c r="CO42" i="17"/>
  <c r="CN42" i="17"/>
  <c r="CM42" i="17"/>
  <c r="CL42" i="17"/>
  <c r="CK42" i="17"/>
  <c r="CJ42" i="17"/>
  <c r="CI42" i="17"/>
  <c r="CH42" i="17"/>
  <c r="CG42" i="17"/>
  <c r="CF42" i="17"/>
  <c r="CE42" i="17"/>
  <c r="CD42" i="17"/>
  <c r="CC42" i="17"/>
  <c r="CB42" i="17"/>
  <c r="CA42" i="17"/>
  <c r="BZ42" i="17"/>
  <c r="BY42" i="17"/>
  <c r="BX42" i="17"/>
  <c r="BW42" i="17"/>
  <c r="BV42" i="17"/>
  <c r="BU42" i="17"/>
  <c r="BT42" i="17"/>
  <c r="BS42" i="17"/>
  <c r="BR42" i="17"/>
  <c r="BQ42" i="17"/>
  <c r="BP42" i="17"/>
  <c r="BO42" i="17"/>
  <c r="BN42" i="17"/>
  <c r="BM42" i="17"/>
  <c r="BL42" i="17"/>
  <c r="BK42" i="17"/>
  <c r="BJ42" i="17"/>
  <c r="U42" i="17"/>
  <c r="DS41" i="17"/>
  <c r="DR41" i="17"/>
  <c r="DQ41" i="17"/>
  <c r="DP41" i="17"/>
  <c r="DO41" i="17"/>
  <c r="DN41" i="17"/>
  <c r="DM41" i="17"/>
  <c r="DL41" i="17"/>
  <c r="DK41" i="17"/>
  <c r="DJ41" i="17"/>
  <c r="DI41" i="17"/>
  <c r="DH41" i="17"/>
  <c r="DG41" i="17"/>
  <c r="DF41" i="17"/>
  <c r="DE41" i="17"/>
  <c r="DD41" i="17"/>
  <c r="DC41" i="17"/>
  <c r="DB41" i="17"/>
  <c r="DA41" i="17"/>
  <c r="CZ41" i="17"/>
  <c r="CY41" i="17"/>
  <c r="CX41" i="17"/>
  <c r="CW41" i="17"/>
  <c r="CV41" i="17"/>
  <c r="CU41" i="17"/>
  <c r="CT41" i="17"/>
  <c r="CS41" i="17"/>
  <c r="CR41" i="17"/>
  <c r="CQ41" i="17"/>
  <c r="CP41" i="17"/>
  <c r="CO41" i="17"/>
  <c r="CN41" i="17"/>
  <c r="CM41" i="17"/>
  <c r="CL41" i="17"/>
  <c r="CK41" i="17"/>
  <c r="CJ41" i="17"/>
  <c r="CI41" i="17"/>
  <c r="CH41" i="17"/>
  <c r="CG41" i="17"/>
  <c r="CF41" i="17"/>
  <c r="CE41" i="17"/>
  <c r="CD41" i="17"/>
  <c r="CC41" i="17"/>
  <c r="CB41" i="17"/>
  <c r="CA41" i="17"/>
  <c r="BZ41" i="17"/>
  <c r="BY41" i="17"/>
  <c r="BX41" i="17"/>
  <c r="BW41" i="17"/>
  <c r="BV41" i="17"/>
  <c r="BU41" i="17"/>
  <c r="BT41" i="17"/>
  <c r="BS41" i="17"/>
  <c r="BR41" i="17"/>
  <c r="BQ41" i="17"/>
  <c r="BP41" i="17"/>
  <c r="BO41" i="17"/>
  <c r="BN41" i="17"/>
  <c r="BM41" i="17"/>
  <c r="BL41" i="17"/>
  <c r="BK41" i="17"/>
  <c r="BJ41" i="17"/>
  <c r="BI41" i="17"/>
  <c r="U41" i="17"/>
  <c r="DS40" i="17"/>
  <c r="DR40" i="17"/>
  <c r="DQ40" i="17"/>
  <c r="DP40" i="17"/>
  <c r="DO40" i="17"/>
  <c r="DN40" i="17"/>
  <c r="DM40" i="17"/>
  <c r="DL40" i="17"/>
  <c r="DK40" i="17"/>
  <c r="DJ40" i="17"/>
  <c r="DI40" i="17"/>
  <c r="DH40" i="17"/>
  <c r="DG40" i="17"/>
  <c r="DF40" i="17"/>
  <c r="DE40" i="17"/>
  <c r="DD40" i="17"/>
  <c r="DC40" i="17"/>
  <c r="DB40" i="17"/>
  <c r="DA40" i="17"/>
  <c r="CZ40" i="17"/>
  <c r="CY40" i="17"/>
  <c r="CX40" i="17"/>
  <c r="CW40" i="17"/>
  <c r="CV40" i="17"/>
  <c r="CU40" i="17"/>
  <c r="CT40" i="17"/>
  <c r="CS40" i="17"/>
  <c r="CR40" i="17"/>
  <c r="CQ40" i="17"/>
  <c r="CP40" i="17"/>
  <c r="CO40" i="17"/>
  <c r="CN40" i="17"/>
  <c r="CM40" i="17"/>
  <c r="CL40" i="17"/>
  <c r="CK40" i="17"/>
  <c r="CJ40" i="17"/>
  <c r="CI40" i="17"/>
  <c r="CH40" i="17"/>
  <c r="CG40" i="17"/>
  <c r="CF40" i="17"/>
  <c r="CE40" i="17"/>
  <c r="CD40" i="17"/>
  <c r="CC40" i="17"/>
  <c r="CB40" i="17"/>
  <c r="CA40" i="17"/>
  <c r="BZ40" i="17"/>
  <c r="BY40" i="17"/>
  <c r="BX40" i="17"/>
  <c r="BW40" i="17"/>
  <c r="BV40" i="17"/>
  <c r="BU40" i="17"/>
  <c r="BT40" i="17"/>
  <c r="BS40" i="17"/>
  <c r="BR40" i="17"/>
  <c r="BQ40" i="17"/>
  <c r="BP40" i="17"/>
  <c r="BO40" i="17"/>
  <c r="BN40" i="17"/>
  <c r="BM40" i="17"/>
  <c r="BL40" i="17"/>
  <c r="BK40" i="17"/>
  <c r="BJ40" i="17"/>
  <c r="BI40" i="17"/>
  <c r="BH40" i="17"/>
  <c r="U40" i="17"/>
  <c r="DS39" i="17"/>
  <c r="DR39" i="17"/>
  <c r="DQ39" i="17"/>
  <c r="DP39" i="17"/>
  <c r="DO39" i="17"/>
  <c r="DN39" i="17"/>
  <c r="DM39" i="17"/>
  <c r="DL39" i="17"/>
  <c r="DK39" i="17"/>
  <c r="DJ39" i="17"/>
  <c r="DI39" i="17"/>
  <c r="DH39" i="17"/>
  <c r="DG39" i="17"/>
  <c r="DF39" i="17"/>
  <c r="DE39" i="17"/>
  <c r="DD39" i="17"/>
  <c r="DC39" i="17"/>
  <c r="DB39" i="17"/>
  <c r="DA39" i="17"/>
  <c r="CZ39" i="17"/>
  <c r="CY39" i="17"/>
  <c r="CX39" i="17"/>
  <c r="CW39" i="17"/>
  <c r="CV39" i="17"/>
  <c r="CU39" i="17"/>
  <c r="CT39" i="17"/>
  <c r="CS39" i="17"/>
  <c r="CR39" i="17"/>
  <c r="CQ39" i="17"/>
  <c r="CP39" i="17"/>
  <c r="CO39" i="17"/>
  <c r="CN39" i="17"/>
  <c r="CM39" i="17"/>
  <c r="CL39" i="17"/>
  <c r="CK39" i="17"/>
  <c r="CJ39" i="17"/>
  <c r="CI39" i="17"/>
  <c r="CH39" i="17"/>
  <c r="CG39" i="17"/>
  <c r="CF39" i="17"/>
  <c r="CE39" i="17"/>
  <c r="CD39" i="17"/>
  <c r="CC39" i="17"/>
  <c r="CB39" i="17"/>
  <c r="CA39" i="17"/>
  <c r="BZ39" i="17"/>
  <c r="BY39" i="17"/>
  <c r="BX39" i="17"/>
  <c r="BW39" i="17"/>
  <c r="BV39" i="17"/>
  <c r="BU39" i="17"/>
  <c r="BT39" i="17"/>
  <c r="BS39" i="17"/>
  <c r="BR39" i="17"/>
  <c r="BQ39" i="17"/>
  <c r="BP39" i="17"/>
  <c r="BO39" i="17"/>
  <c r="BN39" i="17"/>
  <c r="BM39" i="17"/>
  <c r="BL39" i="17"/>
  <c r="BK39" i="17"/>
  <c r="BJ39" i="17"/>
  <c r="BI39" i="17"/>
  <c r="BH39" i="17"/>
  <c r="BG39" i="17"/>
  <c r="U39" i="17"/>
  <c r="DS38" i="17"/>
  <c r="DR38" i="17"/>
  <c r="DQ38" i="17"/>
  <c r="DP38" i="17"/>
  <c r="DO38" i="17"/>
  <c r="DN38" i="17"/>
  <c r="DM38" i="17"/>
  <c r="DL38" i="17"/>
  <c r="DK38" i="17"/>
  <c r="DJ38" i="17"/>
  <c r="DI38" i="17"/>
  <c r="DH38" i="17"/>
  <c r="DG38" i="17"/>
  <c r="DF38" i="17"/>
  <c r="DE38" i="17"/>
  <c r="DD38" i="17"/>
  <c r="DC38" i="17"/>
  <c r="DB38" i="17"/>
  <c r="DA38" i="17"/>
  <c r="CZ38" i="17"/>
  <c r="CY38" i="17"/>
  <c r="CX38" i="17"/>
  <c r="CW38" i="17"/>
  <c r="CV38" i="17"/>
  <c r="CU38" i="17"/>
  <c r="CT38" i="17"/>
  <c r="CS38" i="17"/>
  <c r="CR38" i="17"/>
  <c r="CQ38" i="17"/>
  <c r="CP38" i="17"/>
  <c r="CO38" i="17"/>
  <c r="CN38" i="17"/>
  <c r="CM38" i="17"/>
  <c r="CL38" i="17"/>
  <c r="CK38" i="17"/>
  <c r="CJ38" i="17"/>
  <c r="CI38" i="17"/>
  <c r="CH38" i="17"/>
  <c r="CG38" i="17"/>
  <c r="CF38" i="17"/>
  <c r="CE38" i="17"/>
  <c r="CD38" i="17"/>
  <c r="CC38" i="17"/>
  <c r="CB38" i="17"/>
  <c r="CA38" i="17"/>
  <c r="BZ38" i="17"/>
  <c r="BY38" i="17"/>
  <c r="BX38" i="17"/>
  <c r="BW38" i="17"/>
  <c r="BV38" i="17"/>
  <c r="BU38" i="17"/>
  <c r="BT38" i="17"/>
  <c r="BS38" i="17"/>
  <c r="BR38" i="17"/>
  <c r="BQ38" i="17"/>
  <c r="BP38" i="17"/>
  <c r="BO38" i="17"/>
  <c r="BN38" i="17"/>
  <c r="BM38" i="17"/>
  <c r="BL38" i="17"/>
  <c r="BK38" i="17"/>
  <c r="BJ38" i="17"/>
  <c r="BI38" i="17"/>
  <c r="BH38" i="17"/>
  <c r="BG38" i="17"/>
  <c r="BF38" i="17"/>
  <c r="U38" i="17"/>
  <c r="DS37" i="17"/>
  <c r="DR37" i="17"/>
  <c r="DQ37" i="17"/>
  <c r="DP37" i="17"/>
  <c r="DO37" i="17"/>
  <c r="DN37" i="17"/>
  <c r="DM37" i="17"/>
  <c r="DL37" i="17"/>
  <c r="DK37" i="17"/>
  <c r="DJ37" i="17"/>
  <c r="DI37" i="17"/>
  <c r="DH37" i="17"/>
  <c r="DG37" i="17"/>
  <c r="DF37" i="17"/>
  <c r="DE37" i="17"/>
  <c r="DD37" i="17"/>
  <c r="DC37" i="17"/>
  <c r="DB37" i="17"/>
  <c r="DA37" i="17"/>
  <c r="CZ37" i="17"/>
  <c r="CY37" i="17"/>
  <c r="CX37" i="17"/>
  <c r="CW37" i="17"/>
  <c r="CV37" i="17"/>
  <c r="CU37" i="17"/>
  <c r="CT37" i="17"/>
  <c r="CS37" i="17"/>
  <c r="CR37" i="17"/>
  <c r="CQ37" i="17"/>
  <c r="CP37" i="17"/>
  <c r="CO37" i="17"/>
  <c r="CN37" i="17"/>
  <c r="CM37" i="17"/>
  <c r="CL37" i="17"/>
  <c r="CK37" i="17"/>
  <c r="CJ37" i="17"/>
  <c r="CI37" i="17"/>
  <c r="CH37" i="17"/>
  <c r="CG37" i="17"/>
  <c r="CF37" i="17"/>
  <c r="CE37" i="17"/>
  <c r="CD37" i="17"/>
  <c r="CC37" i="17"/>
  <c r="CB37" i="17"/>
  <c r="CA37" i="17"/>
  <c r="BZ37" i="17"/>
  <c r="BY37" i="17"/>
  <c r="BX37" i="17"/>
  <c r="BW37" i="17"/>
  <c r="BV37" i="17"/>
  <c r="BU37" i="17"/>
  <c r="BT37" i="17"/>
  <c r="BS37" i="17"/>
  <c r="BR37" i="17"/>
  <c r="BQ37" i="17"/>
  <c r="BP37" i="17"/>
  <c r="BO37" i="17"/>
  <c r="BN37" i="17"/>
  <c r="BM37" i="17"/>
  <c r="BL37" i="17"/>
  <c r="BK37" i="17"/>
  <c r="BJ37" i="17"/>
  <c r="BI37" i="17"/>
  <c r="BH37" i="17"/>
  <c r="BG37" i="17"/>
  <c r="BF37" i="17"/>
  <c r="BE37" i="17"/>
  <c r="U37" i="17"/>
  <c r="DS36" i="17"/>
  <c r="DR36" i="17"/>
  <c r="DQ36" i="17"/>
  <c r="DP36" i="17"/>
  <c r="DO36" i="17"/>
  <c r="DN36" i="17"/>
  <c r="DM36" i="17"/>
  <c r="DL36" i="17"/>
  <c r="DK36" i="17"/>
  <c r="DJ36" i="17"/>
  <c r="DI36" i="17"/>
  <c r="DH36" i="17"/>
  <c r="DG36" i="17"/>
  <c r="DF36" i="17"/>
  <c r="DE36" i="17"/>
  <c r="DD36" i="17"/>
  <c r="DC36" i="17"/>
  <c r="DB36" i="17"/>
  <c r="DA36" i="17"/>
  <c r="CZ36" i="17"/>
  <c r="CY36" i="17"/>
  <c r="CX36" i="17"/>
  <c r="CW36" i="17"/>
  <c r="CV36" i="17"/>
  <c r="CU36" i="17"/>
  <c r="CT36" i="17"/>
  <c r="CS36" i="17"/>
  <c r="CR36" i="17"/>
  <c r="CQ36" i="17"/>
  <c r="CP36" i="17"/>
  <c r="CO36" i="17"/>
  <c r="CN36" i="17"/>
  <c r="CM36" i="17"/>
  <c r="CL36" i="17"/>
  <c r="CK36" i="17"/>
  <c r="CJ36" i="17"/>
  <c r="CI36" i="17"/>
  <c r="CH36" i="17"/>
  <c r="CG36" i="17"/>
  <c r="CF36" i="17"/>
  <c r="CE36" i="17"/>
  <c r="CD36" i="17"/>
  <c r="CC36" i="17"/>
  <c r="CB36" i="17"/>
  <c r="CA36" i="17"/>
  <c r="BZ36" i="17"/>
  <c r="BY36" i="17"/>
  <c r="BX36" i="17"/>
  <c r="BW36" i="17"/>
  <c r="BV36" i="17"/>
  <c r="BU36" i="17"/>
  <c r="BT36" i="17"/>
  <c r="BS36" i="17"/>
  <c r="BR36" i="17"/>
  <c r="BQ36" i="17"/>
  <c r="BP36" i="17"/>
  <c r="BO36" i="17"/>
  <c r="BN36" i="17"/>
  <c r="BM36" i="17"/>
  <c r="BL36" i="17"/>
  <c r="BK36" i="17"/>
  <c r="BJ36" i="17"/>
  <c r="BI36" i="17"/>
  <c r="BH36" i="17"/>
  <c r="BG36" i="17"/>
  <c r="BF36" i="17"/>
  <c r="BE36" i="17"/>
  <c r="BD36" i="17"/>
  <c r="U36" i="17"/>
  <c r="DS35" i="17"/>
  <c r="DR35" i="17"/>
  <c r="DQ35" i="17"/>
  <c r="DP35" i="17"/>
  <c r="DO35" i="17"/>
  <c r="DN35" i="17"/>
  <c r="DM35" i="17"/>
  <c r="DL35" i="17"/>
  <c r="DK35" i="17"/>
  <c r="DJ35" i="17"/>
  <c r="DI35" i="17"/>
  <c r="DH35" i="17"/>
  <c r="DG35" i="17"/>
  <c r="DF35" i="17"/>
  <c r="DE35" i="17"/>
  <c r="DD35" i="17"/>
  <c r="DC35" i="17"/>
  <c r="DB35" i="17"/>
  <c r="DA35" i="17"/>
  <c r="CZ35" i="17"/>
  <c r="CY35" i="17"/>
  <c r="CX35" i="17"/>
  <c r="CW35" i="17"/>
  <c r="CV35" i="17"/>
  <c r="CU35" i="17"/>
  <c r="CT35" i="17"/>
  <c r="CS35" i="17"/>
  <c r="CR35" i="17"/>
  <c r="CQ35" i="17"/>
  <c r="CP35" i="17"/>
  <c r="CO35" i="17"/>
  <c r="CN35" i="17"/>
  <c r="CM35" i="17"/>
  <c r="CL35" i="17"/>
  <c r="CK35" i="17"/>
  <c r="CJ35" i="17"/>
  <c r="CI35" i="17"/>
  <c r="CH35" i="17"/>
  <c r="CG35" i="17"/>
  <c r="CF35" i="17"/>
  <c r="CE35" i="17"/>
  <c r="CD35" i="17"/>
  <c r="CC35" i="17"/>
  <c r="CB35" i="17"/>
  <c r="CA35" i="17"/>
  <c r="BZ35" i="17"/>
  <c r="BY35" i="17"/>
  <c r="BX35" i="17"/>
  <c r="BW35" i="17"/>
  <c r="BV35" i="17"/>
  <c r="BU35" i="17"/>
  <c r="BT35" i="17"/>
  <c r="BS35" i="17"/>
  <c r="BR35" i="17"/>
  <c r="BQ35" i="17"/>
  <c r="BP35" i="17"/>
  <c r="BO35" i="17"/>
  <c r="BN35" i="17"/>
  <c r="BM35" i="17"/>
  <c r="BL35" i="17"/>
  <c r="BK35" i="17"/>
  <c r="BJ35" i="17"/>
  <c r="BI35" i="17"/>
  <c r="BH35" i="17"/>
  <c r="BG35" i="17"/>
  <c r="BF35" i="17"/>
  <c r="BE35" i="17"/>
  <c r="BD35" i="17"/>
  <c r="BC35" i="17"/>
  <c r="U35" i="17"/>
  <c r="DS34" i="17"/>
  <c r="DR34" i="17"/>
  <c r="DQ34" i="17"/>
  <c r="DP34" i="17"/>
  <c r="DO34" i="17"/>
  <c r="DN34" i="17"/>
  <c r="DM34" i="17"/>
  <c r="DL34" i="17"/>
  <c r="DK34" i="17"/>
  <c r="DJ34" i="17"/>
  <c r="DI34" i="17"/>
  <c r="DH34" i="17"/>
  <c r="DG34" i="17"/>
  <c r="DF34" i="17"/>
  <c r="DE34" i="17"/>
  <c r="DD34" i="17"/>
  <c r="DC34" i="17"/>
  <c r="DB34" i="17"/>
  <c r="DA34" i="17"/>
  <c r="CZ34" i="17"/>
  <c r="CY34" i="17"/>
  <c r="CX34" i="17"/>
  <c r="CW34" i="17"/>
  <c r="CV34" i="17"/>
  <c r="CU34" i="17"/>
  <c r="CT34" i="17"/>
  <c r="CS34" i="17"/>
  <c r="CR34" i="17"/>
  <c r="CQ34" i="17"/>
  <c r="CP34" i="17"/>
  <c r="CO34" i="17"/>
  <c r="CN34" i="17"/>
  <c r="CM34" i="17"/>
  <c r="CL34" i="17"/>
  <c r="CK34" i="17"/>
  <c r="CJ34" i="17"/>
  <c r="CI34" i="17"/>
  <c r="CH34" i="17"/>
  <c r="CG34" i="17"/>
  <c r="CF34" i="17"/>
  <c r="CE34" i="17"/>
  <c r="CD34" i="17"/>
  <c r="CC34" i="17"/>
  <c r="CB34" i="17"/>
  <c r="CA34" i="17"/>
  <c r="BZ34" i="17"/>
  <c r="BY34" i="17"/>
  <c r="BX34" i="17"/>
  <c r="BW34" i="17"/>
  <c r="BV34" i="17"/>
  <c r="BU34" i="17"/>
  <c r="BT34" i="17"/>
  <c r="BS34" i="17"/>
  <c r="BR34" i="17"/>
  <c r="BQ34" i="17"/>
  <c r="BP34" i="17"/>
  <c r="BO34" i="17"/>
  <c r="BN34" i="17"/>
  <c r="BM34" i="17"/>
  <c r="BL34" i="17"/>
  <c r="BK34" i="17"/>
  <c r="BJ34" i="17"/>
  <c r="BI34" i="17"/>
  <c r="BH34" i="17"/>
  <c r="BG34" i="17"/>
  <c r="BF34" i="17"/>
  <c r="BE34" i="17"/>
  <c r="BD34" i="17"/>
  <c r="BC34" i="17"/>
  <c r="BB34" i="17"/>
  <c r="U34" i="17"/>
  <c r="DS33" i="17"/>
  <c r="DR33" i="17"/>
  <c r="DQ33" i="17"/>
  <c r="DP33" i="17"/>
  <c r="DO33" i="17"/>
  <c r="DN33" i="17"/>
  <c r="DM33" i="17"/>
  <c r="DL33" i="17"/>
  <c r="DK33" i="17"/>
  <c r="DJ33" i="17"/>
  <c r="DI33" i="17"/>
  <c r="DH33" i="17"/>
  <c r="DG33" i="17"/>
  <c r="DF33" i="17"/>
  <c r="DE33" i="17"/>
  <c r="DD33" i="17"/>
  <c r="DC33" i="17"/>
  <c r="DB33" i="17"/>
  <c r="DA33" i="17"/>
  <c r="CZ33" i="17"/>
  <c r="CY33" i="17"/>
  <c r="CX33" i="17"/>
  <c r="CW33" i="17"/>
  <c r="CV33" i="17"/>
  <c r="CU33" i="17"/>
  <c r="CT33" i="17"/>
  <c r="CS33" i="17"/>
  <c r="CR33" i="17"/>
  <c r="CQ33" i="17"/>
  <c r="CP33" i="17"/>
  <c r="CO33" i="17"/>
  <c r="CN33" i="17"/>
  <c r="CM33" i="17"/>
  <c r="CL33" i="17"/>
  <c r="CK33" i="17"/>
  <c r="CJ33" i="17"/>
  <c r="CI33" i="17"/>
  <c r="CH33" i="17"/>
  <c r="CG33" i="17"/>
  <c r="CF33" i="17"/>
  <c r="CE33" i="17"/>
  <c r="CD33" i="17"/>
  <c r="CC33" i="17"/>
  <c r="CB33" i="17"/>
  <c r="CA33" i="17"/>
  <c r="BZ33" i="17"/>
  <c r="BY33" i="17"/>
  <c r="BX33" i="17"/>
  <c r="BW33" i="17"/>
  <c r="BV33" i="17"/>
  <c r="BU33" i="17"/>
  <c r="BT33" i="17"/>
  <c r="BS33" i="17"/>
  <c r="BR33" i="17"/>
  <c r="BQ33" i="17"/>
  <c r="BP33" i="17"/>
  <c r="BO33" i="17"/>
  <c r="BN33" i="17"/>
  <c r="BM33" i="17"/>
  <c r="BL33" i="17"/>
  <c r="BK33" i="17"/>
  <c r="BJ33" i="17"/>
  <c r="BI33" i="17"/>
  <c r="BH33" i="17"/>
  <c r="BG33" i="17"/>
  <c r="BF33" i="17"/>
  <c r="BE33" i="17"/>
  <c r="BD33" i="17"/>
  <c r="BC33" i="17"/>
  <c r="BB33" i="17"/>
  <c r="BA33" i="17"/>
  <c r="U33" i="17"/>
  <c r="DS32" i="17"/>
  <c r="DR32" i="17"/>
  <c r="DQ32" i="17"/>
  <c r="DP32" i="17"/>
  <c r="DO32" i="17"/>
  <c r="DN32" i="17"/>
  <c r="DM32" i="17"/>
  <c r="DL32" i="17"/>
  <c r="DK32" i="17"/>
  <c r="DJ32" i="17"/>
  <c r="DI32" i="17"/>
  <c r="DH32" i="17"/>
  <c r="DG32" i="17"/>
  <c r="DF32" i="17"/>
  <c r="DE32" i="17"/>
  <c r="DD32" i="17"/>
  <c r="DC32" i="17"/>
  <c r="DB32" i="17"/>
  <c r="DA32" i="17"/>
  <c r="CZ32" i="17"/>
  <c r="CY32" i="17"/>
  <c r="CX32" i="17"/>
  <c r="CW32" i="17"/>
  <c r="CV32" i="17"/>
  <c r="CU32" i="17"/>
  <c r="CT32" i="17"/>
  <c r="CS32" i="17"/>
  <c r="CR32" i="17"/>
  <c r="CQ32" i="17"/>
  <c r="CP32" i="17"/>
  <c r="CO32" i="17"/>
  <c r="CN32" i="17"/>
  <c r="CM32" i="17"/>
  <c r="CL32" i="17"/>
  <c r="CK32" i="17"/>
  <c r="CJ32" i="17"/>
  <c r="CI32" i="17"/>
  <c r="CH32" i="17"/>
  <c r="CG32" i="17"/>
  <c r="CF32" i="17"/>
  <c r="CE32" i="17"/>
  <c r="CD32" i="17"/>
  <c r="CC32" i="17"/>
  <c r="CB32" i="17"/>
  <c r="CA32" i="17"/>
  <c r="BZ32" i="17"/>
  <c r="BY32" i="17"/>
  <c r="BX32" i="17"/>
  <c r="BW32" i="17"/>
  <c r="BV32" i="17"/>
  <c r="BU32" i="17"/>
  <c r="BT32" i="17"/>
  <c r="BS32" i="17"/>
  <c r="BR32" i="17"/>
  <c r="BQ32" i="17"/>
  <c r="BP32" i="17"/>
  <c r="BO32" i="17"/>
  <c r="BN32" i="17"/>
  <c r="BM32" i="17"/>
  <c r="BL32" i="17"/>
  <c r="BK32" i="17"/>
  <c r="BJ32" i="17"/>
  <c r="BI32" i="17"/>
  <c r="BH32" i="17"/>
  <c r="BG32" i="17"/>
  <c r="BF32" i="17"/>
  <c r="BE32" i="17"/>
  <c r="BD32" i="17"/>
  <c r="BC32" i="17"/>
  <c r="BB32" i="17"/>
  <c r="BA32" i="17"/>
  <c r="AZ32" i="17"/>
  <c r="U32" i="17"/>
  <c r="DS31" i="17"/>
  <c r="DR31" i="17"/>
  <c r="DQ31" i="17"/>
  <c r="DP31" i="17"/>
  <c r="DO31" i="17"/>
  <c r="DN31" i="17"/>
  <c r="DM31" i="17"/>
  <c r="DL31" i="17"/>
  <c r="DK31" i="17"/>
  <c r="DJ31" i="17"/>
  <c r="DI31" i="17"/>
  <c r="DH31" i="17"/>
  <c r="DG31" i="17"/>
  <c r="DF31" i="17"/>
  <c r="DE31" i="17"/>
  <c r="DD31" i="17"/>
  <c r="DC31" i="17"/>
  <c r="DB31" i="17"/>
  <c r="DA31" i="17"/>
  <c r="CZ31" i="17"/>
  <c r="CY31" i="17"/>
  <c r="CX31" i="17"/>
  <c r="CW31" i="17"/>
  <c r="CV31" i="17"/>
  <c r="CU31" i="17"/>
  <c r="CT31" i="17"/>
  <c r="CS31" i="17"/>
  <c r="CR31" i="17"/>
  <c r="CQ31" i="17"/>
  <c r="CP31" i="17"/>
  <c r="CO31" i="17"/>
  <c r="CN31" i="17"/>
  <c r="CM31" i="17"/>
  <c r="CL31" i="17"/>
  <c r="CK31" i="17"/>
  <c r="CJ31" i="17"/>
  <c r="CI31" i="17"/>
  <c r="CH31" i="17"/>
  <c r="CG31" i="17"/>
  <c r="CF31" i="17"/>
  <c r="CE31" i="17"/>
  <c r="CD31" i="17"/>
  <c r="CC31" i="17"/>
  <c r="CB31" i="17"/>
  <c r="CA31" i="17"/>
  <c r="BZ31" i="17"/>
  <c r="BY31" i="17"/>
  <c r="BX31" i="17"/>
  <c r="BW31" i="17"/>
  <c r="BV31" i="17"/>
  <c r="BU31" i="17"/>
  <c r="BT31" i="17"/>
  <c r="BS31" i="17"/>
  <c r="BR31" i="17"/>
  <c r="BQ31" i="17"/>
  <c r="BP31" i="17"/>
  <c r="BO31" i="17"/>
  <c r="BN31" i="17"/>
  <c r="BM31" i="17"/>
  <c r="BL31" i="17"/>
  <c r="BK31" i="17"/>
  <c r="BJ31" i="17"/>
  <c r="BI31" i="17"/>
  <c r="BH31" i="17"/>
  <c r="BG31" i="17"/>
  <c r="BF31" i="17"/>
  <c r="BE31" i="17"/>
  <c r="BD31" i="17"/>
  <c r="BC31" i="17"/>
  <c r="BB31" i="17"/>
  <c r="BA31" i="17"/>
  <c r="AZ31" i="17"/>
  <c r="AY31" i="17"/>
  <c r="U31" i="17"/>
  <c r="DS30" i="17"/>
  <c r="DR30" i="17"/>
  <c r="DQ30" i="17"/>
  <c r="DP30" i="17"/>
  <c r="DO30" i="17"/>
  <c r="DN30" i="17"/>
  <c r="DM30" i="17"/>
  <c r="DL30" i="17"/>
  <c r="DK30" i="17"/>
  <c r="DJ30" i="17"/>
  <c r="DI30" i="17"/>
  <c r="DH30" i="17"/>
  <c r="DG30" i="17"/>
  <c r="DF30" i="17"/>
  <c r="DE30" i="17"/>
  <c r="DD30" i="17"/>
  <c r="DC30" i="17"/>
  <c r="DB30" i="17"/>
  <c r="DA30" i="17"/>
  <c r="CZ30" i="17"/>
  <c r="CY30" i="17"/>
  <c r="CX30" i="17"/>
  <c r="CW30" i="17"/>
  <c r="CV30" i="17"/>
  <c r="CU30" i="17"/>
  <c r="CT30" i="17"/>
  <c r="CS30" i="17"/>
  <c r="CR30" i="17"/>
  <c r="CQ30" i="17"/>
  <c r="CP30" i="17"/>
  <c r="CO30" i="17"/>
  <c r="CN30" i="17"/>
  <c r="CM30" i="17"/>
  <c r="CL30" i="17"/>
  <c r="CK30" i="17"/>
  <c r="CJ30" i="17"/>
  <c r="CI30" i="17"/>
  <c r="CH30" i="17"/>
  <c r="CG30" i="17"/>
  <c r="CF30" i="17"/>
  <c r="CE30" i="17"/>
  <c r="CD30" i="17"/>
  <c r="CC30" i="17"/>
  <c r="CB30" i="17"/>
  <c r="CA30" i="17"/>
  <c r="BZ30" i="17"/>
  <c r="BY30" i="17"/>
  <c r="BX30" i="17"/>
  <c r="BW30" i="17"/>
  <c r="BV30" i="17"/>
  <c r="BU30" i="17"/>
  <c r="BT30" i="17"/>
  <c r="BS30" i="17"/>
  <c r="BR30" i="17"/>
  <c r="BQ30" i="17"/>
  <c r="BP30" i="17"/>
  <c r="BO30" i="17"/>
  <c r="BN30" i="17"/>
  <c r="BM30" i="17"/>
  <c r="BL30" i="17"/>
  <c r="BK30" i="17"/>
  <c r="BJ30" i="17"/>
  <c r="BI30" i="17"/>
  <c r="BH30" i="17"/>
  <c r="BG30" i="17"/>
  <c r="BF30" i="17"/>
  <c r="BE30" i="17"/>
  <c r="BD30" i="17"/>
  <c r="BC30" i="17"/>
  <c r="BB30" i="17"/>
  <c r="BA30" i="17"/>
  <c r="AZ30" i="17"/>
  <c r="AY30" i="17"/>
  <c r="AX30" i="17"/>
  <c r="U30" i="17"/>
  <c r="DS29" i="17"/>
  <c r="DR29" i="17"/>
  <c r="DQ29" i="17"/>
  <c r="DP29" i="17"/>
  <c r="DO29" i="17"/>
  <c r="DN29" i="17"/>
  <c r="DM29" i="17"/>
  <c r="DL29" i="17"/>
  <c r="DK29" i="17"/>
  <c r="DJ29" i="17"/>
  <c r="DI29" i="17"/>
  <c r="DH29" i="17"/>
  <c r="DG29" i="17"/>
  <c r="DF29" i="17"/>
  <c r="DE29" i="17"/>
  <c r="DD29" i="17"/>
  <c r="DC29" i="17"/>
  <c r="DB29" i="17"/>
  <c r="DA29" i="17"/>
  <c r="CZ29" i="17"/>
  <c r="CY29" i="17"/>
  <c r="CX29" i="17"/>
  <c r="CW29" i="17"/>
  <c r="CV29" i="17"/>
  <c r="CU29" i="17"/>
  <c r="CT29" i="17"/>
  <c r="CS29" i="17"/>
  <c r="CR29" i="17"/>
  <c r="CQ29" i="17"/>
  <c r="CP29" i="17"/>
  <c r="CO29" i="17"/>
  <c r="CN29" i="17"/>
  <c r="CM29" i="17"/>
  <c r="CL29" i="17"/>
  <c r="CK29" i="17"/>
  <c r="CJ29" i="17"/>
  <c r="CI29" i="17"/>
  <c r="CH29" i="17"/>
  <c r="CG29" i="17"/>
  <c r="CF29" i="17"/>
  <c r="CE29" i="17"/>
  <c r="CD29" i="17"/>
  <c r="CC29" i="17"/>
  <c r="CB29" i="17"/>
  <c r="CA29" i="17"/>
  <c r="BZ29" i="17"/>
  <c r="BY29" i="17"/>
  <c r="BX29" i="17"/>
  <c r="BW29" i="17"/>
  <c r="BV29" i="17"/>
  <c r="BU29" i="17"/>
  <c r="BT29" i="17"/>
  <c r="BS29" i="17"/>
  <c r="BR29" i="17"/>
  <c r="BQ29" i="17"/>
  <c r="BP29" i="17"/>
  <c r="BO29" i="17"/>
  <c r="BN29" i="17"/>
  <c r="BM29" i="17"/>
  <c r="BL29" i="17"/>
  <c r="BK29" i="17"/>
  <c r="BJ29" i="17"/>
  <c r="BI29" i="17"/>
  <c r="BH29" i="17"/>
  <c r="BG29" i="17"/>
  <c r="BF29" i="17"/>
  <c r="BE29" i="17"/>
  <c r="BD29" i="17"/>
  <c r="BC29" i="17"/>
  <c r="BB29" i="17"/>
  <c r="BA29" i="17"/>
  <c r="AZ29" i="17"/>
  <c r="AY29" i="17"/>
  <c r="AX29" i="17"/>
  <c r="AW29" i="17"/>
  <c r="U29" i="17"/>
  <c r="DS28" i="17"/>
  <c r="DR28" i="17"/>
  <c r="DQ28" i="17"/>
  <c r="DP28" i="17"/>
  <c r="DO28" i="17"/>
  <c r="DN28" i="17"/>
  <c r="DM28" i="17"/>
  <c r="DL28" i="17"/>
  <c r="DK28" i="17"/>
  <c r="DJ28" i="17"/>
  <c r="DI28" i="17"/>
  <c r="DH28" i="17"/>
  <c r="DG28" i="17"/>
  <c r="DF28" i="17"/>
  <c r="DE28" i="17"/>
  <c r="DD28" i="17"/>
  <c r="DC28" i="17"/>
  <c r="DB28" i="17"/>
  <c r="DA28" i="17"/>
  <c r="CZ28" i="17"/>
  <c r="CY28" i="17"/>
  <c r="CX28" i="17"/>
  <c r="CW28" i="17"/>
  <c r="CV28" i="17"/>
  <c r="CU28" i="17"/>
  <c r="CT28" i="17"/>
  <c r="CS28" i="17"/>
  <c r="CR28" i="17"/>
  <c r="CQ28" i="17"/>
  <c r="CP28" i="17"/>
  <c r="CO28" i="17"/>
  <c r="CN28" i="17"/>
  <c r="CM28" i="17"/>
  <c r="CL28" i="17"/>
  <c r="CK28" i="17"/>
  <c r="CJ28" i="17"/>
  <c r="CI28" i="17"/>
  <c r="CH28" i="17"/>
  <c r="CG28" i="17"/>
  <c r="CF28" i="17"/>
  <c r="CE28" i="17"/>
  <c r="CD28" i="17"/>
  <c r="CC28" i="17"/>
  <c r="CB28" i="17"/>
  <c r="CA28" i="17"/>
  <c r="BZ28" i="17"/>
  <c r="BY28" i="17"/>
  <c r="BX28" i="17"/>
  <c r="BW28" i="17"/>
  <c r="BV28" i="17"/>
  <c r="BU28" i="17"/>
  <c r="BT28" i="17"/>
  <c r="BS28" i="17"/>
  <c r="BR28" i="17"/>
  <c r="BQ28" i="17"/>
  <c r="BP28" i="17"/>
  <c r="BO28" i="17"/>
  <c r="BN28" i="17"/>
  <c r="BM28" i="17"/>
  <c r="BL28" i="17"/>
  <c r="BK28" i="17"/>
  <c r="BJ28" i="17"/>
  <c r="BI28" i="17"/>
  <c r="BH28" i="17"/>
  <c r="BG28" i="17"/>
  <c r="BF28" i="17"/>
  <c r="BE28" i="17"/>
  <c r="BD28" i="17"/>
  <c r="BC28" i="17"/>
  <c r="BB28" i="17"/>
  <c r="BA28" i="17"/>
  <c r="AZ28" i="17"/>
  <c r="AY28" i="17"/>
  <c r="AX28" i="17"/>
  <c r="AW28" i="17"/>
  <c r="AV28" i="17"/>
  <c r="U28" i="17"/>
  <c r="DS27" i="17"/>
  <c r="DR27" i="17"/>
  <c r="DQ27" i="17"/>
  <c r="DP27" i="17"/>
  <c r="DO27" i="17"/>
  <c r="DN27" i="17"/>
  <c r="DM27" i="17"/>
  <c r="DL27" i="17"/>
  <c r="DK27" i="17"/>
  <c r="DJ27" i="17"/>
  <c r="DI27" i="17"/>
  <c r="DH27" i="17"/>
  <c r="DG27" i="17"/>
  <c r="DF27" i="17"/>
  <c r="DE27" i="17"/>
  <c r="DD27" i="17"/>
  <c r="DC27" i="17"/>
  <c r="DB27" i="17"/>
  <c r="DA27" i="17"/>
  <c r="CZ27" i="17"/>
  <c r="CY27" i="17"/>
  <c r="CX27" i="17"/>
  <c r="CW27" i="17"/>
  <c r="CV27" i="17"/>
  <c r="CU27" i="17"/>
  <c r="CT27" i="17"/>
  <c r="CS27" i="17"/>
  <c r="CR27" i="17"/>
  <c r="CQ27" i="17"/>
  <c r="CP27" i="17"/>
  <c r="CO27" i="17"/>
  <c r="CN27" i="17"/>
  <c r="CM27" i="17"/>
  <c r="CL27" i="17"/>
  <c r="CK27" i="17"/>
  <c r="CJ27" i="17"/>
  <c r="CI27" i="17"/>
  <c r="CH27" i="17"/>
  <c r="CG27" i="17"/>
  <c r="CF27" i="17"/>
  <c r="CE27" i="17"/>
  <c r="CD27" i="17"/>
  <c r="CC27" i="17"/>
  <c r="CB27" i="17"/>
  <c r="CA27" i="17"/>
  <c r="BZ27" i="17"/>
  <c r="BY27" i="17"/>
  <c r="BX27" i="17"/>
  <c r="BW27" i="17"/>
  <c r="BV27" i="17"/>
  <c r="BU27" i="17"/>
  <c r="BT27" i="17"/>
  <c r="BS27" i="17"/>
  <c r="BR27" i="17"/>
  <c r="BQ27" i="17"/>
  <c r="BP27" i="17"/>
  <c r="BO27" i="17"/>
  <c r="BN27" i="17"/>
  <c r="BM27" i="17"/>
  <c r="BL27" i="17"/>
  <c r="BK27" i="17"/>
  <c r="BJ27" i="17"/>
  <c r="BI27" i="17"/>
  <c r="BH27" i="17"/>
  <c r="BG27" i="17"/>
  <c r="BF27" i="17"/>
  <c r="BE27" i="17"/>
  <c r="BD27" i="17"/>
  <c r="BC27" i="17"/>
  <c r="BB27" i="17"/>
  <c r="BA27" i="17"/>
  <c r="AZ27" i="17"/>
  <c r="AY27" i="17"/>
  <c r="AX27" i="17"/>
  <c r="AW27" i="17"/>
  <c r="AV27" i="17"/>
  <c r="AU27" i="17"/>
  <c r="U27" i="17"/>
  <c r="DS26" i="17"/>
  <c r="DR26" i="17"/>
  <c r="DQ26" i="17"/>
  <c r="DP26" i="17"/>
  <c r="DO26" i="17"/>
  <c r="DN26" i="17"/>
  <c r="DM26" i="17"/>
  <c r="DL26" i="17"/>
  <c r="DK26" i="17"/>
  <c r="DJ26" i="17"/>
  <c r="DI26" i="17"/>
  <c r="DH26" i="17"/>
  <c r="DG26" i="17"/>
  <c r="DF26" i="17"/>
  <c r="DE26" i="17"/>
  <c r="DD26" i="17"/>
  <c r="DC26" i="17"/>
  <c r="DB26" i="17"/>
  <c r="DA26" i="17"/>
  <c r="CZ26" i="17"/>
  <c r="CY26" i="17"/>
  <c r="CX26" i="17"/>
  <c r="CW26" i="17"/>
  <c r="CV26" i="17"/>
  <c r="CU26" i="17"/>
  <c r="CT26" i="17"/>
  <c r="CS26" i="17"/>
  <c r="CR26" i="17"/>
  <c r="CQ26" i="17"/>
  <c r="CP26" i="17"/>
  <c r="CO26" i="17"/>
  <c r="CN26" i="17"/>
  <c r="CM26" i="17"/>
  <c r="CL26" i="17"/>
  <c r="CK26" i="17"/>
  <c r="CJ26" i="17"/>
  <c r="CI26" i="17"/>
  <c r="CH26" i="17"/>
  <c r="CG26" i="17"/>
  <c r="CF26" i="17"/>
  <c r="CE26" i="17"/>
  <c r="CD26" i="17"/>
  <c r="CC26" i="17"/>
  <c r="CB26" i="17"/>
  <c r="CA26" i="17"/>
  <c r="BZ26" i="17"/>
  <c r="BY26" i="17"/>
  <c r="BX26" i="17"/>
  <c r="BW26" i="17"/>
  <c r="BV26" i="17"/>
  <c r="BU26" i="17"/>
  <c r="BT26" i="17"/>
  <c r="BS26" i="17"/>
  <c r="BR26" i="17"/>
  <c r="BQ26" i="17"/>
  <c r="BP26" i="17"/>
  <c r="BO26" i="17"/>
  <c r="BN26" i="17"/>
  <c r="BM26" i="17"/>
  <c r="BL26" i="17"/>
  <c r="BK26" i="17"/>
  <c r="BJ26" i="17"/>
  <c r="BI26" i="17"/>
  <c r="BH26" i="17"/>
  <c r="BG26" i="17"/>
  <c r="BF26" i="17"/>
  <c r="BE26" i="17"/>
  <c r="BD26" i="17"/>
  <c r="BC26" i="17"/>
  <c r="BB26" i="17"/>
  <c r="BA26" i="17"/>
  <c r="AZ26" i="17"/>
  <c r="AY26" i="17"/>
  <c r="AX26" i="17"/>
  <c r="AW26" i="17"/>
  <c r="AV26" i="17"/>
  <c r="AU26" i="17"/>
  <c r="AT26" i="17"/>
  <c r="U26" i="17"/>
  <c r="DS25" i="17"/>
  <c r="DR25" i="17"/>
  <c r="DQ25" i="17"/>
  <c r="DP25" i="17"/>
  <c r="DO25" i="17"/>
  <c r="DN25" i="17"/>
  <c r="DM25" i="17"/>
  <c r="DL25" i="17"/>
  <c r="DK25" i="17"/>
  <c r="DJ25" i="17"/>
  <c r="DI25" i="17"/>
  <c r="DH25" i="17"/>
  <c r="DG25" i="17"/>
  <c r="DF25" i="17"/>
  <c r="DE25" i="17"/>
  <c r="DD25" i="17"/>
  <c r="DC25" i="17"/>
  <c r="DB25" i="17"/>
  <c r="DA25" i="17"/>
  <c r="CZ25" i="17"/>
  <c r="CY25" i="17"/>
  <c r="CX25" i="17"/>
  <c r="CW25" i="17"/>
  <c r="CV25" i="17"/>
  <c r="CU25" i="17"/>
  <c r="CT25" i="17"/>
  <c r="CS25" i="17"/>
  <c r="CR25" i="17"/>
  <c r="CQ25" i="17"/>
  <c r="CP25" i="17"/>
  <c r="CO25" i="17"/>
  <c r="CN25" i="17"/>
  <c r="CM25" i="17"/>
  <c r="CL25" i="17"/>
  <c r="CK25" i="17"/>
  <c r="CJ25" i="17"/>
  <c r="CI25" i="17"/>
  <c r="CH25" i="17"/>
  <c r="CG25" i="17"/>
  <c r="CF25" i="17"/>
  <c r="CE25" i="17"/>
  <c r="CD25" i="17"/>
  <c r="CC25" i="17"/>
  <c r="CB25" i="17"/>
  <c r="CA25" i="17"/>
  <c r="BZ25" i="17"/>
  <c r="BY25" i="17"/>
  <c r="BX25" i="17"/>
  <c r="BW25" i="17"/>
  <c r="BV25" i="17"/>
  <c r="BU25" i="17"/>
  <c r="BT25" i="17"/>
  <c r="BS25" i="17"/>
  <c r="BR25" i="17"/>
  <c r="BQ25" i="17"/>
  <c r="BP25" i="17"/>
  <c r="BO25" i="17"/>
  <c r="BN25" i="17"/>
  <c r="BM25" i="17"/>
  <c r="BL25" i="17"/>
  <c r="BK25" i="17"/>
  <c r="BJ25" i="17"/>
  <c r="BI25" i="17"/>
  <c r="BH25" i="17"/>
  <c r="BG25" i="17"/>
  <c r="BF25" i="17"/>
  <c r="BE25" i="17"/>
  <c r="BD25" i="17"/>
  <c r="BC25" i="17"/>
  <c r="BB25" i="17"/>
  <c r="BA25" i="17"/>
  <c r="AZ25" i="17"/>
  <c r="AY25" i="17"/>
  <c r="AX25" i="17"/>
  <c r="AW25" i="17"/>
  <c r="AV25" i="17"/>
  <c r="AU25" i="17"/>
  <c r="AT25" i="17"/>
  <c r="AS25" i="17"/>
  <c r="U25" i="17"/>
  <c r="DS24" i="17"/>
  <c r="DR24" i="17"/>
  <c r="DQ24" i="17"/>
  <c r="DP24" i="17"/>
  <c r="DO24" i="17"/>
  <c r="DN24" i="17"/>
  <c r="DM24" i="17"/>
  <c r="DL24" i="17"/>
  <c r="DK24" i="17"/>
  <c r="DJ24" i="17"/>
  <c r="DI24" i="17"/>
  <c r="DH24" i="17"/>
  <c r="DG24" i="17"/>
  <c r="DF24" i="17"/>
  <c r="DE24" i="17"/>
  <c r="DD24" i="17"/>
  <c r="DC24" i="17"/>
  <c r="DB24" i="17"/>
  <c r="DA24" i="17"/>
  <c r="CZ24" i="17"/>
  <c r="CY24" i="17"/>
  <c r="CX24" i="17"/>
  <c r="CW24" i="17"/>
  <c r="CV24" i="17"/>
  <c r="CU24" i="17"/>
  <c r="CT24" i="17"/>
  <c r="CS24" i="17"/>
  <c r="CR24" i="17"/>
  <c r="CQ24" i="17"/>
  <c r="CP24" i="17"/>
  <c r="CO24" i="17"/>
  <c r="CN24" i="17"/>
  <c r="CM24" i="17"/>
  <c r="CL24" i="17"/>
  <c r="CK24" i="17"/>
  <c r="CJ24" i="17"/>
  <c r="CI24" i="17"/>
  <c r="CH24" i="17"/>
  <c r="CG24" i="17"/>
  <c r="CF24" i="17"/>
  <c r="CE24" i="17"/>
  <c r="CD24" i="17"/>
  <c r="CC24" i="17"/>
  <c r="CB24" i="17"/>
  <c r="CA24" i="17"/>
  <c r="BZ24" i="17"/>
  <c r="BY24" i="17"/>
  <c r="BX24" i="17"/>
  <c r="BW24" i="17"/>
  <c r="BV24" i="17"/>
  <c r="BU24" i="17"/>
  <c r="BT24" i="17"/>
  <c r="BS24" i="17"/>
  <c r="BR24" i="17"/>
  <c r="BQ24" i="17"/>
  <c r="BP24" i="17"/>
  <c r="BO24" i="17"/>
  <c r="BN24" i="17"/>
  <c r="BM24" i="17"/>
  <c r="BL24" i="17"/>
  <c r="BK24" i="17"/>
  <c r="BJ24" i="17"/>
  <c r="BI24" i="17"/>
  <c r="BH24" i="17"/>
  <c r="BG24" i="17"/>
  <c r="BF24" i="17"/>
  <c r="BE24" i="17"/>
  <c r="BD24" i="17"/>
  <c r="BC24" i="17"/>
  <c r="BB24" i="17"/>
  <c r="BA24" i="17"/>
  <c r="AZ24" i="17"/>
  <c r="AY24" i="17"/>
  <c r="AX24" i="17"/>
  <c r="AW24" i="17"/>
  <c r="AV24" i="17"/>
  <c r="AU24" i="17"/>
  <c r="AT24" i="17"/>
  <c r="AS24" i="17"/>
  <c r="AR24" i="17"/>
  <c r="U24" i="17"/>
  <c r="DS23" i="17"/>
  <c r="DR23" i="17"/>
  <c r="DQ23" i="17"/>
  <c r="DP23" i="17"/>
  <c r="DO23" i="17"/>
  <c r="DN23" i="17"/>
  <c r="DM23" i="17"/>
  <c r="DL23" i="17"/>
  <c r="DK23" i="17"/>
  <c r="DJ23" i="17"/>
  <c r="DI23" i="17"/>
  <c r="DH23" i="17"/>
  <c r="DG23" i="17"/>
  <c r="DF23" i="17"/>
  <c r="DE23" i="17"/>
  <c r="DD23" i="17"/>
  <c r="DC23" i="17"/>
  <c r="DB23" i="17"/>
  <c r="DA23" i="17"/>
  <c r="CZ23" i="17"/>
  <c r="CY23" i="17"/>
  <c r="CX23" i="17"/>
  <c r="CW23" i="17"/>
  <c r="CV23" i="17"/>
  <c r="CU23" i="17"/>
  <c r="CT23" i="17"/>
  <c r="CS23" i="17"/>
  <c r="CR23" i="17"/>
  <c r="CQ23" i="17"/>
  <c r="CP23" i="17"/>
  <c r="CO23" i="17"/>
  <c r="CN23" i="17"/>
  <c r="CM23" i="17"/>
  <c r="CL23" i="17"/>
  <c r="CK23" i="17"/>
  <c r="CJ23" i="17"/>
  <c r="CI23" i="17"/>
  <c r="CH23" i="17"/>
  <c r="CG23" i="17"/>
  <c r="CF23" i="17"/>
  <c r="CE23" i="17"/>
  <c r="CD23" i="17"/>
  <c r="CC23" i="17"/>
  <c r="CB23" i="17"/>
  <c r="CA23" i="17"/>
  <c r="BZ23" i="17"/>
  <c r="BY23" i="17"/>
  <c r="BX23" i="17"/>
  <c r="BW23" i="17"/>
  <c r="BV23" i="17"/>
  <c r="BU23" i="17"/>
  <c r="BT23" i="17"/>
  <c r="BS23" i="17"/>
  <c r="BR23" i="17"/>
  <c r="BQ23" i="17"/>
  <c r="BP23" i="17"/>
  <c r="BO23" i="17"/>
  <c r="BN23" i="17"/>
  <c r="BM23" i="17"/>
  <c r="BL23" i="17"/>
  <c r="BK23" i="17"/>
  <c r="BJ23" i="17"/>
  <c r="BI23" i="17"/>
  <c r="BH23" i="17"/>
  <c r="BG23" i="17"/>
  <c r="BF23" i="17"/>
  <c r="BE23" i="17"/>
  <c r="BD23" i="17"/>
  <c r="BC23" i="17"/>
  <c r="BB23" i="17"/>
  <c r="BA23" i="17"/>
  <c r="AZ23" i="17"/>
  <c r="AY23" i="17"/>
  <c r="AX23" i="17"/>
  <c r="AW23" i="17"/>
  <c r="AV23" i="17"/>
  <c r="AU23" i="17"/>
  <c r="AT23" i="17"/>
  <c r="AS23" i="17"/>
  <c r="AR23" i="17"/>
  <c r="AQ23" i="17"/>
  <c r="U23" i="17"/>
  <c r="DS22" i="17"/>
  <c r="DR22" i="17"/>
  <c r="DQ22" i="17"/>
  <c r="DP22" i="17"/>
  <c r="DO22" i="17"/>
  <c r="DN22" i="17"/>
  <c r="DM22" i="17"/>
  <c r="DL22" i="17"/>
  <c r="DK22" i="17"/>
  <c r="DJ22" i="17"/>
  <c r="DI22" i="17"/>
  <c r="DH22" i="17"/>
  <c r="DG22" i="17"/>
  <c r="DF22" i="17"/>
  <c r="DE22" i="17"/>
  <c r="DD22" i="17"/>
  <c r="DC22" i="17"/>
  <c r="DB22" i="17"/>
  <c r="DA22" i="17"/>
  <c r="CZ22" i="17"/>
  <c r="CY22" i="17"/>
  <c r="CX22" i="17"/>
  <c r="CW22" i="17"/>
  <c r="CV22" i="17"/>
  <c r="CU22" i="17"/>
  <c r="CT22" i="17"/>
  <c r="CS22" i="17"/>
  <c r="CR22" i="17"/>
  <c r="CQ22" i="17"/>
  <c r="CP22" i="17"/>
  <c r="CO22" i="17"/>
  <c r="CN22" i="17"/>
  <c r="CM22" i="17"/>
  <c r="CL22" i="17"/>
  <c r="CK22" i="17"/>
  <c r="CJ22" i="17"/>
  <c r="CI22" i="17"/>
  <c r="CH22" i="17"/>
  <c r="CG22" i="17"/>
  <c r="CF22" i="17"/>
  <c r="CE22" i="17"/>
  <c r="CD22" i="17"/>
  <c r="CC22" i="17"/>
  <c r="CB22" i="17"/>
  <c r="CA22" i="17"/>
  <c r="BZ22" i="17"/>
  <c r="BY22" i="17"/>
  <c r="BX22" i="17"/>
  <c r="BW22" i="17"/>
  <c r="BV22" i="17"/>
  <c r="BU22" i="17"/>
  <c r="BT22" i="17"/>
  <c r="BS22" i="17"/>
  <c r="BR22" i="17"/>
  <c r="BQ22" i="17"/>
  <c r="BP22" i="17"/>
  <c r="BO22" i="17"/>
  <c r="BN22" i="17"/>
  <c r="BM22" i="17"/>
  <c r="BL22" i="17"/>
  <c r="BK22" i="17"/>
  <c r="BJ22" i="17"/>
  <c r="BI22" i="17"/>
  <c r="BH22" i="17"/>
  <c r="BG22" i="17"/>
  <c r="BF22" i="17"/>
  <c r="BE22" i="17"/>
  <c r="BD22" i="17"/>
  <c r="BC22" i="17"/>
  <c r="BB22" i="17"/>
  <c r="BA22" i="17"/>
  <c r="AZ22" i="17"/>
  <c r="AY22" i="17"/>
  <c r="AX22" i="17"/>
  <c r="AW22" i="17"/>
  <c r="AV22" i="17"/>
  <c r="AU22" i="17"/>
  <c r="AT22" i="17"/>
  <c r="AS22" i="17"/>
  <c r="AR22" i="17"/>
  <c r="AQ22" i="17"/>
  <c r="AP22" i="17"/>
  <c r="U22" i="17"/>
  <c r="DS21" i="17"/>
  <c r="DR21" i="17"/>
  <c r="DQ21" i="17"/>
  <c r="DP21" i="17"/>
  <c r="DO21" i="17"/>
  <c r="DN21" i="17"/>
  <c r="DM21" i="17"/>
  <c r="DL21" i="17"/>
  <c r="DK21" i="17"/>
  <c r="DJ21" i="17"/>
  <c r="DI21" i="17"/>
  <c r="DH21" i="17"/>
  <c r="DG21" i="17"/>
  <c r="DF21" i="17"/>
  <c r="DE21" i="17"/>
  <c r="DD21" i="17"/>
  <c r="DC21" i="17"/>
  <c r="DB21" i="17"/>
  <c r="DA21" i="17"/>
  <c r="CZ21" i="17"/>
  <c r="CY21" i="17"/>
  <c r="CX21" i="17"/>
  <c r="CW21" i="17"/>
  <c r="CV21" i="17"/>
  <c r="CU21" i="17"/>
  <c r="CT21" i="17"/>
  <c r="CS21" i="17"/>
  <c r="CR21" i="17"/>
  <c r="CQ21" i="17"/>
  <c r="CP21" i="17"/>
  <c r="CO21" i="17"/>
  <c r="CN21" i="17"/>
  <c r="CM21" i="17"/>
  <c r="CL21" i="17"/>
  <c r="CK21" i="17"/>
  <c r="CJ21" i="17"/>
  <c r="CI21" i="17"/>
  <c r="CH21" i="17"/>
  <c r="CG21" i="17"/>
  <c r="CF21" i="17"/>
  <c r="CE21" i="17"/>
  <c r="CD21" i="17"/>
  <c r="CC21" i="17"/>
  <c r="CB21" i="17"/>
  <c r="CA21" i="17"/>
  <c r="BZ21" i="17"/>
  <c r="BY21" i="17"/>
  <c r="BX21" i="17"/>
  <c r="BW21" i="17"/>
  <c r="BV21" i="17"/>
  <c r="BU21" i="17"/>
  <c r="BT21" i="17"/>
  <c r="BS21" i="17"/>
  <c r="BR21" i="17"/>
  <c r="BQ21" i="17"/>
  <c r="BP21" i="17"/>
  <c r="BO21" i="17"/>
  <c r="BN21" i="17"/>
  <c r="BM21" i="17"/>
  <c r="BL21" i="17"/>
  <c r="BK21" i="17"/>
  <c r="BJ21" i="17"/>
  <c r="BI21" i="17"/>
  <c r="BH21" i="17"/>
  <c r="BG21" i="17"/>
  <c r="BF21" i="17"/>
  <c r="BE21" i="17"/>
  <c r="BD21" i="17"/>
  <c r="BC21" i="17"/>
  <c r="BB21" i="17"/>
  <c r="BA21" i="17"/>
  <c r="AZ21" i="17"/>
  <c r="AY21" i="17"/>
  <c r="AX21" i="17"/>
  <c r="AW21" i="17"/>
  <c r="AV21" i="17"/>
  <c r="AU21" i="17"/>
  <c r="AT21" i="17"/>
  <c r="AS21" i="17"/>
  <c r="AR21" i="17"/>
  <c r="AQ21" i="17"/>
  <c r="AP21" i="17"/>
  <c r="AO21" i="17"/>
  <c r="U21" i="17"/>
  <c r="DS20" i="17"/>
  <c r="DR20" i="17"/>
  <c r="DQ20" i="17"/>
  <c r="DP20" i="17"/>
  <c r="DO20" i="17"/>
  <c r="DN20" i="17"/>
  <c r="DM20" i="17"/>
  <c r="DL20" i="17"/>
  <c r="DK20" i="17"/>
  <c r="DJ20" i="17"/>
  <c r="DI20" i="17"/>
  <c r="DH20" i="17"/>
  <c r="DG20" i="17"/>
  <c r="DF20" i="17"/>
  <c r="DE20" i="17"/>
  <c r="DD20" i="17"/>
  <c r="DC20" i="17"/>
  <c r="DB20" i="17"/>
  <c r="DA20" i="17"/>
  <c r="CZ20" i="17"/>
  <c r="CY20" i="17"/>
  <c r="CX20" i="17"/>
  <c r="CW20" i="17"/>
  <c r="CV20" i="17"/>
  <c r="CU20" i="17"/>
  <c r="CT20" i="17"/>
  <c r="CS20" i="17"/>
  <c r="CR20" i="17"/>
  <c r="CQ20" i="17"/>
  <c r="CP20" i="17"/>
  <c r="CO20" i="17"/>
  <c r="CN20" i="17"/>
  <c r="CM20" i="17"/>
  <c r="CL20" i="17"/>
  <c r="CK20" i="17"/>
  <c r="CJ20" i="17"/>
  <c r="CI20" i="17"/>
  <c r="CH20" i="17"/>
  <c r="CG20" i="17"/>
  <c r="CF20" i="17"/>
  <c r="CE20" i="17"/>
  <c r="CD20" i="17"/>
  <c r="CC20" i="17"/>
  <c r="CB20" i="17"/>
  <c r="CA20" i="17"/>
  <c r="BZ20" i="17"/>
  <c r="BY20" i="17"/>
  <c r="BX20" i="17"/>
  <c r="BW20" i="17"/>
  <c r="BV20" i="17"/>
  <c r="BU20" i="17"/>
  <c r="BT20" i="17"/>
  <c r="BS20" i="17"/>
  <c r="BR20" i="17"/>
  <c r="BQ20" i="17"/>
  <c r="BP20" i="17"/>
  <c r="BO20" i="17"/>
  <c r="BN20" i="17"/>
  <c r="BM20" i="17"/>
  <c r="BL20" i="17"/>
  <c r="BK20" i="17"/>
  <c r="BJ20" i="17"/>
  <c r="BI20" i="17"/>
  <c r="BH20" i="17"/>
  <c r="BG20" i="17"/>
  <c r="BF20" i="17"/>
  <c r="BE20" i="17"/>
  <c r="BD20" i="17"/>
  <c r="BC20" i="17"/>
  <c r="BB20" i="17"/>
  <c r="BA20" i="17"/>
  <c r="AZ20" i="17"/>
  <c r="AY20" i="17"/>
  <c r="AX20" i="17"/>
  <c r="AW20" i="17"/>
  <c r="AV20" i="17"/>
  <c r="AU20" i="17"/>
  <c r="AT20" i="17"/>
  <c r="AS20" i="17"/>
  <c r="AR20" i="17"/>
  <c r="AQ20" i="17"/>
  <c r="AP20" i="17"/>
  <c r="AO20" i="17"/>
  <c r="AN20" i="17"/>
  <c r="U20" i="17"/>
  <c r="DS19" i="17"/>
  <c r="DR19" i="17"/>
  <c r="DQ19" i="17"/>
  <c r="DP19" i="17"/>
  <c r="DO19" i="17"/>
  <c r="DN19" i="17"/>
  <c r="DM19" i="17"/>
  <c r="DL19" i="17"/>
  <c r="DK19" i="17"/>
  <c r="DJ19" i="17"/>
  <c r="DI19" i="17"/>
  <c r="DH19" i="17"/>
  <c r="DG19" i="17"/>
  <c r="DF19" i="17"/>
  <c r="DE19" i="17"/>
  <c r="DD19" i="17"/>
  <c r="DC19" i="17"/>
  <c r="DB19" i="17"/>
  <c r="DA19" i="17"/>
  <c r="CZ19" i="17"/>
  <c r="CY19" i="17"/>
  <c r="CX19" i="17"/>
  <c r="CW19" i="17"/>
  <c r="CV19" i="17"/>
  <c r="CU19" i="17"/>
  <c r="CT19" i="17"/>
  <c r="CS19" i="17"/>
  <c r="CR19" i="17"/>
  <c r="CQ19" i="17"/>
  <c r="CP19" i="17"/>
  <c r="CO19" i="17"/>
  <c r="CN19" i="17"/>
  <c r="CM19" i="17"/>
  <c r="CL19" i="17"/>
  <c r="CK19" i="17"/>
  <c r="CJ19" i="17"/>
  <c r="CI19" i="17"/>
  <c r="CH19" i="17"/>
  <c r="CG19" i="17"/>
  <c r="CF19" i="17"/>
  <c r="CE19" i="17"/>
  <c r="CD19" i="17"/>
  <c r="CC19" i="17"/>
  <c r="CB19" i="17"/>
  <c r="CA19" i="17"/>
  <c r="BZ19" i="17"/>
  <c r="BY19" i="17"/>
  <c r="BX19" i="17"/>
  <c r="BW19" i="17"/>
  <c r="BV19"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U19" i="17"/>
  <c r="DS18" i="17"/>
  <c r="DR18" i="17"/>
  <c r="DQ18" i="17"/>
  <c r="DP18" i="17"/>
  <c r="DO18" i="17"/>
  <c r="DN18" i="17"/>
  <c r="DM18" i="17"/>
  <c r="DL18" i="17"/>
  <c r="DK18" i="17"/>
  <c r="DJ18" i="17"/>
  <c r="DI18" i="17"/>
  <c r="DH18" i="17"/>
  <c r="DG18" i="17"/>
  <c r="DF18" i="17"/>
  <c r="DE18" i="17"/>
  <c r="DD18" i="17"/>
  <c r="DC18" i="17"/>
  <c r="DB18" i="17"/>
  <c r="DA18" i="17"/>
  <c r="CZ18" i="17"/>
  <c r="CY18" i="17"/>
  <c r="CX18" i="17"/>
  <c r="CW18" i="17"/>
  <c r="CV18" i="17"/>
  <c r="CU18" i="17"/>
  <c r="CT18" i="17"/>
  <c r="CS18" i="17"/>
  <c r="CR18" i="17"/>
  <c r="CQ18" i="17"/>
  <c r="CP18" i="17"/>
  <c r="CO18" i="17"/>
  <c r="CN18" i="17"/>
  <c r="CM18" i="17"/>
  <c r="CL18" i="17"/>
  <c r="CK18" i="17"/>
  <c r="CJ18" i="17"/>
  <c r="CI18" i="17"/>
  <c r="CH18" i="17"/>
  <c r="CG18" i="17"/>
  <c r="CF18" i="17"/>
  <c r="CE18" i="17"/>
  <c r="CD18" i="17"/>
  <c r="CC18" i="17"/>
  <c r="CB18" i="17"/>
  <c r="CA18" i="17"/>
  <c r="BZ18" i="17"/>
  <c r="BY18" i="17"/>
  <c r="BX18" i="17"/>
  <c r="BW18" i="17"/>
  <c r="BV18"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U18" i="17"/>
  <c r="K18" i="17"/>
  <c r="DS17" i="17"/>
  <c r="DR17" i="17"/>
  <c r="DQ17" i="17"/>
  <c r="DP17" i="17"/>
  <c r="DO17" i="17"/>
  <c r="DN17" i="17"/>
  <c r="DM17" i="17"/>
  <c r="DL17" i="17"/>
  <c r="DK17" i="17"/>
  <c r="DJ17" i="17"/>
  <c r="DI17" i="17"/>
  <c r="DH17" i="17"/>
  <c r="DG17" i="17"/>
  <c r="DF17" i="17"/>
  <c r="DE17" i="17"/>
  <c r="DD17" i="17"/>
  <c r="DC17" i="17"/>
  <c r="DB17" i="17"/>
  <c r="DA17" i="17"/>
  <c r="CZ17" i="17"/>
  <c r="CY17" i="17"/>
  <c r="CX17" i="17"/>
  <c r="CW17" i="17"/>
  <c r="CV17" i="17"/>
  <c r="CU17" i="17"/>
  <c r="CT17" i="17"/>
  <c r="CS17" i="17"/>
  <c r="CR17" i="17"/>
  <c r="CQ17" i="17"/>
  <c r="CP17" i="17"/>
  <c r="CO17" i="17"/>
  <c r="CN17" i="17"/>
  <c r="CM17" i="17"/>
  <c r="CL17" i="17"/>
  <c r="CK17" i="17"/>
  <c r="CJ17" i="17"/>
  <c r="CI17" i="17"/>
  <c r="CH17" i="17"/>
  <c r="CG17" i="17"/>
  <c r="CF17" i="17"/>
  <c r="CE17" i="17"/>
  <c r="CD17" i="17"/>
  <c r="CC17" i="17"/>
  <c r="CB17" i="17"/>
  <c r="CA17" i="17"/>
  <c r="BZ17" i="17"/>
  <c r="BY17" i="17"/>
  <c r="BX17" i="17"/>
  <c r="BW17" i="17"/>
  <c r="BV17" i="17"/>
  <c r="BU17"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U17" i="17"/>
  <c r="K17" i="17"/>
  <c r="DS16" i="17"/>
  <c r="DR16" i="17"/>
  <c r="DQ16" i="17"/>
  <c r="DP16" i="17"/>
  <c r="DO16" i="17"/>
  <c r="DN16" i="17"/>
  <c r="DM16" i="17"/>
  <c r="DL16" i="17"/>
  <c r="DK16" i="17"/>
  <c r="DJ16" i="17"/>
  <c r="DI16" i="17"/>
  <c r="DH16" i="17"/>
  <c r="DG16" i="17"/>
  <c r="DF16" i="17"/>
  <c r="DE16" i="17"/>
  <c r="DD16" i="17"/>
  <c r="DC16" i="17"/>
  <c r="DB16" i="17"/>
  <c r="DA16" i="17"/>
  <c r="CZ16" i="17"/>
  <c r="CY16" i="17"/>
  <c r="CX16" i="17"/>
  <c r="CW16" i="17"/>
  <c r="CV16" i="17"/>
  <c r="CU16" i="17"/>
  <c r="CT16" i="17"/>
  <c r="CS16" i="17"/>
  <c r="CR16" i="17"/>
  <c r="CQ16" i="17"/>
  <c r="CP16" i="17"/>
  <c r="CO16" i="17"/>
  <c r="CN16" i="17"/>
  <c r="CM16" i="17"/>
  <c r="CL16" i="17"/>
  <c r="CK16" i="17"/>
  <c r="CJ16" i="17"/>
  <c r="CI16" i="17"/>
  <c r="CH16" i="17"/>
  <c r="CG16" i="17"/>
  <c r="CF16" i="17"/>
  <c r="CE16" i="17"/>
  <c r="CD16" i="17"/>
  <c r="CC16" i="17"/>
  <c r="CB16" i="17"/>
  <c r="CA16" i="17"/>
  <c r="BZ16" i="17"/>
  <c r="BY16" i="17"/>
  <c r="BX16" i="17"/>
  <c r="BW16" i="17"/>
  <c r="BV16" i="17"/>
  <c r="BU16"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U16" i="17"/>
  <c r="K16" i="17"/>
  <c r="DS15" i="17"/>
  <c r="DR15" i="17"/>
  <c r="DQ15" i="17"/>
  <c r="DP15" i="17"/>
  <c r="DO15" i="17"/>
  <c r="DN15" i="17"/>
  <c r="DM15" i="17"/>
  <c r="DL15" i="17"/>
  <c r="DK15" i="17"/>
  <c r="DJ15" i="17"/>
  <c r="DI15" i="17"/>
  <c r="DH15" i="17"/>
  <c r="DG15" i="17"/>
  <c r="DF15" i="17"/>
  <c r="DE15" i="17"/>
  <c r="DD15" i="17"/>
  <c r="DC15" i="17"/>
  <c r="DB15" i="17"/>
  <c r="DA15" i="17"/>
  <c r="CZ15" i="17"/>
  <c r="CY15" i="17"/>
  <c r="CX15" i="17"/>
  <c r="CW15" i="17"/>
  <c r="CV15" i="17"/>
  <c r="CU15" i="17"/>
  <c r="CT15" i="17"/>
  <c r="CS15" i="17"/>
  <c r="CR15" i="17"/>
  <c r="CQ15" i="17"/>
  <c r="CP15" i="17"/>
  <c r="CO15" i="17"/>
  <c r="CN15" i="17"/>
  <c r="CM15" i="17"/>
  <c r="CL15" i="17"/>
  <c r="CK15" i="17"/>
  <c r="CJ15" i="17"/>
  <c r="CI15" i="17"/>
  <c r="CH15" i="17"/>
  <c r="CG15" i="17"/>
  <c r="CF15" i="17"/>
  <c r="CE15" i="17"/>
  <c r="CD15" i="17"/>
  <c r="CC15" i="17"/>
  <c r="CB15" i="17"/>
  <c r="CA15" i="17"/>
  <c r="BZ15" i="17"/>
  <c r="BY15" i="17"/>
  <c r="BX15" i="17"/>
  <c r="BW15" i="17"/>
  <c r="BV15"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U15" i="17"/>
  <c r="K15" i="17"/>
  <c r="DS14" i="17"/>
  <c r="DR14" i="17"/>
  <c r="DQ14" i="17"/>
  <c r="DP14" i="17"/>
  <c r="DO14" i="17"/>
  <c r="DN14" i="17"/>
  <c r="DM14" i="17"/>
  <c r="DL14" i="17"/>
  <c r="DK14" i="17"/>
  <c r="DJ14" i="17"/>
  <c r="DI14" i="17"/>
  <c r="DH14" i="17"/>
  <c r="DG14" i="17"/>
  <c r="DF14" i="17"/>
  <c r="DE14" i="17"/>
  <c r="DD14" i="17"/>
  <c r="DC14" i="17"/>
  <c r="DB14" i="17"/>
  <c r="DA14" i="17"/>
  <c r="CZ14" i="17"/>
  <c r="CY14" i="17"/>
  <c r="CX14" i="17"/>
  <c r="CW14" i="17"/>
  <c r="CV14" i="17"/>
  <c r="CU14" i="17"/>
  <c r="CT14" i="17"/>
  <c r="CS14" i="17"/>
  <c r="CR14" i="17"/>
  <c r="CQ14" i="17"/>
  <c r="CP14" i="17"/>
  <c r="CO14" i="17"/>
  <c r="CN14" i="17"/>
  <c r="CM14" i="17"/>
  <c r="CL14" i="17"/>
  <c r="CK14" i="17"/>
  <c r="CJ14" i="17"/>
  <c r="CI14" i="17"/>
  <c r="CH14" i="17"/>
  <c r="CG14" i="17"/>
  <c r="CF14" i="17"/>
  <c r="CE14" i="17"/>
  <c r="CD14" i="17"/>
  <c r="CC14" i="17"/>
  <c r="CB14" i="17"/>
  <c r="CA14" i="17"/>
  <c r="BZ14" i="17"/>
  <c r="BY14" i="17"/>
  <c r="BX14" i="17"/>
  <c r="BW14" i="17"/>
  <c r="BV14"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U14" i="17"/>
  <c r="K14" i="17"/>
  <c r="DS13" i="17"/>
  <c r="DR13" i="17"/>
  <c r="DQ13" i="17"/>
  <c r="DP13" i="17"/>
  <c r="DO13" i="17"/>
  <c r="DN13" i="17"/>
  <c r="DM13" i="17"/>
  <c r="DL13" i="17"/>
  <c r="DK13" i="17"/>
  <c r="DJ13" i="17"/>
  <c r="DI13" i="17"/>
  <c r="DH13" i="17"/>
  <c r="DG13" i="17"/>
  <c r="DF13" i="17"/>
  <c r="DE13" i="17"/>
  <c r="DD13" i="17"/>
  <c r="DC13" i="17"/>
  <c r="DB13" i="17"/>
  <c r="DA13" i="17"/>
  <c r="CZ13" i="17"/>
  <c r="CY13" i="17"/>
  <c r="CX13" i="17"/>
  <c r="CW13" i="17"/>
  <c r="CV13" i="17"/>
  <c r="CU13" i="17"/>
  <c r="CT13" i="17"/>
  <c r="CS13" i="17"/>
  <c r="CR13" i="17"/>
  <c r="CQ13" i="17"/>
  <c r="CP13" i="17"/>
  <c r="CO13" i="17"/>
  <c r="CN13" i="17"/>
  <c r="CM13" i="17"/>
  <c r="CL13" i="17"/>
  <c r="CK13" i="17"/>
  <c r="CJ13" i="17"/>
  <c r="CI13" i="17"/>
  <c r="CH13" i="17"/>
  <c r="CG13" i="17"/>
  <c r="CF13" i="17"/>
  <c r="CE13" i="17"/>
  <c r="CD13" i="17"/>
  <c r="CC13" i="17"/>
  <c r="CB13" i="17"/>
  <c r="CA13" i="17"/>
  <c r="BZ13" i="17"/>
  <c r="BY13" i="17"/>
  <c r="BX13" i="17"/>
  <c r="BW13" i="17"/>
  <c r="BV13" i="17"/>
  <c r="BU13"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U13" i="17"/>
  <c r="K13" i="17"/>
  <c r="DS12" i="17"/>
  <c r="DR12" i="17"/>
  <c r="DQ12" i="17"/>
  <c r="DP12" i="17"/>
  <c r="DO12" i="17"/>
  <c r="DN12" i="17"/>
  <c r="DM12" i="17"/>
  <c r="DL12" i="17"/>
  <c r="DK12" i="17"/>
  <c r="DJ12" i="17"/>
  <c r="DI12" i="17"/>
  <c r="DH12" i="17"/>
  <c r="DG12" i="17"/>
  <c r="DF12" i="17"/>
  <c r="DE12" i="17"/>
  <c r="DD12" i="17"/>
  <c r="DC12" i="17"/>
  <c r="DB12" i="17"/>
  <c r="DA12" i="17"/>
  <c r="CZ12" i="17"/>
  <c r="CY12" i="17"/>
  <c r="CX12" i="17"/>
  <c r="CW12" i="17"/>
  <c r="CV12" i="17"/>
  <c r="CU12" i="17"/>
  <c r="CT12" i="17"/>
  <c r="CS12" i="17"/>
  <c r="CR12" i="17"/>
  <c r="CQ12" i="17"/>
  <c r="CP12" i="17"/>
  <c r="CO12" i="17"/>
  <c r="CN12" i="17"/>
  <c r="CM12" i="17"/>
  <c r="CL12" i="17"/>
  <c r="CK12" i="17"/>
  <c r="CJ12" i="17"/>
  <c r="CI12" i="17"/>
  <c r="CH12" i="17"/>
  <c r="CG12" i="17"/>
  <c r="CF12" i="17"/>
  <c r="CE12" i="17"/>
  <c r="CD12" i="17"/>
  <c r="CC12" i="17"/>
  <c r="CB12" i="17"/>
  <c r="CA12" i="17"/>
  <c r="BZ12" i="17"/>
  <c r="BY12" i="17"/>
  <c r="BX12" i="17"/>
  <c r="BW12" i="17"/>
  <c r="BV12" i="17"/>
  <c r="BU12" i="17"/>
  <c r="BT12" i="17"/>
  <c r="BS12" i="17"/>
  <c r="BR12" i="17"/>
  <c r="BQ12" i="17"/>
  <c r="BP12" i="17"/>
  <c r="BO12" i="17"/>
  <c r="BN12" i="17"/>
  <c r="BM12" i="17"/>
  <c r="BL12" i="17"/>
  <c r="BK12" i="17"/>
  <c r="BJ12" i="17"/>
  <c r="BI12" i="17"/>
  <c r="BH12" i="17"/>
  <c r="BG12" i="17"/>
  <c r="BF12"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G12" i="17"/>
  <c r="AF12" i="17"/>
  <c r="U12" i="17"/>
  <c r="K12" i="17"/>
  <c r="DS11" i="17"/>
  <c r="DR11" i="17"/>
  <c r="DQ11" i="17"/>
  <c r="DP11" i="17"/>
  <c r="DO11" i="17"/>
  <c r="DN11" i="17"/>
  <c r="DM11" i="17"/>
  <c r="DL11" i="17"/>
  <c r="DK11" i="17"/>
  <c r="DJ11" i="17"/>
  <c r="DI11" i="17"/>
  <c r="DH11" i="17"/>
  <c r="DG11" i="17"/>
  <c r="DF11" i="17"/>
  <c r="DE11" i="17"/>
  <c r="DD11" i="17"/>
  <c r="DC11" i="17"/>
  <c r="DB11" i="17"/>
  <c r="DA11" i="17"/>
  <c r="CZ11" i="17"/>
  <c r="CY11" i="17"/>
  <c r="CX11" i="17"/>
  <c r="CW11" i="17"/>
  <c r="CV11" i="17"/>
  <c r="CU11" i="17"/>
  <c r="CT11" i="17"/>
  <c r="CS11" i="17"/>
  <c r="CR11" i="17"/>
  <c r="CQ11" i="17"/>
  <c r="CP11" i="17"/>
  <c r="CO11" i="17"/>
  <c r="CN11" i="17"/>
  <c r="CM11" i="17"/>
  <c r="CL11" i="17"/>
  <c r="CK11" i="17"/>
  <c r="CJ11" i="17"/>
  <c r="CI11" i="17"/>
  <c r="CH11" i="17"/>
  <c r="CG11" i="17"/>
  <c r="CF11" i="17"/>
  <c r="CE11" i="17"/>
  <c r="CD11" i="17"/>
  <c r="CC11" i="17"/>
  <c r="CB11" i="17"/>
  <c r="CA11" i="17"/>
  <c r="BZ11" i="17"/>
  <c r="BY11" i="17"/>
  <c r="BX11" i="17"/>
  <c r="BW11" i="17"/>
  <c r="BV11" i="17"/>
  <c r="BU11" i="17"/>
  <c r="BT11" i="17"/>
  <c r="BS11" i="17"/>
  <c r="BR11" i="17"/>
  <c r="BQ11" i="17"/>
  <c r="BP11" i="17"/>
  <c r="BO11" i="17"/>
  <c r="BN11" i="17"/>
  <c r="BM11" i="17"/>
  <c r="BL11" i="17"/>
  <c r="BK11" i="17"/>
  <c r="BJ11" i="17"/>
  <c r="BI11" i="17"/>
  <c r="BH11" i="17"/>
  <c r="BG11" i="17"/>
  <c r="BF11" i="17"/>
  <c r="BE11" i="17"/>
  <c r="BD11" i="17"/>
  <c r="BC11" i="17"/>
  <c r="BB11" i="17"/>
  <c r="BA11" i="17"/>
  <c r="AZ11" i="17"/>
  <c r="AY11" i="17"/>
  <c r="AX11" i="17"/>
  <c r="AW11" i="17"/>
  <c r="AV11" i="17"/>
  <c r="AU11" i="17"/>
  <c r="AT11" i="17"/>
  <c r="AS11" i="17"/>
  <c r="AR11" i="17"/>
  <c r="AQ11" i="17"/>
  <c r="AP11" i="17"/>
  <c r="AO11" i="17"/>
  <c r="AN11" i="17"/>
  <c r="AM11" i="17"/>
  <c r="AL11" i="17"/>
  <c r="AK11" i="17"/>
  <c r="AJ11" i="17"/>
  <c r="AI11" i="17"/>
  <c r="AH11" i="17"/>
  <c r="AG11" i="17"/>
  <c r="AF11" i="17"/>
  <c r="AE11" i="17"/>
  <c r="U11" i="17"/>
  <c r="K11" i="17"/>
  <c r="DS10" i="17"/>
  <c r="DR10" i="17"/>
  <c r="DQ10" i="17"/>
  <c r="DP10" i="17"/>
  <c r="DO10" i="17"/>
  <c r="DN10" i="17"/>
  <c r="DM10" i="17"/>
  <c r="DL10" i="17"/>
  <c r="DK10" i="17"/>
  <c r="DJ10" i="17"/>
  <c r="DI10" i="17"/>
  <c r="DH10" i="17"/>
  <c r="DG10" i="17"/>
  <c r="DF10" i="17"/>
  <c r="DE10" i="17"/>
  <c r="DD10" i="17"/>
  <c r="DC10" i="17"/>
  <c r="DB10" i="17"/>
  <c r="DA10" i="17"/>
  <c r="CZ10" i="17"/>
  <c r="CY10" i="17"/>
  <c r="CX10" i="17"/>
  <c r="CW10" i="17"/>
  <c r="CV10" i="17"/>
  <c r="CU10" i="17"/>
  <c r="CT10" i="17"/>
  <c r="CS10" i="17"/>
  <c r="CR10" i="17"/>
  <c r="CQ10" i="17"/>
  <c r="CP10" i="17"/>
  <c r="CO10" i="17"/>
  <c r="CN10" i="17"/>
  <c r="CM10" i="17"/>
  <c r="CL10" i="17"/>
  <c r="CK10" i="17"/>
  <c r="CJ10" i="17"/>
  <c r="CI10" i="17"/>
  <c r="CH10" i="17"/>
  <c r="CG10" i="17"/>
  <c r="CF10" i="17"/>
  <c r="CE10" i="17"/>
  <c r="CD10" i="17"/>
  <c r="CC10" i="17"/>
  <c r="CB10" i="17"/>
  <c r="CA10" i="17"/>
  <c r="BZ10" i="17"/>
  <c r="BY10" i="17"/>
  <c r="BX10" i="17"/>
  <c r="BW10" i="17"/>
  <c r="BV10" i="17"/>
  <c r="BU10" i="17"/>
  <c r="BT10" i="17"/>
  <c r="BS10" i="17"/>
  <c r="BR10" i="17"/>
  <c r="BQ10" i="17"/>
  <c r="BP10" i="17"/>
  <c r="BO10" i="17"/>
  <c r="BN10" i="17"/>
  <c r="BM10" i="17"/>
  <c r="BL10" i="17"/>
  <c r="BK10" i="17"/>
  <c r="BJ10" i="17"/>
  <c r="BI10" i="17"/>
  <c r="BH10" i="17"/>
  <c r="BG10" i="17"/>
  <c r="BF10" i="17"/>
  <c r="BE10" i="17"/>
  <c r="BD10" i="17"/>
  <c r="BC10" i="17"/>
  <c r="BB10" i="17"/>
  <c r="BA10" i="17"/>
  <c r="AZ10" i="17"/>
  <c r="AY10" i="17"/>
  <c r="AX10" i="17"/>
  <c r="AW10" i="17"/>
  <c r="AV10" i="17"/>
  <c r="AU10" i="17"/>
  <c r="AT10" i="17"/>
  <c r="AS10" i="17"/>
  <c r="AR10" i="17"/>
  <c r="AQ10" i="17"/>
  <c r="AP10" i="17"/>
  <c r="AO10" i="17"/>
  <c r="AN10" i="17"/>
  <c r="AM10" i="17"/>
  <c r="AL10" i="17"/>
  <c r="AK10" i="17"/>
  <c r="AJ10" i="17"/>
  <c r="AI10" i="17"/>
  <c r="AH10" i="17"/>
  <c r="AG10" i="17"/>
  <c r="AF10" i="17"/>
  <c r="AE10" i="17"/>
  <c r="AD10" i="17"/>
  <c r="U10" i="17"/>
  <c r="K10" i="17"/>
  <c r="DS9" i="17"/>
  <c r="DR9" i="17"/>
  <c r="DQ9" i="17"/>
  <c r="DP9" i="17"/>
  <c r="DO9" i="17"/>
  <c r="DN9" i="17"/>
  <c r="DM9" i="17"/>
  <c r="DL9" i="17"/>
  <c r="DK9" i="17"/>
  <c r="DJ9" i="17"/>
  <c r="DI9" i="17"/>
  <c r="DH9" i="17"/>
  <c r="DG9" i="17"/>
  <c r="DF9" i="17"/>
  <c r="DE9" i="17"/>
  <c r="DD9" i="17"/>
  <c r="DC9" i="17"/>
  <c r="DB9" i="17"/>
  <c r="DA9" i="17"/>
  <c r="CZ9" i="17"/>
  <c r="CY9" i="17"/>
  <c r="CX9" i="17"/>
  <c r="CW9" i="17"/>
  <c r="CV9" i="17"/>
  <c r="CU9" i="17"/>
  <c r="CT9" i="17"/>
  <c r="CS9" i="17"/>
  <c r="CR9" i="17"/>
  <c r="CQ9" i="17"/>
  <c r="CP9" i="17"/>
  <c r="CO9" i="17"/>
  <c r="CN9" i="17"/>
  <c r="CM9" i="17"/>
  <c r="CL9" i="17"/>
  <c r="CK9" i="17"/>
  <c r="CJ9" i="17"/>
  <c r="CI9" i="17"/>
  <c r="CH9" i="17"/>
  <c r="CG9" i="17"/>
  <c r="CF9" i="17"/>
  <c r="CE9" i="17"/>
  <c r="CD9" i="17"/>
  <c r="CC9" i="17"/>
  <c r="CB9" i="17"/>
  <c r="CA9" i="17"/>
  <c r="BZ9" i="17"/>
  <c r="BY9" i="17"/>
  <c r="BX9" i="17"/>
  <c r="BW9" i="17"/>
  <c r="BV9" i="17"/>
  <c r="BU9" i="17"/>
  <c r="BT9" i="17"/>
  <c r="BS9" i="17"/>
  <c r="BR9" i="17"/>
  <c r="BQ9" i="17"/>
  <c r="BP9" i="17"/>
  <c r="BO9" i="17"/>
  <c r="BN9" i="17"/>
  <c r="BM9" i="17"/>
  <c r="BL9" i="17"/>
  <c r="BK9" i="17"/>
  <c r="BJ9" i="17"/>
  <c r="BI9" i="17"/>
  <c r="BH9" i="17"/>
  <c r="BG9" i="17"/>
  <c r="BF9" i="17"/>
  <c r="BE9" i="17"/>
  <c r="BD9" i="17"/>
  <c r="BC9" i="17"/>
  <c r="BB9" i="17"/>
  <c r="BA9" i="17"/>
  <c r="AZ9" i="17"/>
  <c r="AY9" i="17"/>
  <c r="AX9" i="17"/>
  <c r="AW9" i="17"/>
  <c r="AV9" i="17"/>
  <c r="AU9" i="17"/>
  <c r="AT9" i="17"/>
  <c r="AS9" i="17"/>
  <c r="AR9" i="17"/>
  <c r="AQ9" i="17"/>
  <c r="AP9" i="17"/>
  <c r="AO9" i="17"/>
  <c r="AN9" i="17"/>
  <c r="AM9" i="17"/>
  <c r="AL9" i="17"/>
  <c r="AK9" i="17"/>
  <c r="AJ9" i="17"/>
  <c r="AI9" i="17"/>
  <c r="AH9" i="17"/>
  <c r="AG9" i="17"/>
  <c r="AF9" i="17"/>
  <c r="AE9" i="17"/>
  <c r="AD9" i="17"/>
  <c r="AC9" i="17"/>
  <c r="U9" i="17"/>
  <c r="K9" i="17"/>
  <c r="DS8" i="17"/>
  <c r="DR8" i="17"/>
  <c r="DQ8" i="17"/>
  <c r="DP8" i="17"/>
  <c r="DO8" i="17"/>
  <c r="DN8" i="17"/>
  <c r="DM8" i="17"/>
  <c r="DL8" i="17"/>
  <c r="DK8" i="17"/>
  <c r="DJ8" i="17"/>
  <c r="DI8" i="17"/>
  <c r="DH8" i="17"/>
  <c r="DG8" i="17"/>
  <c r="DF8" i="17"/>
  <c r="DE8" i="17"/>
  <c r="DD8" i="17"/>
  <c r="DC8" i="17"/>
  <c r="DB8" i="17"/>
  <c r="DA8" i="17"/>
  <c r="CZ8" i="17"/>
  <c r="CY8" i="17"/>
  <c r="CX8" i="17"/>
  <c r="CW8" i="17"/>
  <c r="CV8" i="17"/>
  <c r="CU8" i="17"/>
  <c r="CT8" i="17"/>
  <c r="CS8" i="17"/>
  <c r="CR8" i="17"/>
  <c r="CQ8" i="17"/>
  <c r="CP8" i="17"/>
  <c r="CO8" i="17"/>
  <c r="CN8" i="17"/>
  <c r="CM8" i="17"/>
  <c r="CL8" i="17"/>
  <c r="CK8" i="17"/>
  <c r="CJ8" i="17"/>
  <c r="CI8" i="17"/>
  <c r="CH8" i="17"/>
  <c r="CG8" i="17"/>
  <c r="CF8" i="17"/>
  <c r="CE8" i="17"/>
  <c r="CD8" i="17"/>
  <c r="CC8" i="17"/>
  <c r="CB8" i="17"/>
  <c r="CA8" i="17"/>
  <c r="BZ8" i="17"/>
  <c r="BY8" i="17"/>
  <c r="BX8" i="17"/>
  <c r="BW8" i="17"/>
  <c r="BV8" i="17"/>
  <c r="BU8" i="17"/>
  <c r="BT8" i="17"/>
  <c r="BS8" i="17"/>
  <c r="BR8" i="17"/>
  <c r="BQ8" i="17"/>
  <c r="BP8" i="17"/>
  <c r="BO8" i="17"/>
  <c r="BN8" i="17"/>
  <c r="BM8" i="17"/>
  <c r="BL8" i="17"/>
  <c r="BK8" i="17"/>
  <c r="BJ8" i="17"/>
  <c r="BI8" i="17"/>
  <c r="BH8" i="17"/>
  <c r="BG8" i="17"/>
  <c r="BF8" i="17"/>
  <c r="BE8" i="17"/>
  <c r="BD8" i="17"/>
  <c r="BC8" i="17"/>
  <c r="BB8" i="17"/>
  <c r="BA8" i="17"/>
  <c r="AZ8" i="17"/>
  <c r="AY8" i="17"/>
  <c r="AX8" i="17"/>
  <c r="AW8" i="17"/>
  <c r="AV8" i="17"/>
  <c r="AU8" i="17"/>
  <c r="AT8" i="17"/>
  <c r="AS8" i="17"/>
  <c r="AR8" i="17"/>
  <c r="AQ8" i="17"/>
  <c r="AP8" i="17"/>
  <c r="AO8" i="17"/>
  <c r="AN8" i="17"/>
  <c r="AM8" i="17"/>
  <c r="AL8" i="17"/>
  <c r="AK8" i="17"/>
  <c r="AJ8" i="17"/>
  <c r="AI8" i="17"/>
  <c r="AH8" i="17"/>
  <c r="AG8" i="17"/>
  <c r="AF8" i="17"/>
  <c r="AE8" i="17"/>
  <c r="AD8" i="17"/>
  <c r="AC8" i="17"/>
  <c r="AB8" i="17"/>
  <c r="U8" i="17"/>
  <c r="K8" i="17"/>
  <c r="DS7" i="17"/>
  <c r="DR7" i="17"/>
  <c r="DQ7" i="17"/>
  <c r="DP7" i="17"/>
  <c r="DO7" i="17"/>
  <c r="DN7" i="17"/>
  <c r="DM7" i="17"/>
  <c r="DL7" i="17"/>
  <c r="DK7" i="17"/>
  <c r="DJ7" i="17"/>
  <c r="DI7" i="17"/>
  <c r="DH7" i="17"/>
  <c r="DG7" i="17"/>
  <c r="DF7" i="17"/>
  <c r="DE7" i="17"/>
  <c r="DD7" i="17"/>
  <c r="DC7" i="17"/>
  <c r="DB7" i="17"/>
  <c r="DA7" i="17"/>
  <c r="CZ7" i="17"/>
  <c r="CY7" i="17"/>
  <c r="CX7" i="17"/>
  <c r="CW7" i="17"/>
  <c r="CV7" i="17"/>
  <c r="CU7" i="17"/>
  <c r="CT7" i="17"/>
  <c r="CS7" i="17"/>
  <c r="CR7" i="17"/>
  <c r="CQ7" i="17"/>
  <c r="CP7" i="17"/>
  <c r="CO7" i="17"/>
  <c r="CN7" i="17"/>
  <c r="CM7" i="17"/>
  <c r="CL7" i="17"/>
  <c r="CK7" i="17"/>
  <c r="CJ7" i="17"/>
  <c r="CI7" i="17"/>
  <c r="CH7" i="17"/>
  <c r="CG7" i="17"/>
  <c r="CF7" i="17"/>
  <c r="CE7" i="17"/>
  <c r="CD7" i="17"/>
  <c r="CC7" i="17"/>
  <c r="CB7" i="17"/>
  <c r="CA7" i="17"/>
  <c r="BZ7" i="17"/>
  <c r="BY7" i="17"/>
  <c r="BX7" i="17"/>
  <c r="BW7" i="17"/>
  <c r="BV7" i="17"/>
  <c r="BU7" i="17"/>
  <c r="BT7" i="17"/>
  <c r="BS7" i="17"/>
  <c r="BR7" i="17"/>
  <c r="BQ7" i="17"/>
  <c r="BP7" i="17"/>
  <c r="BO7" i="17"/>
  <c r="BN7" i="17"/>
  <c r="BM7" i="17"/>
  <c r="BL7" i="17"/>
  <c r="BK7" i="17"/>
  <c r="BJ7" i="17"/>
  <c r="BI7" i="17"/>
  <c r="BH7" i="17"/>
  <c r="BG7" i="17"/>
  <c r="BF7" i="17"/>
  <c r="BE7" i="17"/>
  <c r="BD7" i="17"/>
  <c r="BC7" i="17"/>
  <c r="BB7" i="17"/>
  <c r="BA7" i="17"/>
  <c r="AZ7" i="17"/>
  <c r="AY7" i="17"/>
  <c r="AX7" i="17"/>
  <c r="AW7" i="17"/>
  <c r="AV7" i="17"/>
  <c r="AU7" i="17"/>
  <c r="AT7" i="17"/>
  <c r="AS7" i="17"/>
  <c r="AR7" i="17"/>
  <c r="AQ7" i="17"/>
  <c r="AP7" i="17"/>
  <c r="AO7" i="17"/>
  <c r="AN7" i="17"/>
  <c r="AM7" i="17"/>
  <c r="AL7" i="17"/>
  <c r="AK7" i="17"/>
  <c r="AJ7" i="17"/>
  <c r="AI7" i="17"/>
  <c r="AH7" i="17"/>
  <c r="AG7" i="17"/>
  <c r="AF7" i="17"/>
  <c r="AE7" i="17"/>
  <c r="AD7" i="17"/>
  <c r="AC7" i="17"/>
  <c r="AB7" i="17"/>
  <c r="AA7" i="17"/>
  <c r="U7" i="17"/>
  <c r="K7" i="17"/>
  <c r="DS6" i="17"/>
  <c r="DR6" i="17"/>
  <c r="DQ6" i="17"/>
  <c r="DP6" i="17"/>
  <c r="DO6" i="17"/>
  <c r="DN6" i="17"/>
  <c r="DM6" i="17"/>
  <c r="DL6" i="17"/>
  <c r="DK6" i="17"/>
  <c r="DJ6" i="17"/>
  <c r="DI6" i="17"/>
  <c r="DH6" i="17"/>
  <c r="DG6" i="17"/>
  <c r="DF6" i="17"/>
  <c r="DE6" i="17"/>
  <c r="DD6" i="17"/>
  <c r="DC6" i="17"/>
  <c r="DB6" i="17"/>
  <c r="DA6" i="17"/>
  <c r="CZ6" i="17"/>
  <c r="CY6" i="17"/>
  <c r="CX6" i="17"/>
  <c r="CW6" i="17"/>
  <c r="CV6" i="17"/>
  <c r="CU6" i="17"/>
  <c r="CT6" i="17"/>
  <c r="CS6" i="17"/>
  <c r="CR6" i="17"/>
  <c r="CQ6" i="17"/>
  <c r="CP6" i="17"/>
  <c r="CO6" i="17"/>
  <c r="CN6" i="17"/>
  <c r="CM6" i="17"/>
  <c r="CL6" i="17"/>
  <c r="CK6" i="17"/>
  <c r="CJ6" i="17"/>
  <c r="CI6" i="17"/>
  <c r="CH6" i="17"/>
  <c r="CG6" i="17"/>
  <c r="CF6" i="17"/>
  <c r="CE6" i="17"/>
  <c r="CD6" i="17"/>
  <c r="CC6" i="17"/>
  <c r="CB6" i="17"/>
  <c r="CA6" i="17"/>
  <c r="BZ6" i="17"/>
  <c r="BY6" i="17"/>
  <c r="BX6" i="17"/>
  <c r="BW6" i="17"/>
  <c r="BV6" i="17"/>
  <c r="BU6" i="17"/>
  <c r="BT6" i="17"/>
  <c r="BS6" i="17"/>
  <c r="BR6" i="17"/>
  <c r="BQ6" i="17"/>
  <c r="BP6" i="17"/>
  <c r="BO6" i="17"/>
  <c r="BN6" i="17"/>
  <c r="BM6" i="17"/>
  <c r="BL6" i="17"/>
  <c r="BK6" i="17"/>
  <c r="BJ6" i="17"/>
  <c r="BI6" i="17"/>
  <c r="BH6" i="17"/>
  <c r="BG6" i="17"/>
  <c r="BF6" i="17"/>
  <c r="BE6" i="17"/>
  <c r="BD6" i="17"/>
  <c r="BC6" i="17"/>
  <c r="BB6" i="17"/>
  <c r="BA6" i="17"/>
  <c r="AZ6" i="17"/>
  <c r="AY6" i="17"/>
  <c r="AX6" i="17"/>
  <c r="AW6" i="17"/>
  <c r="AV6" i="17"/>
  <c r="AU6" i="17"/>
  <c r="AT6" i="17"/>
  <c r="AS6" i="17"/>
  <c r="AR6" i="17"/>
  <c r="AQ6" i="17"/>
  <c r="AP6" i="17"/>
  <c r="AO6" i="17"/>
  <c r="AN6" i="17"/>
  <c r="AM6" i="17"/>
  <c r="AL6" i="17"/>
  <c r="AK6" i="17"/>
  <c r="AJ6" i="17"/>
  <c r="AI6" i="17"/>
  <c r="AH6" i="17"/>
  <c r="AG6" i="17"/>
  <c r="AF6" i="17"/>
  <c r="AE6" i="17"/>
  <c r="AD6" i="17"/>
  <c r="AC6" i="17"/>
  <c r="AB6" i="17"/>
  <c r="AA6" i="17"/>
  <c r="Z6" i="17"/>
  <c r="U6" i="17"/>
  <c r="K6" i="17"/>
  <c r="DS5" i="17"/>
  <c r="DR5" i="17"/>
  <c r="DQ5" i="17"/>
  <c r="DP5" i="17"/>
  <c r="DO5" i="17"/>
  <c r="DN5" i="17"/>
  <c r="DM5" i="17"/>
  <c r="DL5" i="17"/>
  <c r="DK5" i="17"/>
  <c r="DJ5" i="17"/>
  <c r="DI5" i="17"/>
  <c r="DH5" i="17"/>
  <c r="DG5" i="17"/>
  <c r="DF5" i="17"/>
  <c r="DE5" i="17"/>
  <c r="DD5" i="17"/>
  <c r="DC5" i="17"/>
  <c r="DB5" i="17"/>
  <c r="DA5" i="17"/>
  <c r="CZ5" i="17"/>
  <c r="CY5" i="17"/>
  <c r="CX5" i="17"/>
  <c r="CW5" i="17"/>
  <c r="CV5" i="17"/>
  <c r="CU5" i="17"/>
  <c r="CT5" i="17"/>
  <c r="CS5" i="17"/>
  <c r="CR5" i="17"/>
  <c r="CQ5" i="17"/>
  <c r="CP5" i="17"/>
  <c r="CO5" i="17"/>
  <c r="CN5" i="17"/>
  <c r="CM5" i="17"/>
  <c r="CL5" i="17"/>
  <c r="CK5" i="17"/>
  <c r="CJ5" i="17"/>
  <c r="CI5" i="17"/>
  <c r="CH5" i="17"/>
  <c r="CG5" i="17"/>
  <c r="CF5" i="17"/>
  <c r="CE5" i="17"/>
  <c r="CD5" i="17"/>
  <c r="CC5" i="17"/>
  <c r="CB5" i="17"/>
  <c r="CA5" i="17"/>
  <c r="BZ5" i="17"/>
  <c r="BY5" i="17"/>
  <c r="BX5" i="17"/>
  <c r="BW5" i="17"/>
  <c r="BV5" i="17"/>
  <c r="BU5" i="17"/>
  <c r="BT5" i="17"/>
  <c r="BS5" i="17"/>
  <c r="BR5" i="17"/>
  <c r="BQ5" i="17"/>
  <c r="BP5" i="17"/>
  <c r="BO5" i="17"/>
  <c r="BN5" i="17"/>
  <c r="BM5" i="17"/>
  <c r="BL5" i="17"/>
  <c r="BK5" i="17"/>
  <c r="BJ5" i="17"/>
  <c r="BI5" i="17"/>
  <c r="BH5" i="17"/>
  <c r="BG5" i="17"/>
  <c r="BF5" i="17"/>
  <c r="BE5" i="17"/>
  <c r="BD5" i="17"/>
  <c r="BC5" i="17"/>
  <c r="BB5" i="17"/>
  <c r="BA5" i="17"/>
  <c r="AZ5" i="17"/>
  <c r="AY5" i="17"/>
  <c r="AX5" i="17"/>
  <c r="AW5" i="17"/>
  <c r="AV5" i="17"/>
  <c r="AU5" i="17"/>
  <c r="AT5" i="17"/>
  <c r="AS5" i="17"/>
  <c r="AR5" i="17"/>
  <c r="AQ5" i="17"/>
  <c r="AP5" i="17"/>
  <c r="AO5" i="17"/>
  <c r="AN5" i="17"/>
  <c r="AM5" i="17"/>
  <c r="AL5" i="17"/>
  <c r="AK5" i="17"/>
  <c r="AJ5" i="17"/>
  <c r="AI5" i="17"/>
  <c r="AH5" i="17"/>
  <c r="AG5" i="17"/>
  <c r="AF5" i="17"/>
  <c r="AE5" i="17"/>
  <c r="AD5" i="17"/>
  <c r="AC5" i="17"/>
  <c r="AB5" i="17"/>
  <c r="AA5" i="17"/>
  <c r="Z5" i="17"/>
  <c r="Y5" i="17"/>
  <c r="U5" i="17"/>
  <c r="K5" i="17"/>
  <c r="DS4" i="17"/>
  <c r="DR4" i="17"/>
  <c r="DQ4" i="17"/>
  <c r="DP4" i="17"/>
  <c r="DO4" i="17"/>
  <c r="DN4" i="17"/>
  <c r="DM4" i="17"/>
  <c r="DL4" i="17"/>
  <c r="DK4" i="17"/>
  <c r="DJ4" i="17"/>
  <c r="DI4" i="17"/>
  <c r="DH4" i="17"/>
  <c r="DG4" i="17"/>
  <c r="DF4" i="17"/>
  <c r="DE4" i="17"/>
  <c r="DD4" i="17"/>
  <c r="DC4" i="17"/>
  <c r="DB4" i="17"/>
  <c r="DA4" i="17"/>
  <c r="CZ4" i="17"/>
  <c r="CY4" i="17"/>
  <c r="CX4" i="17"/>
  <c r="CW4" i="17"/>
  <c r="CV4" i="17"/>
  <c r="CU4" i="17"/>
  <c r="CT4" i="17"/>
  <c r="CS4" i="17"/>
  <c r="CR4" i="17"/>
  <c r="CQ4" i="17"/>
  <c r="CP4" i="17"/>
  <c r="CO4" i="17"/>
  <c r="CN4" i="17"/>
  <c r="CM4" i="17"/>
  <c r="CL4" i="17"/>
  <c r="CK4" i="17"/>
  <c r="CJ4" i="17"/>
  <c r="CI4" i="17"/>
  <c r="CH4" i="17"/>
  <c r="CG4" i="17"/>
  <c r="CF4" i="17"/>
  <c r="CE4" i="17"/>
  <c r="CD4" i="17"/>
  <c r="CC4" i="17"/>
  <c r="CB4" i="17"/>
  <c r="CA4" i="17"/>
  <c r="BZ4" i="17"/>
  <c r="BY4" i="17"/>
  <c r="BX4" i="17"/>
  <c r="BW4" i="17"/>
  <c r="BV4" i="17"/>
  <c r="BU4" i="17"/>
  <c r="BT4" i="17"/>
  <c r="BS4" i="17"/>
  <c r="BR4" i="17"/>
  <c r="BQ4" i="17"/>
  <c r="BP4" i="17"/>
  <c r="BO4" i="17"/>
  <c r="BN4" i="17"/>
  <c r="BM4" i="17"/>
  <c r="BL4" i="17"/>
  <c r="BK4" i="17"/>
  <c r="BJ4" i="17"/>
  <c r="BI4" i="17"/>
  <c r="BH4" i="17"/>
  <c r="BG4" i="17"/>
  <c r="BF4" i="17"/>
  <c r="BE4" i="17"/>
  <c r="BD4" i="17"/>
  <c r="BC4" i="17"/>
  <c r="BB4" i="17"/>
  <c r="BA4" i="17"/>
  <c r="AZ4" i="17"/>
  <c r="AY4" i="17"/>
  <c r="AX4" i="17"/>
  <c r="AW4" i="17"/>
  <c r="AV4" i="17"/>
  <c r="AU4" i="17"/>
  <c r="AT4" i="17"/>
  <c r="AS4" i="17"/>
  <c r="AR4" i="17"/>
  <c r="AQ4" i="17"/>
  <c r="AP4" i="17"/>
  <c r="AO4" i="17"/>
  <c r="AN4" i="17"/>
  <c r="AM4" i="17"/>
  <c r="AL4" i="17"/>
  <c r="AK4" i="17"/>
  <c r="AJ4" i="17"/>
  <c r="AI4" i="17"/>
  <c r="AH4" i="17"/>
  <c r="AG4" i="17"/>
  <c r="AF4" i="17"/>
  <c r="AE4" i="17"/>
  <c r="AD4" i="17"/>
  <c r="AC4" i="17"/>
  <c r="AB4" i="17"/>
  <c r="AA4" i="17"/>
  <c r="Z4" i="17"/>
  <c r="Y4" i="17"/>
  <c r="U4" i="17"/>
  <c r="X5" i="17" s="1"/>
  <c r="K4" i="17"/>
  <c r="AI105" i="20" l="1"/>
  <c r="CC105" i="20"/>
  <c r="AN105" i="20"/>
  <c r="BD105" i="20"/>
  <c r="CX105" i="20"/>
  <c r="AC105" i="20"/>
  <c r="AY105" i="20"/>
  <c r="AA105" i="20"/>
  <c r="BP105" i="20"/>
  <c r="AR105" i="20"/>
  <c r="AU105" i="20"/>
  <c r="BK105" i="20"/>
  <c r="BR105" i="20"/>
  <c r="BS52" i="17"/>
  <c r="DE90" i="17"/>
  <c r="DE91" i="17" s="1"/>
  <c r="DE92" i="17" s="1"/>
  <c r="DE93" i="17" s="1"/>
  <c r="DE94" i="17" s="1"/>
  <c r="DE95" i="17" s="1"/>
  <c r="DE96" i="17" s="1"/>
  <c r="DE97" i="17" s="1"/>
  <c r="DE98" i="17" s="1"/>
  <c r="DE99" i="17" s="1"/>
  <c r="DE100" i="17" s="1"/>
  <c r="DE101" i="17" s="1"/>
  <c r="DE102" i="17" s="1"/>
  <c r="DE103" i="17" s="1"/>
  <c r="BV55" i="17"/>
  <c r="BV56" i="17" s="1"/>
  <c r="BV57" i="17" s="1"/>
  <c r="BV58" i="17" s="1"/>
  <c r="BV59" i="17" s="1"/>
  <c r="BV60" i="17" s="1"/>
  <c r="BV61" i="17" s="1"/>
  <c r="BV62" i="17" s="1"/>
  <c r="BV63" i="17" s="1"/>
  <c r="BV64" i="17" s="1"/>
  <c r="BV65" i="17" s="1"/>
  <c r="BV66" i="17" s="1"/>
  <c r="BV67" i="17" s="1"/>
  <c r="BV68" i="17" s="1"/>
  <c r="BV69" i="17" s="1"/>
  <c r="BV70" i="17" s="1"/>
  <c r="BV71" i="17" s="1"/>
  <c r="BV72" i="17" s="1"/>
  <c r="BV73" i="17" s="1"/>
  <c r="BV74" i="17" s="1"/>
  <c r="BV75" i="17" s="1"/>
  <c r="BV76" i="17" s="1"/>
  <c r="BV77" i="17" s="1"/>
  <c r="BV78" i="17" s="1"/>
  <c r="BV79" i="17" s="1"/>
  <c r="BV80" i="17" s="1"/>
  <c r="BV81" i="17" s="1"/>
  <c r="BV82" i="17" s="1"/>
  <c r="BV83" i="17" s="1"/>
  <c r="BV84" i="17" s="1"/>
  <c r="BV85" i="17" s="1"/>
  <c r="BV86" i="17" s="1"/>
  <c r="BV87" i="17" s="1"/>
  <c r="BV88" i="17" s="1"/>
  <c r="BV89" i="17" s="1"/>
  <c r="BV90" i="17" s="1"/>
  <c r="BV91" i="17" s="1"/>
  <c r="BV92" i="17" s="1"/>
  <c r="BV93" i="17" s="1"/>
  <c r="BV94" i="17" s="1"/>
  <c r="BV95" i="17" s="1"/>
  <c r="BV96" i="17" s="1"/>
  <c r="BV97" i="17" s="1"/>
  <c r="BV98" i="17" s="1"/>
  <c r="BV99" i="17" s="1"/>
  <c r="BV100" i="17" s="1"/>
  <c r="BV101" i="17" s="1"/>
  <c r="BV102" i="17" s="1"/>
  <c r="BV103" i="17" s="1"/>
  <c r="AN21" i="17"/>
  <c r="AN22" i="17" s="1"/>
  <c r="AN23" i="17" s="1"/>
  <c r="AN24" i="17" s="1"/>
  <c r="AN25" i="17" s="1"/>
  <c r="AN26" i="17" s="1"/>
  <c r="AN27" i="17" s="1"/>
  <c r="AN28" i="17" s="1"/>
  <c r="AN29" i="17" s="1"/>
  <c r="AN30" i="17" s="1"/>
  <c r="AN31" i="17" s="1"/>
  <c r="AN32" i="17" s="1"/>
  <c r="AN33" i="17" s="1"/>
  <c r="AN34" i="17" s="1"/>
  <c r="AN35" i="17" s="1"/>
  <c r="AN36" i="17" s="1"/>
  <c r="AN37" i="17" s="1"/>
  <c r="AN38" i="17" s="1"/>
  <c r="AN39" i="17" s="1"/>
  <c r="AN40" i="17" s="1"/>
  <c r="AN41" i="17" s="1"/>
  <c r="AN42" i="17" s="1"/>
  <c r="AN43" i="17" s="1"/>
  <c r="AN44" i="17" s="1"/>
  <c r="AN45" i="17" s="1"/>
  <c r="AN46" i="17" s="1"/>
  <c r="AN47" i="17" s="1"/>
  <c r="AN48" i="17" s="1"/>
  <c r="AN49" i="17" s="1"/>
  <c r="AN50" i="17" s="1"/>
  <c r="AN51" i="17" s="1"/>
  <c r="AN52" i="17" s="1"/>
  <c r="AN53" i="17" s="1"/>
  <c r="AN54" i="17" s="1"/>
  <c r="AN55" i="17" s="1"/>
  <c r="AN56" i="17" s="1"/>
  <c r="AN57" i="17" s="1"/>
  <c r="AN58" i="17" s="1"/>
  <c r="AN59" i="17" s="1"/>
  <c r="AN60" i="17" s="1"/>
  <c r="AN61" i="17" s="1"/>
  <c r="AN62" i="17" s="1"/>
  <c r="AN63" i="17" s="1"/>
  <c r="AN64" i="17" s="1"/>
  <c r="AN65" i="17" s="1"/>
  <c r="AN66" i="17" s="1"/>
  <c r="AN67" i="17" s="1"/>
  <c r="AN68" i="17" s="1"/>
  <c r="AN69" i="17" s="1"/>
  <c r="AN70" i="17" s="1"/>
  <c r="AN71" i="17" s="1"/>
  <c r="AN72" i="17" s="1"/>
  <c r="AN73" i="17" s="1"/>
  <c r="AN74" i="17" s="1"/>
  <c r="AN75" i="17" s="1"/>
  <c r="AN76" i="17" s="1"/>
  <c r="AN77" i="17" s="1"/>
  <c r="AN78" i="17" s="1"/>
  <c r="AN79" i="17" s="1"/>
  <c r="AN80" i="17" s="1"/>
  <c r="AN81" i="17" s="1"/>
  <c r="AN82" i="17" s="1"/>
  <c r="AN83" i="17" s="1"/>
  <c r="AN84" i="17" s="1"/>
  <c r="AN85" i="17" s="1"/>
  <c r="AN86" i="17" s="1"/>
  <c r="AN87" i="17" s="1"/>
  <c r="AN88" i="17" s="1"/>
  <c r="AN89" i="17" s="1"/>
  <c r="AN90" i="17" s="1"/>
  <c r="AN91" i="17" s="1"/>
  <c r="AN92" i="17" s="1"/>
  <c r="AN93" i="17" s="1"/>
  <c r="AN94" i="17" s="1"/>
  <c r="AN95" i="17" s="1"/>
  <c r="AN96" i="17" s="1"/>
  <c r="AN97" i="17" s="1"/>
  <c r="AN98" i="17" s="1"/>
  <c r="AN99" i="17" s="1"/>
  <c r="AN100" i="17" s="1"/>
  <c r="AN101" i="17" s="1"/>
  <c r="AN102" i="17" s="1"/>
  <c r="AN103" i="17" s="1"/>
  <c r="AQ24" i="17"/>
  <c r="AQ25" i="17" s="1"/>
  <c r="AQ26" i="17" s="1"/>
  <c r="AQ27" i="17" s="1"/>
  <c r="AQ28" i="17" s="1"/>
  <c r="AQ29" i="17" s="1"/>
  <c r="AQ30" i="17" s="1"/>
  <c r="AQ31" i="17" s="1"/>
  <c r="AQ32" i="17" s="1"/>
  <c r="AQ33" i="17" s="1"/>
  <c r="AQ34" i="17" s="1"/>
  <c r="AQ35" i="17" s="1"/>
  <c r="AQ36" i="17" s="1"/>
  <c r="AQ37" i="17" s="1"/>
  <c r="AQ38" i="17" s="1"/>
  <c r="AQ39" i="17" s="1"/>
  <c r="AQ40" i="17" s="1"/>
  <c r="AQ41" i="17" s="1"/>
  <c r="AQ42" i="17" s="1"/>
  <c r="AQ43" i="17" s="1"/>
  <c r="AQ44" i="17" s="1"/>
  <c r="AQ45" i="17" s="1"/>
  <c r="AQ46" i="17" s="1"/>
  <c r="AQ47" i="17" s="1"/>
  <c r="AQ48" i="17" s="1"/>
  <c r="AQ49" i="17" s="1"/>
  <c r="AQ50" i="17" s="1"/>
  <c r="AQ51" i="17" s="1"/>
  <c r="AQ52" i="17" s="1"/>
  <c r="AQ53" i="17" s="1"/>
  <c r="AQ54" i="17" s="1"/>
  <c r="AQ55" i="17" s="1"/>
  <c r="AQ56" i="17" s="1"/>
  <c r="AQ57" i="17" s="1"/>
  <c r="AQ58" i="17" s="1"/>
  <c r="AQ59" i="17" s="1"/>
  <c r="AQ60" i="17" s="1"/>
  <c r="AQ61" i="17" s="1"/>
  <c r="AQ62" i="17" s="1"/>
  <c r="AQ63" i="17" s="1"/>
  <c r="AQ64" i="17" s="1"/>
  <c r="AQ65" i="17" s="1"/>
  <c r="AQ66" i="17" s="1"/>
  <c r="AQ67" i="17" s="1"/>
  <c r="AQ68" i="17" s="1"/>
  <c r="AQ69" i="17" s="1"/>
  <c r="AQ70" i="17" s="1"/>
  <c r="AQ71" i="17" s="1"/>
  <c r="AQ72" i="17" s="1"/>
  <c r="AQ73" i="17" s="1"/>
  <c r="AQ74" i="17" s="1"/>
  <c r="AQ75" i="17" s="1"/>
  <c r="AQ76" i="17" s="1"/>
  <c r="AQ77" i="17" s="1"/>
  <c r="AQ78" i="17" s="1"/>
  <c r="AQ79" i="17" s="1"/>
  <c r="AQ80" i="17" s="1"/>
  <c r="AQ81" i="17" s="1"/>
  <c r="AQ82" i="17" s="1"/>
  <c r="AQ83" i="17" s="1"/>
  <c r="AQ84" i="17" s="1"/>
  <c r="AQ85" i="17" s="1"/>
  <c r="AQ86" i="17" s="1"/>
  <c r="AQ87" i="17" s="1"/>
  <c r="AQ88" i="17" s="1"/>
  <c r="AQ89" i="17" s="1"/>
  <c r="AQ90" i="17" s="1"/>
  <c r="AQ91" i="17" s="1"/>
  <c r="AQ92" i="17" s="1"/>
  <c r="AQ93" i="17" s="1"/>
  <c r="AQ94" i="17" s="1"/>
  <c r="AQ95" i="17" s="1"/>
  <c r="AQ96" i="17" s="1"/>
  <c r="AQ97" i="17" s="1"/>
  <c r="AQ98" i="17" s="1"/>
  <c r="AQ99" i="17" s="1"/>
  <c r="AQ100" i="17" s="1"/>
  <c r="AQ101" i="17" s="1"/>
  <c r="AQ102" i="17" s="1"/>
  <c r="AQ103" i="17" s="1"/>
  <c r="AV29" i="17"/>
  <c r="AV30" i="17" s="1"/>
  <c r="AV31" i="17" s="1"/>
  <c r="AV32" i="17" s="1"/>
  <c r="AV33" i="17" s="1"/>
  <c r="AV34" i="17" s="1"/>
  <c r="AV35" i="17" s="1"/>
  <c r="AV36" i="17" s="1"/>
  <c r="AV37" i="17" s="1"/>
  <c r="AV38" i="17" s="1"/>
  <c r="AV39" i="17" s="1"/>
  <c r="AV40" i="17" s="1"/>
  <c r="AV41" i="17" s="1"/>
  <c r="AV42" i="17" s="1"/>
  <c r="AV43" i="17" s="1"/>
  <c r="AV44" i="17" s="1"/>
  <c r="AV45" i="17" s="1"/>
  <c r="AV46" i="17" s="1"/>
  <c r="AV47" i="17" s="1"/>
  <c r="AV48" i="17" s="1"/>
  <c r="AV49" i="17" s="1"/>
  <c r="AV50" i="17" s="1"/>
  <c r="AV51" i="17" s="1"/>
  <c r="AV52" i="17" s="1"/>
  <c r="AV53" i="17" s="1"/>
  <c r="AV54" i="17" s="1"/>
  <c r="AV55" i="17" s="1"/>
  <c r="AV56" i="17" s="1"/>
  <c r="AV57" i="17" s="1"/>
  <c r="AV58" i="17" s="1"/>
  <c r="AV59" i="17" s="1"/>
  <c r="AV60" i="17" s="1"/>
  <c r="AV61" i="17" s="1"/>
  <c r="AV62" i="17" s="1"/>
  <c r="AV63" i="17" s="1"/>
  <c r="AV64" i="17" s="1"/>
  <c r="AV65" i="17" s="1"/>
  <c r="AV66" i="17" s="1"/>
  <c r="AV67" i="17" s="1"/>
  <c r="AV68" i="17" s="1"/>
  <c r="AV69" i="17" s="1"/>
  <c r="AV70" i="17" s="1"/>
  <c r="AV71" i="17" s="1"/>
  <c r="AV72" i="17" s="1"/>
  <c r="AV73" i="17" s="1"/>
  <c r="AV74" i="17" s="1"/>
  <c r="AV75" i="17" s="1"/>
  <c r="AV76" i="17" s="1"/>
  <c r="AV77" i="17" s="1"/>
  <c r="AV78" i="17" s="1"/>
  <c r="AV79" i="17" s="1"/>
  <c r="AV80" i="17" s="1"/>
  <c r="AV81" i="17" s="1"/>
  <c r="AV82" i="17" s="1"/>
  <c r="AV83" i="17" s="1"/>
  <c r="AV84" i="17" s="1"/>
  <c r="AV85" i="17" s="1"/>
  <c r="AV86" i="17" s="1"/>
  <c r="AV87" i="17" s="1"/>
  <c r="AV88" i="17" s="1"/>
  <c r="AV89" i="17" s="1"/>
  <c r="AV90" i="17" s="1"/>
  <c r="AV91" i="17" s="1"/>
  <c r="AV92" i="17" s="1"/>
  <c r="AV93" i="17" s="1"/>
  <c r="AV94" i="17" s="1"/>
  <c r="AV95" i="17" s="1"/>
  <c r="AV96" i="17" s="1"/>
  <c r="AV97" i="17" s="1"/>
  <c r="AV98" i="17" s="1"/>
  <c r="AV99" i="17" s="1"/>
  <c r="AV100" i="17" s="1"/>
  <c r="AV101" i="17" s="1"/>
  <c r="AV102" i="17" s="1"/>
  <c r="AV103" i="17" s="1"/>
  <c r="AY32" i="17"/>
  <c r="AY33" i="17" s="1"/>
  <c r="AY34" i="17" s="1"/>
  <c r="AY35" i="17" s="1"/>
  <c r="AY36" i="17" s="1"/>
  <c r="AY37" i="17" s="1"/>
  <c r="AY38" i="17" s="1"/>
  <c r="AY39" i="17" s="1"/>
  <c r="AY40" i="17" s="1"/>
  <c r="AY41" i="17" s="1"/>
  <c r="AY42" i="17" s="1"/>
  <c r="AY43" i="17" s="1"/>
  <c r="AY44" i="17" s="1"/>
  <c r="AY45" i="17" s="1"/>
  <c r="AY46" i="17" s="1"/>
  <c r="AY47" i="17" s="1"/>
  <c r="AY48" i="17" s="1"/>
  <c r="AY49" i="17" s="1"/>
  <c r="AY50" i="17" s="1"/>
  <c r="AY51" i="17" s="1"/>
  <c r="AY52" i="17" s="1"/>
  <c r="AY53" i="17" s="1"/>
  <c r="AY54" i="17" s="1"/>
  <c r="AY55" i="17" s="1"/>
  <c r="AY56" i="17" s="1"/>
  <c r="AY57" i="17" s="1"/>
  <c r="AY58" i="17" s="1"/>
  <c r="AY59" i="17" s="1"/>
  <c r="AY60" i="17" s="1"/>
  <c r="AY61" i="17" s="1"/>
  <c r="AY62" i="17" s="1"/>
  <c r="AY63" i="17" s="1"/>
  <c r="AY64" i="17" s="1"/>
  <c r="AY65" i="17" s="1"/>
  <c r="AY66" i="17" s="1"/>
  <c r="AY67" i="17" s="1"/>
  <c r="AY68" i="17" s="1"/>
  <c r="AY69" i="17" s="1"/>
  <c r="AY70" i="17" s="1"/>
  <c r="AY71" i="17" s="1"/>
  <c r="AY72" i="17" s="1"/>
  <c r="AY73" i="17" s="1"/>
  <c r="AY74" i="17" s="1"/>
  <c r="AY75" i="17" s="1"/>
  <c r="AY76" i="17" s="1"/>
  <c r="AY77" i="17" s="1"/>
  <c r="AY78" i="17" s="1"/>
  <c r="AY79" i="17" s="1"/>
  <c r="AY80" i="17" s="1"/>
  <c r="AY81" i="17" s="1"/>
  <c r="AY82" i="17" s="1"/>
  <c r="AY83" i="17" s="1"/>
  <c r="AY84" i="17" s="1"/>
  <c r="AY85" i="17" s="1"/>
  <c r="AY86" i="17" s="1"/>
  <c r="AY87" i="17" s="1"/>
  <c r="AY88" i="17" s="1"/>
  <c r="AY89" i="17" s="1"/>
  <c r="AY90" i="17" s="1"/>
  <c r="AY91" i="17" s="1"/>
  <c r="AY92" i="17" s="1"/>
  <c r="AY93" i="17" s="1"/>
  <c r="AY94" i="17" s="1"/>
  <c r="AY95" i="17" s="1"/>
  <c r="AY96" i="17" s="1"/>
  <c r="AY97" i="17" s="1"/>
  <c r="AY98" i="17" s="1"/>
  <c r="AY99" i="17" s="1"/>
  <c r="AY100" i="17" s="1"/>
  <c r="AY101" i="17" s="1"/>
  <c r="AY102" i="17" s="1"/>
  <c r="AY103" i="17" s="1"/>
  <c r="BD37" i="17"/>
  <c r="BD38" i="17" s="1"/>
  <c r="BD39" i="17" s="1"/>
  <c r="BD40" i="17" s="1"/>
  <c r="BD41" i="17" s="1"/>
  <c r="BD42" i="17" s="1"/>
  <c r="BD43" i="17" s="1"/>
  <c r="BD44" i="17" s="1"/>
  <c r="BD45" i="17" s="1"/>
  <c r="BD46" i="17" s="1"/>
  <c r="BD47" i="17" s="1"/>
  <c r="BD48" i="17" s="1"/>
  <c r="BD49" i="17" s="1"/>
  <c r="BD50" i="17" s="1"/>
  <c r="BD51" i="17" s="1"/>
  <c r="BD52" i="17" s="1"/>
  <c r="BD53" i="17" s="1"/>
  <c r="BD54" i="17" s="1"/>
  <c r="BD55" i="17" s="1"/>
  <c r="BD56" i="17" s="1"/>
  <c r="BD57" i="17" s="1"/>
  <c r="BD58" i="17" s="1"/>
  <c r="BD59" i="17" s="1"/>
  <c r="BD60" i="17" s="1"/>
  <c r="BD61" i="17" s="1"/>
  <c r="BD62" i="17" s="1"/>
  <c r="BD63" i="17" s="1"/>
  <c r="BD64" i="17" s="1"/>
  <c r="BD65" i="17" s="1"/>
  <c r="BD66" i="17" s="1"/>
  <c r="BD67" i="17" s="1"/>
  <c r="BD68" i="17" s="1"/>
  <c r="BD69" i="17" s="1"/>
  <c r="BD70" i="17" s="1"/>
  <c r="BD71" i="17" s="1"/>
  <c r="BD72" i="17" s="1"/>
  <c r="BD73" i="17" s="1"/>
  <c r="BD74" i="17" s="1"/>
  <c r="BD75" i="17" s="1"/>
  <c r="BD76" i="17" s="1"/>
  <c r="BD77" i="17" s="1"/>
  <c r="BD78" i="17" s="1"/>
  <c r="BD79" i="17" s="1"/>
  <c r="BD80" i="17" s="1"/>
  <c r="BD81" i="17" s="1"/>
  <c r="BD82" i="17" s="1"/>
  <c r="BD83" i="17" s="1"/>
  <c r="BD84" i="17" s="1"/>
  <c r="BD85" i="17" s="1"/>
  <c r="BD86" i="17" s="1"/>
  <c r="BD87" i="17" s="1"/>
  <c r="BD88" i="17" s="1"/>
  <c r="BD89" i="17" s="1"/>
  <c r="BD90" i="17" s="1"/>
  <c r="BD91" i="17" s="1"/>
  <c r="BD92" i="17" s="1"/>
  <c r="BD93" i="17" s="1"/>
  <c r="BD94" i="17" s="1"/>
  <c r="BD95" i="17" s="1"/>
  <c r="BD96" i="17" s="1"/>
  <c r="BD97" i="17" s="1"/>
  <c r="BD98" i="17" s="1"/>
  <c r="BD99" i="17" s="1"/>
  <c r="BD100" i="17" s="1"/>
  <c r="BD101" i="17" s="1"/>
  <c r="BD102" i="17" s="1"/>
  <c r="BD103" i="17" s="1"/>
  <c r="BG40" i="17"/>
  <c r="BG41" i="17" s="1"/>
  <c r="BG42" i="17" s="1"/>
  <c r="BG43" i="17" s="1"/>
  <c r="BG44" i="17" s="1"/>
  <c r="BG45" i="17" s="1"/>
  <c r="BG46" i="17" s="1"/>
  <c r="BG47" i="17" s="1"/>
  <c r="BG48" i="17" s="1"/>
  <c r="BG49" i="17" s="1"/>
  <c r="BG50" i="17" s="1"/>
  <c r="BG51" i="17" s="1"/>
  <c r="BG52" i="17" s="1"/>
  <c r="BG53" i="17" s="1"/>
  <c r="BG54" i="17" s="1"/>
  <c r="BG55" i="17" s="1"/>
  <c r="BG56" i="17" s="1"/>
  <c r="BG57" i="17" s="1"/>
  <c r="BG58" i="17" s="1"/>
  <c r="BG59" i="17" s="1"/>
  <c r="BG60" i="17" s="1"/>
  <c r="BG61" i="17" s="1"/>
  <c r="BG62" i="17" s="1"/>
  <c r="BG63" i="17" s="1"/>
  <c r="BG64" i="17" s="1"/>
  <c r="BG65" i="17" s="1"/>
  <c r="BG66" i="17" s="1"/>
  <c r="BG67" i="17" s="1"/>
  <c r="BG68" i="17" s="1"/>
  <c r="BG69" i="17" s="1"/>
  <c r="BG70" i="17" s="1"/>
  <c r="BG71" i="17" s="1"/>
  <c r="BG72" i="17" s="1"/>
  <c r="BG73" i="17" s="1"/>
  <c r="BG74" i="17" s="1"/>
  <c r="BG75" i="17" s="1"/>
  <c r="BG76" i="17" s="1"/>
  <c r="BG77" i="17" s="1"/>
  <c r="BG78" i="17" s="1"/>
  <c r="BG79" i="17" s="1"/>
  <c r="BG80" i="17" s="1"/>
  <c r="BG81" i="17" s="1"/>
  <c r="BG82" i="17" s="1"/>
  <c r="BG83" i="17" s="1"/>
  <c r="BG84" i="17" s="1"/>
  <c r="BG85" i="17" s="1"/>
  <c r="BG86" i="17" s="1"/>
  <c r="BG87" i="17" s="1"/>
  <c r="BG88" i="17" s="1"/>
  <c r="BG89" i="17" s="1"/>
  <c r="BG90" i="17" s="1"/>
  <c r="BG91" i="17" s="1"/>
  <c r="BG92" i="17" s="1"/>
  <c r="BG93" i="17" s="1"/>
  <c r="BG94" i="17" s="1"/>
  <c r="BG95" i="17" s="1"/>
  <c r="BG96" i="17" s="1"/>
  <c r="BG97" i="17" s="1"/>
  <c r="BG98" i="17" s="1"/>
  <c r="BG99" i="17" s="1"/>
  <c r="BG100" i="17" s="1"/>
  <c r="BG101" i="17" s="1"/>
  <c r="BG102" i="17" s="1"/>
  <c r="BG103" i="17" s="1"/>
  <c r="BW56" i="17"/>
  <c r="BW57" i="17" s="1"/>
  <c r="BW58" i="17" s="1"/>
  <c r="BW59" i="17" s="1"/>
  <c r="BW60" i="17" s="1"/>
  <c r="BW61" i="17" s="1"/>
  <c r="BW62" i="17" s="1"/>
  <c r="BW63" i="17" s="1"/>
  <c r="BW64" i="17" s="1"/>
  <c r="BW65" i="17" s="1"/>
  <c r="BW66" i="17" s="1"/>
  <c r="BW67" i="17" s="1"/>
  <c r="BW68" i="17" s="1"/>
  <c r="BW69" i="17" s="1"/>
  <c r="BW70" i="17" s="1"/>
  <c r="BW71" i="17" s="1"/>
  <c r="BW72" i="17" s="1"/>
  <c r="BW73" i="17" s="1"/>
  <c r="BW74" i="17" s="1"/>
  <c r="BW75" i="17" s="1"/>
  <c r="BW76" i="17" s="1"/>
  <c r="BW77" i="17" s="1"/>
  <c r="BW78" i="17" s="1"/>
  <c r="BW79" i="17" s="1"/>
  <c r="BW80" i="17" s="1"/>
  <c r="BW81" i="17" s="1"/>
  <c r="BW82" i="17" s="1"/>
  <c r="BW83" i="17" s="1"/>
  <c r="BW84" i="17" s="1"/>
  <c r="BW85" i="17" s="1"/>
  <c r="BW86" i="17" s="1"/>
  <c r="BW87" i="17" s="1"/>
  <c r="BW88" i="17" s="1"/>
  <c r="BW89" i="17" s="1"/>
  <c r="BW90" i="17" s="1"/>
  <c r="BW91" i="17" s="1"/>
  <c r="BW92" i="17" s="1"/>
  <c r="BW93" i="17" s="1"/>
  <c r="BW94" i="17" s="1"/>
  <c r="BW95" i="17" s="1"/>
  <c r="BW96" i="17" s="1"/>
  <c r="BW97" i="17" s="1"/>
  <c r="BW98" i="17" s="1"/>
  <c r="BW99" i="17" s="1"/>
  <c r="BW100" i="17" s="1"/>
  <c r="BW101" i="17" s="1"/>
  <c r="BW102" i="17" s="1"/>
  <c r="BW103" i="17" s="1"/>
  <c r="CE64" i="17"/>
  <c r="CE65" i="17" s="1"/>
  <c r="CE66" i="17" s="1"/>
  <c r="CE67" i="17" s="1"/>
  <c r="CE68" i="17" s="1"/>
  <c r="CE69" i="17" s="1"/>
  <c r="CE70" i="17" s="1"/>
  <c r="CE71" i="17" s="1"/>
  <c r="CE72" i="17" s="1"/>
  <c r="CE73" i="17" s="1"/>
  <c r="CE74" i="17" s="1"/>
  <c r="CE75" i="17" s="1"/>
  <c r="CE76" i="17" s="1"/>
  <c r="CE77" i="17" s="1"/>
  <c r="CE78" i="17" s="1"/>
  <c r="CE79" i="17" s="1"/>
  <c r="CE80" i="17" s="1"/>
  <c r="CE81" i="17" s="1"/>
  <c r="CE82" i="17" s="1"/>
  <c r="CE83" i="17" s="1"/>
  <c r="CE84" i="17" s="1"/>
  <c r="CE85" i="17" s="1"/>
  <c r="CE86" i="17" s="1"/>
  <c r="CE87" i="17" s="1"/>
  <c r="CE88" i="17" s="1"/>
  <c r="CE89" i="17" s="1"/>
  <c r="CE90" i="17" s="1"/>
  <c r="CE91" i="17" s="1"/>
  <c r="CE92" i="17" s="1"/>
  <c r="CE93" i="17" s="1"/>
  <c r="CE94" i="17" s="1"/>
  <c r="CE95" i="17" s="1"/>
  <c r="CE96" i="17" s="1"/>
  <c r="CE97" i="17" s="1"/>
  <c r="CE98" i="17" s="1"/>
  <c r="CE99" i="17" s="1"/>
  <c r="CE100" i="17" s="1"/>
  <c r="CE101" i="17" s="1"/>
  <c r="CE102" i="17" s="1"/>
  <c r="CE103" i="17" s="1"/>
  <c r="CJ69" i="17"/>
  <c r="CJ70" i="17" s="1"/>
  <c r="CJ71" i="17" s="1"/>
  <c r="CJ72" i="17" s="1"/>
  <c r="CJ73" i="17" s="1"/>
  <c r="CJ74" i="17" s="1"/>
  <c r="CJ75" i="17" s="1"/>
  <c r="CJ76" i="17" s="1"/>
  <c r="CJ77" i="17" s="1"/>
  <c r="CJ78" i="17" s="1"/>
  <c r="CJ79" i="17" s="1"/>
  <c r="CJ80" i="17" s="1"/>
  <c r="CJ81" i="17" s="1"/>
  <c r="CJ82" i="17" s="1"/>
  <c r="CJ83" i="17" s="1"/>
  <c r="CJ84" i="17" s="1"/>
  <c r="CJ85" i="17" s="1"/>
  <c r="CJ86" i="17" s="1"/>
  <c r="CJ87" i="17" s="1"/>
  <c r="CJ88" i="17" s="1"/>
  <c r="CJ89" i="17" s="1"/>
  <c r="CJ90" i="17" s="1"/>
  <c r="CJ91" i="17" s="1"/>
  <c r="CJ92" i="17" s="1"/>
  <c r="CJ93" i="17" s="1"/>
  <c r="CJ94" i="17" s="1"/>
  <c r="CJ95" i="17" s="1"/>
  <c r="CJ96" i="17" s="1"/>
  <c r="CJ97" i="17" s="1"/>
  <c r="CJ98" i="17" s="1"/>
  <c r="CJ99" i="17" s="1"/>
  <c r="CJ100" i="17" s="1"/>
  <c r="CJ101" i="17" s="1"/>
  <c r="CJ102" i="17" s="1"/>
  <c r="CJ103" i="17" s="1"/>
  <c r="CV81" i="17"/>
  <c r="CV82" i="17" s="1"/>
  <c r="CV83" i="17" s="1"/>
  <c r="CV84" i="17" s="1"/>
  <c r="CV85" i="17" s="1"/>
  <c r="CV86" i="17" s="1"/>
  <c r="CV87" i="17" s="1"/>
  <c r="CV88" i="17" s="1"/>
  <c r="CV89" i="17" s="1"/>
  <c r="CV90" i="17" s="1"/>
  <c r="CV91" i="17" s="1"/>
  <c r="CV92" i="17" s="1"/>
  <c r="CV93" i="17" s="1"/>
  <c r="CV94" i="17" s="1"/>
  <c r="CV95" i="17" s="1"/>
  <c r="CV96" i="17" s="1"/>
  <c r="CV97" i="17" s="1"/>
  <c r="CV98" i="17" s="1"/>
  <c r="CV99" i="17" s="1"/>
  <c r="CV100" i="17" s="1"/>
  <c r="CV101" i="17" s="1"/>
  <c r="CV102" i="17" s="1"/>
  <c r="CV103" i="17" s="1"/>
  <c r="DL97" i="17"/>
  <c r="DL98" i="17" s="1"/>
  <c r="DL99" i="17" s="1"/>
  <c r="DL100" i="17" s="1"/>
  <c r="DL101" i="17" s="1"/>
  <c r="DL102" i="17" s="1"/>
  <c r="DL103" i="17" s="1"/>
  <c r="CX83" i="17"/>
  <c r="CX84" i="17" s="1"/>
  <c r="CX85" i="17" s="1"/>
  <c r="CX86" i="17" s="1"/>
  <c r="CX87" i="17" s="1"/>
  <c r="CX88" i="17" s="1"/>
  <c r="CX89" i="17" s="1"/>
  <c r="CX90" i="17" s="1"/>
  <c r="CX91" i="17" s="1"/>
  <c r="CX92" i="17" s="1"/>
  <c r="CX93" i="17" s="1"/>
  <c r="CX94" i="17" s="1"/>
  <c r="CX95" i="17" s="1"/>
  <c r="CX96" i="17" s="1"/>
  <c r="CX97" i="17" s="1"/>
  <c r="CX98" i="17" s="1"/>
  <c r="CX99" i="17" s="1"/>
  <c r="CX100" i="17" s="1"/>
  <c r="CX101" i="17" s="1"/>
  <c r="CX102" i="17" s="1"/>
  <c r="CX103" i="17" s="1"/>
  <c r="DN99" i="17"/>
  <c r="DN100" i="17" s="1"/>
  <c r="DN101" i="17" s="1"/>
  <c r="DN102" i="17" s="1"/>
  <c r="DN103" i="17" s="1"/>
  <c r="Z7" i="17"/>
  <c r="Z8" i="17" s="1"/>
  <c r="AH15" i="17"/>
  <c r="AH16" i="17" s="1"/>
  <c r="AH17" i="17" s="1"/>
  <c r="AH18" i="17" s="1"/>
  <c r="AH19" i="17" s="1"/>
  <c r="AH20" i="17" s="1"/>
  <c r="AH21" i="17" s="1"/>
  <c r="AH22" i="17" s="1"/>
  <c r="AH23" i="17" s="1"/>
  <c r="AH24" i="17" s="1"/>
  <c r="AH25" i="17" s="1"/>
  <c r="AH26" i="17" s="1"/>
  <c r="AH27" i="17" s="1"/>
  <c r="AH28" i="17" s="1"/>
  <c r="AH29" i="17" s="1"/>
  <c r="AH30" i="17" s="1"/>
  <c r="AH31" i="17" s="1"/>
  <c r="AH32" i="17" s="1"/>
  <c r="AH33" i="17" s="1"/>
  <c r="AH34" i="17" s="1"/>
  <c r="AH35" i="17" s="1"/>
  <c r="AH36" i="17" s="1"/>
  <c r="AH37" i="17" s="1"/>
  <c r="AH38" i="17" s="1"/>
  <c r="AH39" i="17" s="1"/>
  <c r="AH40" i="17" s="1"/>
  <c r="AH41" i="17" s="1"/>
  <c r="AH42" i="17" s="1"/>
  <c r="AH43" i="17" s="1"/>
  <c r="AH44" i="17" s="1"/>
  <c r="AH45" i="17" s="1"/>
  <c r="AH46" i="17" s="1"/>
  <c r="AH47" i="17" s="1"/>
  <c r="AH48" i="17" s="1"/>
  <c r="AH49" i="17" s="1"/>
  <c r="AH50" i="17" s="1"/>
  <c r="AH51" i="17" s="1"/>
  <c r="AH52" i="17" s="1"/>
  <c r="AH53" i="17" s="1"/>
  <c r="AH54" i="17" s="1"/>
  <c r="AH55" i="17" s="1"/>
  <c r="AH56" i="17" s="1"/>
  <c r="AH57" i="17" s="1"/>
  <c r="AH58" i="17" s="1"/>
  <c r="AH59" i="17" s="1"/>
  <c r="AH60" i="17" s="1"/>
  <c r="AH61" i="17" s="1"/>
  <c r="AH62" i="17" s="1"/>
  <c r="AH63" i="17" s="1"/>
  <c r="AH64" i="17" s="1"/>
  <c r="AH65" i="17" s="1"/>
  <c r="AH66" i="17" s="1"/>
  <c r="AH67" i="17" s="1"/>
  <c r="AH68" i="17" s="1"/>
  <c r="AH69" i="17" s="1"/>
  <c r="AH70" i="17" s="1"/>
  <c r="AH71" i="17" s="1"/>
  <c r="AH72" i="17" s="1"/>
  <c r="AH73" i="17" s="1"/>
  <c r="AH74" i="17" s="1"/>
  <c r="AH75" i="17" s="1"/>
  <c r="AH76" i="17" s="1"/>
  <c r="AH77" i="17" s="1"/>
  <c r="AH78" i="17" s="1"/>
  <c r="AH79" i="17" s="1"/>
  <c r="AH80" i="17" s="1"/>
  <c r="AH81" i="17" s="1"/>
  <c r="AH82" i="17" s="1"/>
  <c r="AH83" i="17" s="1"/>
  <c r="AH84" i="17" s="1"/>
  <c r="AH85" i="17" s="1"/>
  <c r="AH86" i="17" s="1"/>
  <c r="AH87" i="17" s="1"/>
  <c r="AH88" i="17" s="1"/>
  <c r="AH89" i="17" s="1"/>
  <c r="AH90" i="17" s="1"/>
  <c r="AH91" i="17" s="1"/>
  <c r="AH92" i="17" s="1"/>
  <c r="AH93" i="17" s="1"/>
  <c r="AH94" i="17" s="1"/>
  <c r="AH95" i="17" s="1"/>
  <c r="AH96" i="17" s="1"/>
  <c r="AH97" i="17" s="1"/>
  <c r="AH98" i="17" s="1"/>
  <c r="AH99" i="17" s="1"/>
  <c r="AH100" i="17" s="1"/>
  <c r="AH101" i="17" s="1"/>
  <c r="AH102" i="17" s="1"/>
  <c r="AH103" i="17" s="1"/>
  <c r="AP23" i="17"/>
  <c r="AP24" i="17" s="1"/>
  <c r="AP25" i="17" s="1"/>
  <c r="AP26" i="17" s="1"/>
  <c r="AP27" i="17" s="1"/>
  <c r="AP28" i="17" s="1"/>
  <c r="AP29" i="17" s="1"/>
  <c r="AP30" i="17" s="1"/>
  <c r="AP31" i="17" s="1"/>
  <c r="AP32" i="17" s="1"/>
  <c r="AP33" i="17" s="1"/>
  <c r="AP34" i="17" s="1"/>
  <c r="AP35" i="17" s="1"/>
  <c r="AP36" i="17" s="1"/>
  <c r="AP37" i="17" s="1"/>
  <c r="AP38" i="17" s="1"/>
  <c r="AP39" i="17" s="1"/>
  <c r="AP40" i="17" s="1"/>
  <c r="AP41" i="17" s="1"/>
  <c r="AP42" i="17" s="1"/>
  <c r="AP43" i="17" s="1"/>
  <c r="AP44" i="17" s="1"/>
  <c r="AP45" i="17" s="1"/>
  <c r="AP46" i="17" s="1"/>
  <c r="AP47" i="17" s="1"/>
  <c r="AP48" i="17" s="1"/>
  <c r="AP49" i="17" s="1"/>
  <c r="AP50" i="17" s="1"/>
  <c r="AP51" i="17" s="1"/>
  <c r="AP52" i="17" s="1"/>
  <c r="AP53" i="17" s="1"/>
  <c r="AP54" i="17" s="1"/>
  <c r="AP55" i="17" s="1"/>
  <c r="AP56" i="17" s="1"/>
  <c r="AP57" i="17" s="1"/>
  <c r="AP58" i="17" s="1"/>
  <c r="AP59" i="17" s="1"/>
  <c r="AP60" i="17" s="1"/>
  <c r="AP61" i="17" s="1"/>
  <c r="AP62" i="17" s="1"/>
  <c r="AP63" i="17" s="1"/>
  <c r="AP64" i="17" s="1"/>
  <c r="AP65" i="17" s="1"/>
  <c r="AP66" i="17" s="1"/>
  <c r="AP67" i="17" s="1"/>
  <c r="AP68" i="17" s="1"/>
  <c r="AP69" i="17" s="1"/>
  <c r="AP70" i="17" s="1"/>
  <c r="AP71" i="17" s="1"/>
  <c r="AP72" i="17" s="1"/>
  <c r="AP73" i="17" s="1"/>
  <c r="AP74" i="17" s="1"/>
  <c r="AP75" i="17" s="1"/>
  <c r="AP76" i="17" s="1"/>
  <c r="AP77" i="17" s="1"/>
  <c r="AP78" i="17" s="1"/>
  <c r="AP79" i="17" s="1"/>
  <c r="AP80" i="17" s="1"/>
  <c r="AP81" i="17" s="1"/>
  <c r="AP82" i="17" s="1"/>
  <c r="AP83" i="17" s="1"/>
  <c r="AP84" i="17" s="1"/>
  <c r="AP85" i="17" s="1"/>
  <c r="AP86" i="17" s="1"/>
  <c r="AP87" i="17" s="1"/>
  <c r="AP88" i="17" s="1"/>
  <c r="AP89" i="17" s="1"/>
  <c r="AP90" i="17" s="1"/>
  <c r="AP91" i="17" s="1"/>
  <c r="AP92" i="17" s="1"/>
  <c r="AP93" i="17" s="1"/>
  <c r="AP94" i="17" s="1"/>
  <c r="AP95" i="17" s="1"/>
  <c r="AP96" i="17" s="1"/>
  <c r="AP97" i="17" s="1"/>
  <c r="AP98" i="17" s="1"/>
  <c r="AP99" i="17" s="1"/>
  <c r="AP100" i="17" s="1"/>
  <c r="AP101" i="17" s="1"/>
  <c r="AP102" i="17" s="1"/>
  <c r="AP103" i="17" s="1"/>
  <c r="AW30" i="17"/>
  <c r="AW31" i="17" s="1"/>
  <c r="AW32" i="17" s="1"/>
  <c r="AW33" i="17" s="1"/>
  <c r="AW34" i="17" s="1"/>
  <c r="AW35" i="17" s="1"/>
  <c r="AW36" i="17" s="1"/>
  <c r="AW37" i="17" s="1"/>
  <c r="AW38" i="17" s="1"/>
  <c r="AW39" i="17" s="1"/>
  <c r="AW40" i="17" s="1"/>
  <c r="AW41" i="17" s="1"/>
  <c r="AW42" i="17" s="1"/>
  <c r="AW43" i="17" s="1"/>
  <c r="AW44" i="17" s="1"/>
  <c r="AW45" i="17" s="1"/>
  <c r="AW46" i="17" s="1"/>
  <c r="AW47" i="17" s="1"/>
  <c r="AW48" i="17" s="1"/>
  <c r="AW49" i="17" s="1"/>
  <c r="AW50" i="17" s="1"/>
  <c r="AW51" i="17" s="1"/>
  <c r="AW52" i="17" s="1"/>
  <c r="AW53" i="17" s="1"/>
  <c r="AW54" i="17" s="1"/>
  <c r="AW55" i="17" s="1"/>
  <c r="AW56" i="17" s="1"/>
  <c r="AW57" i="17" s="1"/>
  <c r="AW58" i="17" s="1"/>
  <c r="AW59" i="17" s="1"/>
  <c r="AW60" i="17" s="1"/>
  <c r="AW61" i="17" s="1"/>
  <c r="AW62" i="17" s="1"/>
  <c r="AW63" i="17" s="1"/>
  <c r="AW64" i="17" s="1"/>
  <c r="AW65" i="17" s="1"/>
  <c r="AW66" i="17" s="1"/>
  <c r="AW67" i="17" s="1"/>
  <c r="AW68" i="17" s="1"/>
  <c r="AW69" i="17" s="1"/>
  <c r="AW70" i="17" s="1"/>
  <c r="AW71" i="17" s="1"/>
  <c r="AW72" i="17" s="1"/>
  <c r="AW73" i="17" s="1"/>
  <c r="AW74" i="17" s="1"/>
  <c r="AW75" i="17" s="1"/>
  <c r="AW76" i="17" s="1"/>
  <c r="AW77" i="17" s="1"/>
  <c r="AW78" i="17" s="1"/>
  <c r="AW79" i="17" s="1"/>
  <c r="AW80" i="17" s="1"/>
  <c r="AW81" i="17" s="1"/>
  <c r="AW82" i="17" s="1"/>
  <c r="AW83" i="17" s="1"/>
  <c r="AW84" i="17" s="1"/>
  <c r="AW85" i="17" s="1"/>
  <c r="AW86" i="17" s="1"/>
  <c r="AW87" i="17" s="1"/>
  <c r="AW88" i="17" s="1"/>
  <c r="AW89" i="17" s="1"/>
  <c r="AW90" i="17" s="1"/>
  <c r="AW91" i="17" s="1"/>
  <c r="AW92" i="17" s="1"/>
  <c r="AW93" i="17" s="1"/>
  <c r="AW94" i="17" s="1"/>
  <c r="AW95" i="17" s="1"/>
  <c r="AW96" i="17" s="1"/>
  <c r="AW97" i="17" s="1"/>
  <c r="AW98" i="17" s="1"/>
  <c r="AW99" i="17" s="1"/>
  <c r="AW100" i="17" s="1"/>
  <c r="AW101" i="17" s="1"/>
  <c r="AW102" i="17" s="1"/>
  <c r="AW103" i="17" s="1"/>
  <c r="AX31" i="17"/>
  <c r="AX32" i="17" s="1"/>
  <c r="AX33" i="17" s="1"/>
  <c r="AX34" i="17" s="1"/>
  <c r="AX35" i="17" s="1"/>
  <c r="AX36" i="17" s="1"/>
  <c r="AX37" i="17" s="1"/>
  <c r="AX38" i="17" s="1"/>
  <c r="AX39" i="17" s="1"/>
  <c r="AX40" i="17" s="1"/>
  <c r="AX41" i="17" s="1"/>
  <c r="AX42" i="17" s="1"/>
  <c r="AX43" i="17" s="1"/>
  <c r="AX44" i="17" s="1"/>
  <c r="AX45" i="17" s="1"/>
  <c r="AX46" i="17" s="1"/>
  <c r="AX47" i="17" s="1"/>
  <c r="AX48" i="17" s="1"/>
  <c r="AX49" i="17" s="1"/>
  <c r="AX50" i="17" s="1"/>
  <c r="AX51" i="17" s="1"/>
  <c r="AX52" i="17" s="1"/>
  <c r="AX53" i="17" s="1"/>
  <c r="AX54" i="17" s="1"/>
  <c r="AX55" i="17" s="1"/>
  <c r="AX56" i="17" s="1"/>
  <c r="AX57" i="17" s="1"/>
  <c r="AX58" i="17" s="1"/>
  <c r="AX59" i="17" s="1"/>
  <c r="AX60" i="17" s="1"/>
  <c r="AX61" i="17" s="1"/>
  <c r="AX62" i="17" s="1"/>
  <c r="AX63" i="17" s="1"/>
  <c r="AX64" i="17" s="1"/>
  <c r="AX65" i="17" s="1"/>
  <c r="AX66" i="17" s="1"/>
  <c r="AX67" i="17" s="1"/>
  <c r="AX68" i="17" s="1"/>
  <c r="AX69" i="17" s="1"/>
  <c r="AX70" i="17" s="1"/>
  <c r="AX71" i="17" s="1"/>
  <c r="AX72" i="17" s="1"/>
  <c r="AX73" i="17" s="1"/>
  <c r="AX74" i="17" s="1"/>
  <c r="AX75" i="17" s="1"/>
  <c r="AX76" i="17" s="1"/>
  <c r="AX77" i="17" s="1"/>
  <c r="AX78" i="17" s="1"/>
  <c r="AX79" i="17" s="1"/>
  <c r="AX80" i="17" s="1"/>
  <c r="AX81" i="17" s="1"/>
  <c r="AX82" i="17" s="1"/>
  <c r="AX83" i="17" s="1"/>
  <c r="AX84" i="17" s="1"/>
  <c r="AX85" i="17" s="1"/>
  <c r="AX86" i="17" s="1"/>
  <c r="AX87" i="17" s="1"/>
  <c r="AX88" i="17" s="1"/>
  <c r="AX89" i="17" s="1"/>
  <c r="AX90" i="17" s="1"/>
  <c r="AX91" i="17" s="1"/>
  <c r="AX92" i="17" s="1"/>
  <c r="AX93" i="17" s="1"/>
  <c r="AX94" i="17" s="1"/>
  <c r="AX95" i="17" s="1"/>
  <c r="AX96" i="17" s="1"/>
  <c r="AX97" i="17" s="1"/>
  <c r="AX98" i="17" s="1"/>
  <c r="AX99" i="17" s="1"/>
  <c r="AX100" i="17" s="1"/>
  <c r="AX101" i="17" s="1"/>
  <c r="AX102" i="17" s="1"/>
  <c r="AX103" i="17" s="1"/>
  <c r="BE38" i="17"/>
  <c r="BE39" i="17" s="1"/>
  <c r="BE40" i="17" s="1"/>
  <c r="BE41" i="17" s="1"/>
  <c r="BE42" i="17" s="1"/>
  <c r="BE43" i="17" s="1"/>
  <c r="BE44" i="17" s="1"/>
  <c r="BE45" i="17" s="1"/>
  <c r="BE46" i="17" s="1"/>
  <c r="BE47" i="17" s="1"/>
  <c r="BE48" i="17" s="1"/>
  <c r="BE49" i="17" s="1"/>
  <c r="BE50" i="17" s="1"/>
  <c r="BE51" i="17" s="1"/>
  <c r="BE52" i="17" s="1"/>
  <c r="BE53" i="17" s="1"/>
  <c r="BE54" i="17" s="1"/>
  <c r="BE55" i="17" s="1"/>
  <c r="BE56" i="17" s="1"/>
  <c r="BE57" i="17" s="1"/>
  <c r="BE58" i="17" s="1"/>
  <c r="BE59" i="17" s="1"/>
  <c r="BE60" i="17" s="1"/>
  <c r="BE61" i="17" s="1"/>
  <c r="BE62" i="17" s="1"/>
  <c r="BE63" i="17" s="1"/>
  <c r="BE64" i="17" s="1"/>
  <c r="BE65" i="17" s="1"/>
  <c r="BE66" i="17" s="1"/>
  <c r="BE67" i="17" s="1"/>
  <c r="BE68" i="17" s="1"/>
  <c r="BE69" i="17" s="1"/>
  <c r="BE70" i="17" s="1"/>
  <c r="BE71" i="17" s="1"/>
  <c r="BE72" i="17" s="1"/>
  <c r="BE73" i="17" s="1"/>
  <c r="BE74" i="17" s="1"/>
  <c r="BE75" i="17" s="1"/>
  <c r="BE76" i="17" s="1"/>
  <c r="BE77" i="17" s="1"/>
  <c r="BE78" i="17" s="1"/>
  <c r="BE79" i="17" s="1"/>
  <c r="BE80" i="17" s="1"/>
  <c r="BE81" i="17" s="1"/>
  <c r="BE82" i="17" s="1"/>
  <c r="BE83" i="17" s="1"/>
  <c r="BE84" i="17" s="1"/>
  <c r="BE85" i="17" s="1"/>
  <c r="BE86" i="17" s="1"/>
  <c r="BE87" i="17" s="1"/>
  <c r="BE88" i="17" s="1"/>
  <c r="BE89" i="17" s="1"/>
  <c r="BE90" i="17" s="1"/>
  <c r="BE91" i="17" s="1"/>
  <c r="BE92" i="17" s="1"/>
  <c r="BE93" i="17" s="1"/>
  <c r="BE94" i="17" s="1"/>
  <c r="BE95" i="17" s="1"/>
  <c r="BE96" i="17" s="1"/>
  <c r="BE97" i="17" s="1"/>
  <c r="BE98" i="17" s="1"/>
  <c r="BE99" i="17" s="1"/>
  <c r="BE100" i="17" s="1"/>
  <c r="BE101" i="17" s="1"/>
  <c r="BE102" i="17" s="1"/>
  <c r="BE103" i="17" s="1"/>
  <c r="BF39" i="17"/>
  <c r="BF40" i="17" s="1"/>
  <c r="BF41" i="17" s="1"/>
  <c r="BF42" i="17" s="1"/>
  <c r="BF43" i="17" s="1"/>
  <c r="BF44" i="17" s="1"/>
  <c r="BF45" i="17" s="1"/>
  <c r="BF46" i="17" s="1"/>
  <c r="BF47" i="17" s="1"/>
  <c r="BF48" i="17" s="1"/>
  <c r="BF49" i="17" s="1"/>
  <c r="BF50" i="17" s="1"/>
  <c r="BF51" i="17" s="1"/>
  <c r="BF52" i="17" s="1"/>
  <c r="BF53" i="17" s="1"/>
  <c r="BF54" i="17" s="1"/>
  <c r="BF55" i="17" s="1"/>
  <c r="BF56" i="17" s="1"/>
  <c r="BF57" i="17" s="1"/>
  <c r="BF58" i="17" s="1"/>
  <c r="BF59" i="17" s="1"/>
  <c r="BF60" i="17" s="1"/>
  <c r="BF61" i="17" s="1"/>
  <c r="BF62" i="17" s="1"/>
  <c r="BF63" i="17" s="1"/>
  <c r="BF64" i="17" s="1"/>
  <c r="BF65" i="17" s="1"/>
  <c r="BF66" i="17" s="1"/>
  <c r="BF67" i="17" s="1"/>
  <c r="BF68" i="17" s="1"/>
  <c r="BF69" i="17" s="1"/>
  <c r="BF70" i="17" s="1"/>
  <c r="BF71" i="17" s="1"/>
  <c r="BF72" i="17" s="1"/>
  <c r="BF73" i="17" s="1"/>
  <c r="BF74" i="17" s="1"/>
  <c r="BF75" i="17" s="1"/>
  <c r="BF76" i="17" s="1"/>
  <c r="BF77" i="17" s="1"/>
  <c r="BF78" i="17" s="1"/>
  <c r="BF79" i="17" s="1"/>
  <c r="BF80" i="17" s="1"/>
  <c r="BF81" i="17" s="1"/>
  <c r="BF82" i="17" s="1"/>
  <c r="BF83" i="17" s="1"/>
  <c r="BF84" i="17" s="1"/>
  <c r="BF85" i="17" s="1"/>
  <c r="BF86" i="17" s="1"/>
  <c r="BF87" i="17" s="1"/>
  <c r="BF88" i="17" s="1"/>
  <c r="BF89" i="17" s="1"/>
  <c r="BF90" i="17" s="1"/>
  <c r="BF91" i="17" s="1"/>
  <c r="BF92" i="17" s="1"/>
  <c r="BF93" i="17" s="1"/>
  <c r="BF94" i="17" s="1"/>
  <c r="BF95" i="17" s="1"/>
  <c r="BF96" i="17" s="1"/>
  <c r="BF97" i="17" s="1"/>
  <c r="BF98" i="17" s="1"/>
  <c r="BF99" i="17" s="1"/>
  <c r="BF100" i="17" s="1"/>
  <c r="BF101" i="17" s="1"/>
  <c r="BF102" i="17" s="1"/>
  <c r="BF103" i="17" s="1"/>
  <c r="BU54" i="17"/>
  <c r="BU55" i="17" s="1"/>
  <c r="BU56" i="17" s="1"/>
  <c r="BU57" i="17" s="1"/>
  <c r="BU58" i="17" s="1"/>
  <c r="BU59" i="17" s="1"/>
  <c r="BU60" i="17" s="1"/>
  <c r="BU61" i="17" s="1"/>
  <c r="BU62" i="17" s="1"/>
  <c r="BU63" i="17" s="1"/>
  <c r="BU64" i="17" s="1"/>
  <c r="BU65" i="17" s="1"/>
  <c r="BU66" i="17" s="1"/>
  <c r="BU67" i="17" s="1"/>
  <c r="BU68" i="17" s="1"/>
  <c r="BU69" i="17" s="1"/>
  <c r="BU70" i="17" s="1"/>
  <c r="BU71" i="17" s="1"/>
  <c r="BU72" i="17" s="1"/>
  <c r="BU73" i="17" s="1"/>
  <c r="BU74" i="17" s="1"/>
  <c r="BU75" i="17" s="1"/>
  <c r="BU76" i="17" s="1"/>
  <c r="BU77" i="17" s="1"/>
  <c r="BU78" i="17" s="1"/>
  <c r="BU79" i="17" s="1"/>
  <c r="BU80" i="17" s="1"/>
  <c r="BU81" i="17" s="1"/>
  <c r="BU82" i="17" s="1"/>
  <c r="BU83" i="17" s="1"/>
  <c r="BU84" i="17" s="1"/>
  <c r="BU85" i="17" s="1"/>
  <c r="BU86" i="17" s="1"/>
  <c r="BU87" i="17" s="1"/>
  <c r="BU88" i="17" s="1"/>
  <c r="BU89" i="17" s="1"/>
  <c r="BU90" i="17" s="1"/>
  <c r="BU91" i="17" s="1"/>
  <c r="BU92" i="17" s="1"/>
  <c r="BU93" i="17" s="1"/>
  <c r="BU94" i="17" s="1"/>
  <c r="BU95" i="17" s="1"/>
  <c r="BU96" i="17" s="1"/>
  <c r="BU97" i="17" s="1"/>
  <c r="BU98" i="17" s="1"/>
  <c r="BU99" i="17" s="1"/>
  <c r="BU100" i="17" s="1"/>
  <c r="BU101" i="17" s="1"/>
  <c r="BU102" i="17" s="1"/>
  <c r="BU103" i="17" s="1"/>
  <c r="CC62" i="17"/>
  <c r="CC63" i="17" s="1"/>
  <c r="CC64" i="17" s="1"/>
  <c r="CC65" i="17" s="1"/>
  <c r="CC66" i="17" s="1"/>
  <c r="CC67" i="17" s="1"/>
  <c r="CC68" i="17" s="1"/>
  <c r="CC69" i="17" s="1"/>
  <c r="CC70" i="17" s="1"/>
  <c r="CC71" i="17" s="1"/>
  <c r="CC72" i="17" s="1"/>
  <c r="CC73" i="17" s="1"/>
  <c r="CC74" i="17" s="1"/>
  <c r="CC75" i="17" s="1"/>
  <c r="CC76" i="17" s="1"/>
  <c r="CC77" i="17" s="1"/>
  <c r="CC78" i="17" s="1"/>
  <c r="CC79" i="17" s="1"/>
  <c r="CC80" i="17" s="1"/>
  <c r="CC81" i="17" s="1"/>
  <c r="CC82" i="17" s="1"/>
  <c r="CC83" i="17" s="1"/>
  <c r="CC84" i="17" s="1"/>
  <c r="CC85" i="17" s="1"/>
  <c r="CC86" i="17" s="1"/>
  <c r="CC87" i="17" s="1"/>
  <c r="CC88" i="17" s="1"/>
  <c r="CC89" i="17" s="1"/>
  <c r="CC90" i="17" s="1"/>
  <c r="CC91" i="17" s="1"/>
  <c r="CC92" i="17" s="1"/>
  <c r="CC93" i="17" s="1"/>
  <c r="CC94" i="17" s="1"/>
  <c r="CC95" i="17" s="1"/>
  <c r="CC96" i="17" s="1"/>
  <c r="CC97" i="17" s="1"/>
  <c r="CC98" i="17" s="1"/>
  <c r="CC99" i="17" s="1"/>
  <c r="CC100" i="17" s="1"/>
  <c r="CC101" i="17" s="1"/>
  <c r="CC102" i="17" s="1"/>
  <c r="CC103" i="17" s="1"/>
  <c r="CU80" i="17"/>
  <c r="CU81" i="17" s="1"/>
  <c r="CU82" i="17" s="1"/>
  <c r="CU83" i="17" s="1"/>
  <c r="CU84" i="17" s="1"/>
  <c r="CU85" i="17" s="1"/>
  <c r="CU86" i="17" s="1"/>
  <c r="CU87" i="17" s="1"/>
  <c r="CU88" i="17" s="1"/>
  <c r="CU89" i="17" s="1"/>
  <c r="CU90" i="17" s="1"/>
  <c r="CU91" i="17" s="1"/>
  <c r="CU92" i="17" s="1"/>
  <c r="CU93" i="17" s="1"/>
  <c r="CU94" i="17" s="1"/>
  <c r="CU95" i="17" s="1"/>
  <c r="CU96" i="17" s="1"/>
  <c r="CU97" i="17" s="1"/>
  <c r="CU98" i="17" s="1"/>
  <c r="CU99" i="17" s="1"/>
  <c r="CU100" i="17" s="1"/>
  <c r="CU101" i="17" s="1"/>
  <c r="CU102" i="17" s="1"/>
  <c r="CU103" i="17" s="1"/>
  <c r="AR25" i="17"/>
  <c r="AR26" i="17" s="1"/>
  <c r="AR27" i="17" s="1"/>
  <c r="AR28" i="17" s="1"/>
  <c r="AR29" i="17" s="1"/>
  <c r="AR30" i="17" s="1"/>
  <c r="AR31" i="17" s="1"/>
  <c r="AR32" i="17" s="1"/>
  <c r="AR33" i="17" s="1"/>
  <c r="AR34" i="17" s="1"/>
  <c r="AR35" i="17" s="1"/>
  <c r="AR36" i="17" s="1"/>
  <c r="AR37" i="17" s="1"/>
  <c r="AR38" i="17" s="1"/>
  <c r="AR39" i="17" s="1"/>
  <c r="AR40" i="17" s="1"/>
  <c r="AR41" i="17" s="1"/>
  <c r="AR42" i="17" s="1"/>
  <c r="AR43" i="17" s="1"/>
  <c r="AR44" i="17" s="1"/>
  <c r="AR45" i="17" s="1"/>
  <c r="AR46" i="17" s="1"/>
  <c r="AR47" i="17" s="1"/>
  <c r="AR48" i="17" s="1"/>
  <c r="AR49" i="17" s="1"/>
  <c r="AR50" i="17" s="1"/>
  <c r="AR51" i="17" s="1"/>
  <c r="AR52" i="17" s="1"/>
  <c r="AR53" i="17" s="1"/>
  <c r="AR54" i="17" s="1"/>
  <c r="AR55" i="17" s="1"/>
  <c r="AR56" i="17" s="1"/>
  <c r="AR57" i="17" s="1"/>
  <c r="AR58" i="17" s="1"/>
  <c r="AR59" i="17" s="1"/>
  <c r="AR60" i="17" s="1"/>
  <c r="AR61" i="17" s="1"/>
  <c r="AR62" i="17" s="1"/>
  <c r="AR63" i="17" s="1"/>
  <c r="AR64" i="17" s="1"/>
  <c r="AR65" i="17" s="1"/>
  <c r="AR66" i="17" s="1"/>
  <c r="AR67" i="17" s="1"/>
  <c r="AR68" i="17" s="1"/>
  <c r="AR69" i="17" s="1"/>
  <c r="AR70" i="17" s="1"/>
  <c r="AR71" i="17" s="1"/>
  <c r="AR72" i="17" s="1"/>
  <c r="AR73" i="17" s="1"/>
  <c r="AR74" i="17" s="1"/>
  <c r="AR75" i="17" s="1"/>
  <c r="AR76" i="17" s="1"/>
  <c r="AR77" i="17" s="1"/>
  <c r="AR78" i="17" s="1"/>
  <c r="AR79" i="17" s="1"/>
  <c r="AR80" i="17" s="1"/>
  <c r="AR81" i="17" s="1"/>
  <c r="AR82" i="17" s="1"/>
  <c r="AR83" i="17" s="1"/>
  <c r="AR84" i="17" s="1"/>
  <c r="AR85" i="17" s="1"/>
  <c r="AR86" i="17" s="1"/>
  <c r="AR87" i="17" s="1"/>
  <c r="AR88" i="17" s="1"/>
  <c r="AR89" i="17" s="1"/>
  <c r="AR90" i="17" s="1"/>
  <c r="AR91" i="17" s="1"/>
  <c r="AR92" i="17" s="1"/>
  <c r="AR93" i="17" s="1"/>
  <c r="AR94" i="17" s="1"/>
  <c r="AR95" i="17" s="1"/>
  <c r="AR96" i="17" s="1"/>
  <c r="AR97" i="17" s="1"/>
  <c r="AR98" i="17" s="1"/>
  <c r="AR99" i="17" s="1"/>
  <c r="AR100" i="17" s="1"/>
  <c r="AR101" i="17" s="1"/>
  <c r="AR102" i="17" s="1"/>
  <c r="AR103" i="17" s="1"/>
  <c r="AU28" i="17"/>
  <c r="AU29" i="17" s="1"/>
  <c r="AU30" i="17" s="1"/>
  <c r="AU31" i="17" s="1"/>
  <c r="AU32" i="17" s="1"/>
  <c r="AU33" i="17" s="1"/>
  <c r="AU34" i="17" s="1"/>
  <c r="AU35" i="17" s="1"/>
  <c r="AU36" i="17" s="1"/>
  <c r="AU37" i="17" s="1"/>
  <c r="AU38" i="17" s="1"/>
  <c r="AU39" i="17" s="1"/>
  <c r="AU40" i="17" s="1"/>
  <c r="AU41" i="17" s="1"/>
  <c r="AU42" i="17" s="1"/>
  <c r="AU43" i="17" s="1"/>
  <c r="AU44" i="17" s="1"/>
  <c r="AU45" i="17" s="1"/>
  <c r="AU46" i="17" s="1"/>
  <c r="AU47" i="17" s="1"/>
  <c r="AU48" i="17" s="1"/>
  <c r="AU49" i="17" s="1"/>
  <c r="AU50" i="17" s="1"/>
  <c r="AU51" i="17" s="1"/>
  <c r="AU52" i="17" s="1"/>
  <c r="AU53" i="17" s="1"/>
  <c r="AU54" i="17" s="1"/>
  <c r="AU55" i="17" s="1"/>
  <c r="AU56" i="17" s="1"/>
  <c r="AU57" i="17" s="1"/>
  <c r="AU58" i="17" s="1"/>
  <c r="AU59" i="17" s="1"/>
  <c r="AU60" i="17" s="1"/>
  <c r="AU61" i="17" s="1"/>
  <c r="AU62" i="17" s="1"/>
  <c r="AU63" i="17" s="1"/>
  <c r="AU64" i="17" s="1"/>
  <c r="AU65" i="17" s="1"/>
  <c r="AU66" i="17" s="1"/>
  <c r="AU67" i="17" s="1"/>
  <c r="AU68" i="17" s="1"/>
  <c r="AU69" i="17" s="1"/>
  <c r="AU70" i="17" s="1"/>
  <c r="AU71" i="17" s="1"/>
  <c r="AU72" i="17" s="1"/>
  <c r="AU73" i="17" s="1"/>
  <c r="AU74" i="17" s="1"/>
  <c r="AU75" i="17" s="1"/>
  <c r="AU76" i="17" s="1"/>
  <c r="AU77" i="17" s="1"/>
  <c r="AU78" i="17" s="1"/>
  <c r="AU79" i="17" s="1"/>
  <c r="AU80" i="17" s="1"/>
  <c r="AU81" i="17" s="1"/>
  <c r="AU82" i="17" s="1"/>
  <c r="AU83" i="17" s="1"/>
  <c r="AU84" i="17" s="1"/>
  <c r="AU85" i="17" s="1"/>
  <c r="AU86" i="17" s="1"/>
  <c r="AU87" i="17" s="1"/>
  <c r="AU88" i="17" s="1"/>
  <c r="AU89" i="17" s="1"/>
  <c r="AU90" i="17" s="1"/>
  <c r="AU91" i="17" s="1"/>
  <c r="AU92" i="17" s="1"/>
  <c r="AU93" i="17" s="1"/>
  <c r="AU94" i="17" s="1"/>
  <c r="AU95" i="17" s="1"/>
  <c r="AU96" i="17" s="1"/>
  <c r="AU97" i="17" s="1"/>
  <c r="AU98" i="17" s="1"/>
  <c r="AU99" i="17" s="1"/>
  <c r="AU100" i="17" s="1"/>
  <c r="AU101" i="17" s="1"/>
  <c r="AU102" i="17" s="1"/>
  <c r="AU103" i="17" s="1"/>
  <c r="AZ33" i="17"/>
  <c r="AZ34" i="17" s="1"/>
  <c r="AZ35" i="17" s="1"/>
  <c r="AZ36" i="17" s="1"/>
  <c r="AZ37" i="17" s="1"/>
  <c r="AZ38" i="17" s="1"/>
  <c r="AZ39" i="17" s="1"/>
  <c r="AZ40" i="17" s="1"/>
  <c r="AZ41" i="17" s="1"/>
  <c r="AZ42" i="17" s="1"/>
  <c r="AZ43" i="17" s="1"/>
  <c r="AZ44" i="17" s="1"/>
  <c r="AZ45" i="17" s="1"/>
  <c r="AZ46" i="17" s="1"/>
  <c r="AZ47" i="17" s="1"/>
  <c r="AZ48" i="17" s="1"/>
  <c r="AZ49" i="17" s="1"/>
  <c r="AZ50" i="17" s="1"/>
  <c r="AZ51" i="17" s="1"/>
  <c r="AZ52" i="17" s="1"/>
  <c r="AZ53" i="17" s="1"/>
  <c r="AZ54" i="17" s="1"/>
  <c r="AZ55" i="17" s="1"/>
  <c r="AZ56" i="17" s="1"/>
  <c r="AZ57" i="17" s="1"/>
  <c r="AZ58" i="17" s="1"/>
  <c r="AZ59" i="17" s="1"/>
  <c r="AZ60" i="17" s="1"/>
  <c r="AZ61" i="17" s="1"/>
  <c r="AZ62" i="17" s="1"/>
  <c r="AZ63" i="17" s="1"/>
  <c r="AZ64" i="17" s="1"/>
  <c r="AZ65" i="17" s="1"/>
  <c r="AZ66" i="17" s="1"/>
  <c r="AZ67" i="17" s="1"/>
  <c r="AZ68" i="17" s="1"/>
  <c r="AZ69" i="17" s="1"/>
  <c r="AZ70" i="17" s="1"/>
  <c r="AZ71" i="17" s="1"/>
  <c r="AZ72" i="17" s="1"/>
  <c r="AZ73" i="17" s="1"/>
  <c r="AZ74" i="17" s="1"/>
  <c r="AZ75" i="17" s="1"/>
  <c r="AZ76" i="17" s="1"/>
  <c r="AZ77" i="17" s="1"/>
  <c r="AZ78" i="17" s="1"/>
  <c r="AZ79" i="17" s="1"/>
  <c r="AZ80" i="17" s="1"/>
  <c r="AZ81" i="17" s="1"/>
  <c r="AZ82" i="17" s="1"/>
  <c r="AZ83" i="17" s="1"/>
  <c r="AZ84" i="17" s="1"/>
  <c r="AZ85" i="17" s="1"/>
  <c r="AZ86" i="17" s="1"/>
  <c r="AZ87" i="17" s="1"/>
  <c r="AZ88" i="17" s="1"/>
  <c r="AZ89" i="17" s="1"/>
  <c r="AZ90" i="17" s="1"/>
  <c r="AZ91" i="17" s="1"/>
  <c r="AZ92" i="17" s="1"/>
  <c r="AZ93" i="17" s="1"/>
  <c r="AZ94" i="17" s="1"/>
  <c r="AZ95" i="17" s="1"/>
  <c r="AZ96" i="17" s="1"/>
  <c r="AZ97" i="17" s="1"/>
  <c r="AZ98" i="17" s="1"/>
  <c r="AZ99" i="17" s="1"/>
  <c r="AZ100" i="17" s="1"/>
  <c r="AZ101" i="17" s="1"/>
  <c r="AZ102" i="17" s="1"/>
  <c r="AZ103" i="17" s="1"/>
  <c r="BC36" i="17"/>
  <c r="BC37" i="17" s="1"/>
  <c r="BC38" i="17" s="1"/>
  <c r="BC39" i="17" s="1"/>
  <c r="BC40" i="17" s="1"/>
  <c r="BC41" i="17" s="1"/>
  <c r="BC42" i="17" s="1"/>
  <c r="BC43" i="17" s="1"/>
  <c r="BC44" i="17" s="1"/>
  <c r="BC45" i="17" s="1"/>
  <c r="BC46" i="17" s="1"/>
  <c r="BC47" i="17" s="1"/>
  <c r="BC48" i="17" s="1"/>
  <c r="BC49" i="17" s="1"/>
  <c r="BC50" i="17" s="1"/>
  <c r="BC51" i="17" s="1"/>
  <c r="BC52" i="17" s="1"/>
  <c r="BC53" i="17" s="1"/>
  <c r="BC54" i="17" s="1"/>
  <c r="BC55" i="17" s="1"/>
  <c r="BC56" i="17" s="1"/>
  <c r="BC57" i="17" s="1"/>
  <c r="BC58" i="17" s="1"/>
  <c r="BC59" i="17" s="1"/>
  <c r="BC60" i="17" s="1"/>
  <c r="BC61" i="17" s="1"/>
  <c r="BC62" i="17" s="1"/>
  <c r="BC63" i="17" s="1"/>
  <c r="BC64" i="17" s="1"/>
  <c r="BC65" i="17" s="1"/>
  <c r="BC66" i="17" s="1"/>
  <c r="BC67" i="17" s="1"/>
  <c r="BC68" i="17" s="1"/>
  <c r="BC69" i="17" s="1"/>
  <c r="BC70" i="17" s="1"/>
  <c r="BC71" i="17" s="1"/>
  <c r="BC72" i="17" s="1"/>
  <c r="BC73" i="17" s="1"/>
  <c r="BC74" i="17" s="1"/>
  <c r="BC75" i="17" s="1"/>
  <c r="BC76" i="17" s="1"/>
  <c r="BC77" i="17" s="1"/>
  <c r="BC78" i="17" s="1"/>
  <c r="BC79" i="17" s="1"/>
  <c r="BC80" i="17" s="1"/>
  <c r="BC81" i="17" s="1"/>
  <c r="BC82" i="17" s="1"/>
  <c r="BC83" i="17" s="1"/>
  <c r="BC84" i="17" s="1"/>
  <c r="BC85" i="17" s="1"/>
  <c r="BC86" i="17" s="1"/>
  <c r="BC87" i="17" s="1"/>
  <c r="BC88" i="17" s="1"/>
  <c r="BC89" i="17" s="1"/>
  <c r="BC90" i="17" s="1"/>
  <c r="BC91" i="17" s="1"/>
  <c r="BC92" i="17" s="1"/>
  <c r="BC93" i="17" s="1"/>
  <c r="BC94" i="17" s="1"/>
  <c r="BC95" i="17" s="1"/>
  <c r="BC96" i="17" s="1"/>
  <c r="BC97" i="17" s="1"/>
  <c r="BC98" i="17" s="1"/>
  <c r="BC99" i="17" s="1"/>
  <c r="BC100" i="17" s="1"/>
  <c r="BC101" i="17" s="1"/>
  <c r="BC102" i="17" s="1"/>
  <c r="BC103" i="17" s="1"/>
  <c r="BH41" i="17"/>
  <c r="BH42" i="17" s="1"/>
  <c r="BH43" i="17" s="1"/>
  <c r="BH44" i="17" s="1"/>
  <c r="BH45" i="17" s="1"/>
  <c r="BH46" i="17" s="1"/>
  <c r="BH47" i="17" s="1"/>
  <c r="BH48" i="17" s="1"/>
  <c r="BH49" i="17" s="1"/>
  <c r="BH50" i="17" s="1"/>
  <c r="BH51" i="17" s="1"/>
  <c r="BH52" i="17" s="1"/>
  <c r="BH53" i="17" s="1"/>
  <c r="BH54" i="17" s="1"/>
  <c r="BH55" i="17" s="1"/>
  <c r="BH56" i="17" s="1"/>
  <c r="BH57" i="17" s="1"/>
  <c r="BH58" i="17" s="1"/>
  <c r="BH59" i="17" s="1"/>
  <c r="BH60" i="17" s="1"/>
  <c r="BH61" i="17" s="1"/>
  <c r="BH62" i="17" s="1"/>
  <c r="BH63" i="17" s="1"/>
  <c r="BH64" i="17" s="1"/>
  <c r="BH65" i="17" s="1"/>
  <c r="BH66" i="17" s="1"/>
  <c r="BH67" i="17" s="1"/>
  <c r="BH68" i="17" s="1"/>
  <c r="BH69" i="17" s="1"/>
  <c r="BH70" i="17" s="1"/>
  <c r="BH71" i="17" s="1"/>
  <c r="BH72" i="17" s="1"/>
  <c r="BH73" i="17" s="1"/>
  <c r="BH74" i="17" s="1"/>
  <c r="BH75" i="17" s="1"/>
  <c r="BH76" i="17" s="1"/>
  <c r="BH77" i="17" s="1"/>
  <c r="BH78" i="17" s="1"/>
  <c r="BH79" i="17" s="1"/>
  <c r="BH80" i="17" s="1"/>
  <c r="BH81" i="17" s="1"/>
  <c r="BH82" i="17" s="1"/>
  <c r="BH83" i="17" s="1"/>
  <c r="BH84" i="17" s="1"/>
  <c r="BH85" i="17" s="1"/>
  <c r="BH86" i="17" s="1"/>
  <c r="BH87" i="17" s="1"/>
  <c r="BH88" i="17" s="1"/>
  <c r="BH89" i="17" s="1"/>
  <c r="BH90" i="17" s="1"/>
  <c r="BH91" i="17" s="1"/>
  <c r="BH92" i="17" s="1"/>
  <c r="BH93" i="17" s="1"/>
  <c r="BH94" i="17" s="1"/>
  <c r="BH95" i="17" s="1"/>
  <c r="BH96" i="17" s="1"/>
  <c r="BH97" i="17" s="1"/>
  <c r="BH98" i="17" s="1"/>
  <c r="BH99" i="17" s="1"/>
  <c r="BH100" i="17" s="1"/>
  <c r="BH101" i="17" s="1"/>
  <c r="BH102" i="17" s="1"/>
  <c r="BH103" i="17" s="1"/>
  <c r="BK44" i="17"/>
  <c r="BK45" i="17" s="1"/>
  <c r="BK46" i="17" s="1"/>
  <c r="BK47" i="17" s="1"/>
  <c r="BK48" i="17" s="1"/>
  <c r="BK49" i="17" s="1"/>
  <c r="BK50" i="17" s="1"/>
  <c r="BK51" i="17" s="1"/>
  <c r="BK52" i="17" s="1"/>
  <c r="BK53" i="17" s="1"/>
  <c r="BK54" i="17" s="1"/>
  <c r="BK55" i="17" s="1"/>
  <c r="BK56" i="17" s="1"/>
  <c r="BK57" i="17" s="1"/>
  <c r="BK58" i="17" s="1"/>
  <c r="BK59" i="17" s="1"/>
  <c r="BK60" i="17" s="1"/>
  <c r="BK61" i="17" s="1"/>
  <c r="BK62" i="17" s="1"/>
  <c r="BK63" i="17" s="1"/>
  <c r="BK64" i="17" s="1"/>
  <c r="BK65" i="17" s="1"/>
  <c r="BK66" i="17" s="1"/>
  <c r="BK67" i="17" s="1"/>
  <c r="BK68" i="17" s="1"/>
  <c r="BK69" i="17" s="1"/>
  <c r="BK70" i="17" s="1"/>
  <c r="BK71" i="17" s="1"/>
  <c r="BK72" i="17" s="1"/>
  <c r="BK73" i="17" s="1"/>
  <c r="BK74" i="17" s="1"/>
  <c r="BK75" i="17" s="1"/>
  <c r="BK76" i="17" s="1"/>
  <c r="BK77" i="17" s="1"/>
  <c r="BK78" i="17" s="1"/>
  <c r="BK79" i="17" s="1"/>
  <c r="BK80" i="17" s="1"/>
  <c r="BK81" i="17" s="1"/>
  <c r="BK82" i="17" s="1"/>
  <c r="BK83" i="17" s="1"/>
  <c r="BK84" i="17" s="1"/>
  <c r="BK85" i="17" s="1"/>
  <c r="BK86" i="17" s="1"/>
  <c r="BK87" i="17" s="1"/>
  <c r="BK88" i="17" s="1"/>
  <c r="BK89" i="17" s="1"/>
  <c r="BK90" i="17" s="1"/>
  <c r="BK91" i="17" s="1"/>
  <c r="BK92" i="17" s="1"/>
  <c r="BK93" i="17" s="1"/>
  <c r="BK94" i="17" s="1"/>
  <c r="BK95" i="17" s="1"/>
  <c r="BK96" i="17" s="1"/>
  <c r="BK97" i="17" s="1"/>
  <c r="BK98" i="17" s="1"/>
  <c r="BK99" i="17" s="1"/>
  <c r="BK100" i="17" s="1"/>
  <c r="BK101" i="17" s="1"/>
  <c r="BK102" i="17" s="1"/>
  <c r="BK103" i="17" s="1"/>
  <c r="CA60" i="17"/>
  <c r="CA61" i="17" s="1"/>
  <c r="CA62" i="17" s="1"/>
  <c r="CA63" i="17" s="1"/>
  <c r="CA64" i="17" s="1"/>
  <c r="CA65" i="17" s="1"/>
  <c r="CA66" i="17" s="1"/>
  <c r="CA67" i="17" s="1"/>
  <c r="CA68" i="17" s="1"/>
  <c r="CA69" i="17" s="1"/>
  <c r="CA70" i="17" s="1"/>
  <c r="CA71" i="17" s="1"/>
  <c r="CA72" i="17" s="1"/>
  <c r="CA73" i="17" s="1"/>
  <c r="CA74" i="17" s="1"/>
  <c r="CA75" i="17" s="1"/>
  <c r="CA76" i="17" s="1"/>
  <c r="CA77" i="17" s="1"/>
  <c r="CA78" i="17" s="1"/>
  <c r="CA79" i="17" s="1"/>
  <c r="CA80" i="17" s="1"/>
  <c r="CA81" i="17" s="1"/>
  <c r="CA82" i="17" s="1"/>
  <c r="CA83" i="17" s="1"/>
  <c r="CA84" i="17" s="1"/>
  <c r="CA85" i="17" s="1"/>
  <c r="CA86" i="17" s="1"/>
  <c r="CA87" i="17" s="1"/>
  <c r="CA88" i="17" s="1"/>
  <c r="CA89" i="17" s="1"/>
  <c r="CA90" i="17" s="1"/>
  <c r="CA91" i="17" s="1"/>
  <c r="CA92" i="17" s="1"/>
  <c r="CA93" i="17" s="1"/>
  <c r="CA94" i="17" s="1"/>
  <c r="CA95" i="17" s="1"/>
  <c r="CA96" i="17" s="1"/>
  <c r="CA97" i="17" s="1"/>
  <c r="CA98" i="17" s="1"/>
  <c r="CA99" i="17" s="1"/>
  <c r="CA100" i="17" s="1"/>
  <c r="CA101" i="17" s="1"/>
  <c r="CA102" i="17" s="1"/>
  <c r="CA103" i="17" s="1"/>
  <c r="CZ85" i="17"/>
  <c r="CZ86" i="17" s="1"/>
  <c r="CZ87" i="17" s="1"/>
  <c r="CZ88" i="17" s="1"/>
  <c r="CZ89" i="17" s="1"/>
  <c r="CZ90" i="17" s="1"/>
  <c r="CZ91" i="17" s="1"/>
  <c r="CZ92" i="17" s="1"/>
  <c r="CZ93" i="17" s="1"/>
  <c r="CZ94" i="17" s="1"/>
  <c r="CZ95" i="17" s="1"/>
  <c r="CZ96" i="17" s="1"/>
  <c r="CZ97" i="17" s="1"/>
  <c r="CZ98" i="17" s="1"/>
  <c r="CZ99" i="17" s="1"/>
  <c r="CZ100" i="17" s="1"/>
  <c r="CZ101" i="17" s="1"/>
  <c r="CZ102" i="17" s="1"/>
  <c r="CZ103" i="17" s="1"/>
  <c r="DH93" i="17"/>
  <c r="DH94" i="17" s="1"/>
  <c r="DH95" i="17" s="1"/>
  <c r="DH96" i="17" s="1"/>
  <c r="DH97" i="17" s="1"/>
  <c r="DH98" i="17" s="1"/>
  <c r="DH99" i="17" s="1"/>
  <c r="DH100" i="17" s="1"/>
  <c r="DH101" i="17" s="1"/>
  <c r="DH102" i="17" s="1"/>
  <c r="DH103" i="17" s="1"/>
  <c r="AD11" i="17"/>
  <c r="AD12" i="17" s="1"/>
  <c r="AL19" i="17"/>
  <c r="AL20" i="17" s="1"/>
  <c r="AL21" i="17" s="1"/>
  <c r="AL22" i="17" s="1"/>
  <c r="AL23" i="17" s="1"/>
  <c r="AL24" i="17" s="1"/>
  <c r="AL25" i="17" s="1"/>
  <c r="AL26" i="17" s="1"/>
  <c r="AL27" i="17" s="1"/>
  <c r="AL28" i="17" s="1"/>
  <c r="AL29" i="17" s="1"/>
  <c r="AL30" i="17" s="1"/>
  <c r="AL31" i="17" s="1"/>
  <c r="AL32" i="17" s="1"/>
  <c r="AL33" i="17" s="1"/>
  <c r="AL34" i="17" s="1"/>
  <c r="AL35" i="17" s="1"/>
  <c r="AL36" i="17" s="1"/>
  <c r="AL37" i="17" s="1"/>
  <c r="AL38" i="17" s="1"/>
  <c r="AL39" i="17" s="1"/>
  <c r="AL40" i="17" s="1"/>
  <c r="AL41" i="17" s="1"/>
  <c r="AL42" i="17" s="1"/>
  <c r="AL43" i="17" s="1"/>
  <c r="AL44" i="17" s="1"/>
  <c r="AL45" i="17" s="1"/>
  <c r="AL46" i="17" s="1"/>
  <c r="AL47" i="17" s="1"/>
  <c r="AL48" i="17" s="1"/>
  <c r="AL49" i="17" s="1"/>
  <c r="AL50" i="17" s="1"/>
  <c r="AL51" i="17" s="1"/>
  <c r="AL52" i="17" s="1"/>
  <c r="AL53" i="17" s="1"/>
  <c r="AL54" i="17" s="1"/>
  <c r="AL55" i="17" s="1"/>
  <c r="AL56" i="17" s="1"/>
  <c r="AL57" i="17" s="1"/>
  <c r="AL58" i="17" s="1"/>
  <c r="AL59" i="17" s="1"/>
  <c r="AL60" i="17" s="1"/>
  <c r="AL61" i="17" s="1"/>
  <c r="AL62" i="17" s="1"/>
  <c r="AL63" i="17" s="1"/>
  <c r="AL64" i="17" s="1"/>
  <c r="AL65" i="17" s="1"/>
  <c r="AL66" i="17" s="1"/>
  <c r="AL67" i="17" s="1"/>
  <c r="AL68" i="17" s="1"/>
  <c r="AL69" i="17" s="1"/>
  <c r="AL70" i="17" s="1"/>
  <c r="AL71" i="17" s="1"/>
  <c r="AL72" i="17" s="1"/>
  <c r="AL73" i="17" s="1"/>
  <c r="AL74" i="17" s="1"/>
  <c r="AL75" i="17" s="1"/>
  <c r="AL76" i="17" s="1"/>
  <c r="AL77" i="17" s="1"/>
  <c r="AL78" i="17" s="1"/>
  <c r="AL79" i="17" s="1"/>
  <c r="AL80" i="17" s="1"/>
  <c r="AL81" i="17" s="1"/>
  <c r="AL82" i="17" s="1"/>
  <c r="AL83" i="17" s="1"/>
  <c r="AL84" i="17" s="1"/>
  <c r="AL85" i="17" s="1"/>
  <c r="AL86" i="17" s="1"/>
  <c r="AL87" i="17" s="1"/>
  <c r="AL88" i="17" s="1"/>
  <c r="AL89" i="17" s="1"/>
  <c r="AL90" i="17" s="1"/>
  <c r="AL91" i="17" s="1"/>
  <c r="AL92" i="17" s="1"/>
  <c r="AL93" i="17" s="1"/>
  <c r="AL94" i="17" s="1"/>
  <c r="AL95" i="17" s="1"/>
  <c r="AL96" i="17" s="1"/>
  <c r="AL97" i="17" s="1"/>
  <c r="AL98" i="17" s="1"/>
  <c r="AL99" i="17" s="1"/>
  <c r="AL100" i="17" s="1"/>
  <c r="AL101" i="17" s="1"/>
  <c r="AL102" i="17" s="1"/>
  <c r="AL103" i="17" s="1"/>
  <c r="AS26" i="17"/>
  <c r="AS27" i="17" s="1"/>
  <c r="AS28" i="17" s="1"/>
  <c r="AS29" i="17" s="1"/>
  <c r="AS30" i="17" s="1"/>
  <c r="AS31" i="17" s="1"/>
  <c r="AS32" i="17" s="1"/>
  <c r="AS33" i="17" s="1"/>
  <c r="AS34" i="17" s="1"/>
  <c r="AS35" i="17" s="1"/>
  <c r="AS36" i="17" s="1"/>
  <c r="AS37" i="17" s="1"/>
  <c r="AS38" i="17" s="1"/>
  <c r="AS39" i="17" s="1"/>
  <c r="AS40" i="17" s="1"/>
  <c r="AS41" i="17" s="1"/>
  <c r="AS42" i="17" s="1"/>
  <c r="AS43" i="17" s="1"/>
  <c r="AS44" i="17" s="1"/>
  <c r="AS45" i="17" s="1"/>
  <c r="AS46" i="17" s="1"/>
  <c r="AS47" i="17" s="1"/>
  <c r="AS48" i="17" s="1"/>
  <c r="AS49" i="17" s="1"/>
  <c r="AS50" i="17" s="1"/>
  <c r="AS51" i="17" s="1"/>
  <c r="AS52" i="17" s="1"/>
  <c r="AS53" i="17" s="1"/>
  <c r="AS54" i="17" s="1"/>
  <c r="AS55" i="17" s="1"/>
  <c r="AS56" i="17" s="1"/>
  <c r="AS57" i="17" s="1"/>
  <c r="AS58" i="17" s="1"/>
  <c r="AS59" i="17" s="1"/>
  <c r="AS60" i="17" s="1"/>
  <c r="AS61" i="17" s="1"/>
  <c r="AS62" i="17" s="1"/>
  <c r="AS63" i="17" s="1"/>
  <c r="AS64" i="17" s="1"/>
  <c r="AS65" i="17" s="1"/>
  <c r="AS66" i="17" s="1"/>
  <c r="AS67" i="17" s="1"/>
  <c r="AS68" i="17" s="1"/>
  <c r="AS69" i="17" s="1"/>
  <c r="AS70" i="17" s="1"/>
  <c r="AS71" i="17" s="1"/>
  <c r="AS72" i="17" s="1"/>
  <c r="AS73" i="17" s="1"/>
  <c r="AS74" i="17" s="1"/>
  <c r="AS75" i="17" s="1"/>
  <c r="AS76" i="17" s="1"/>
  <c r="AS77" i="17" s="1"/>
  <c r="AS78" i="17" s="1"/>
  <c r="AS79" i="17" s="1"/>
  <c r="AS80" i="17" s="1"/>
  <c r="AS81" i="17" s="1"/>
  <c r="AS82" i="17" s="1"/>
  <c r="AS83" i="17" s="1"/>
  <c r="AS84" i="17" s="1"/>
  <c r="AS85" i="17" s="1"/>
  <c r="AS86" i="17" s="1"/>
  <c r="AS87" i="17" s="1"/>
  <c r="AS88" i="17" s="1"/>
  <c r="AS89" i="17" s="1"/>
  <c r="AS90" i="17" s="1"/>
  <c r="AS91" i="17" s="1"/>
  <c r="AS92" i="17" s="1"/>
  <c r="AS93" i="17" s="1"/>
  <c r="AS94" i="17" s="1"/>
  <c r="AS95" i="17" s="1"/>
  <c r="AS96" i="17" s="1"/>
  <c r="AS97" i="17" s="1"/>
  <c r="AS98" i="17" s="1"/>
  <c r="AS99" i="17" s="1"/>
  <c r="AS100" i="17" s="1"/>
  <c r="AS101" i="17" s="1"/>
  <c r="AS102" i="17" s="1"/>
  <c r="AS103" i="17" s="1"/>
  <c r="AT27" i="17"/>
  <c r="AT28" i="17" s="1"/>
  <c r="AT29" i="17" s="1"/>
  <c r="AT30" i="17" s="1"/>
  <c r="AT31" i="17" s="1"/>
  <c r="AT32" i="17" s="1"/>
  <c r="AT33" i="17" s="1"/>
  <c r="AT34" i="17" s="1"/>
  <c r="AT35" i="17" s="1"/>
  <c r="AT36" i="17" s="1"/>
  <c r="AT37" i="17" s="1"/>
  <c r="AT38" i="17" s="1"/>
  <c r="AT39" i="17" s="1"/>
  <c r="AT40" i="17" s="1"/>
  <c r="AT41" i="17" s="1"/>
  <c r="AT42" i="17" s="1"/>
  <c r="AT43" i="17" s="1"/>
  <c r="AT44" i="17" s="1"/>
  <c r="AT45" i="17" s="1"/>
  <c r="AT46" i="17" s="1"/>
  <c r="AT47" i="17" s="1"/>
  <c r="AT48" i="17" s="1"/>
  <c r="AT49" i="17" s="1"/>
  <c r="AT50" i="17" s="1"/>
  <c r="AT51" i="17" s="1"/>
  <c r="AT52" i="17" s="1"/>
  <c r="AT53" i="17" s="1"/>
  <c r="AT54" i="17" s="1"/>
  <c r="AT55" i="17" s="1"/>
  <c r="AT56" i="17" s="1"/>
  <c r="AT57" i="17" s="1"/>
  <c r="AT58" i="17" s="1"/>
  <c r="AT59" i="17" s="1"/>
  <c r="AT60" i="17" s="1"/>
  <c r="AT61" i="17" s="1"/>
  <c r="AT62" i="17" s="1"/>
  <c r="AT63" i="17" s="1"/>
  <c r="AT64" i="17" s="1"/>
  <c r="AT65" i="17" s="1"/>
  <c r="AT66" i="17" s="1"/>
  <c r="AT67" i="17" s="1"/>
  <c r="AT68" i="17" s="1"/>
  <c r="AT69" i="17" s="1"/>
  <c r="AT70" i="17" s="1"/>
  <c r="AT71" i="17" s="1"/>
  <c r="AT72" i="17" s="1"/>
  <c r="AT73" i="17" s="1"/>
  <c r="AT74" i="17" s="1"/>
  <c r="AT75" i="17" s="1"/>
  <c r="AT76" i="17" s="1"/>
  <c r="AT77" i="17" s="1"/>
  <c r="AT78" i="17" s="1"/>
  <c r="AT79" i="17" s="1"/>
  <c r="AT80" i="17" s="1"/>
  <c r="AT81" i="17" s="1"/>
  <c r="AT82" i="17" s="1"/>
  <c r="AT83" i="17" s="1"/>
  <c r="AT84" i="17" s="1"/>
  <c r="AT85" i="17" s="1"/>
  <c r="AT86" i="17" s="1"/>
  <c r="AT87" i="17" s="1"/>
  <c r="AT88" i="17" s="1"/>
  <c r="AT89" i="17" s="1"/>
  <c r="AT90" i="17" s="1"/>
  <c r="AT91" i="17" s="1"/>
  <c r="AT92" i="17" s="1"/>
  <c r="AT93" i="17" s="1"/>
  <c r="AT94" i="17" s="1"/>
  <c r="AT95" i="17" s="1"/>
  <c r="AT96" i="17" s="1"/>
  <c r="AT97" i="17" s="1"/>
  <c r="AT98" i="17" s="1"/>
  <c r="AT99" i="17" s="1"/>
  <c r="AT100" i="17" s="1"/>
  <c r="AT101" i="17" s="1"/>
  <c r="AT102" i="17" s="1"/>
  <c r="AT103" i="17" s="1"/>
  <c r="BA34" i="17"/>
  <c r="BA35" i="17" s="1"/>
  <c r="BA36" i="17" s="1"/>
  <c r="BA37" i="17" s="1"/>
  <c r="BA38" i="17" s="1"/>
  <c r="BA39" i="17" s="1"/>
  <c r="BA40" i="17" s="1"/>
  <c r="BA41" i="17" s="1"/>
  <c r="BA42" i="17" s="1"/>
  <c r="BA43" i="17" s="1"/>
  <c r="BA44" i="17" s="1"/>
  <c r="BA45" i="17" s="1"/>
  <c r="BA46" i="17" s="1"/>
  <c r="BA47" i="17" s="1"/>
  <c r="BA48" i="17" s="1"/>
  <c r="BA49" i="17" s="1"/>
  <c r="BA50" i="17" s="1"/>
  <c r="BA51" i="17" s="1"/>
  <c r="BA52" i="17" s="1"/>
  <c r="BA53" i="17" s="1"/>
  <c r="BA54" i="17" s="1"/>
  <c r="BA55" i="17" s="1"/>
  <c r="BA56" i="17" s="1"/>
  <c r="BA57" i="17" s="1"/>
  <c r="BA58" i="17" s="1"/>
  <c r="BA59" i="17" s="1"/>
  <c r="BA60" i="17" s="1"/>
  <c r="BA61" i="17" s="1"/>
  <c r="BA62" i="17" s="1"/>
  <c r="BA63" i="17" s="1"/>
  <c r="BA64" i="17" s="1"/>
  <c r="BA65" i="17" s="1"/>
  <c r="BA66" i="17" s="1"/>
  <c r="BA67" i="17" s="1"/>
  <c r="BA68" i="17" s="1"/>
  <c r="BA69" i="17" s="1"/>
  <c r="BA70" i="17" s="1"/>
  <c r="BA71" i="17" s="1"/>
  <c r="BA72" i="17" s="1"/>
  <c r="BA73" i="17" s="1"/>
  <c r="BA74" i="17" s="1"/>
  <c r="BA75" i="17" s="1"/>
  <c r="BA76" i="17" s="1"/>
  <c r="BA77" i="17" s="1"/>
  <c r="BA78" i="17" s="1"/>
  <c r="BA79" i="17" s="1"/>
  <c r="BA80" i="17" s="1"/>
  <c r="BA81" i="17" s="1"/>
  <c r="BA82" i="17" s="1"/>
  <c r="BA83" i="17" s="1"/>
  <c r="BA84" i="17" s="1"/>
  <c r="BA85" i="17" s="1"/>
  <c r="BA86" i="17" s="1"/>
  <c r="BA87" i="17" s="1"/>
  <c r="BA88" i="17" s="1"/>
  <c r="BA89" i="17" s="1"/>
  <c r="BA90" i="17" s="1"/>
  <c r="BA91" i="17" s="1"/>
  <c r="BA92" i="17" s="1"/>
  <c r="BA93" i="17" s="1"/>
  <c r="BA94" i="17" s="1"/>
  <c r="BA95" i="17" s="1"/>
  <c r="BA96" i="17" s="1"/>
  <c r="BA97" i="17" s="1"/>
  <c r="BA98" i="17" s="1"/>
  <c r="BA99" i="17" s="1"/>
  <c r="BA100" i="17" s="1"/>
  <c r="BA101" i="17" s="1"/>
  <c r="BA102" i="17" s="1"/>
  <c r="BA103" i="17" s="1"/>
  <c r="BB35" i="17"/>
  <c r="BB36" i="17" s="1"/>
  <c r="BB37" i="17" s="1"/>
  <c r="BB38" i="17" s="1"/>
  <c r="BB39" i="17" s="1"/>
  <c r="BB40" i="17" s="1"/>
  <c r="BB41" i="17" s="1"/>
  <c r="BB42" i="17" s="1"/>
  <c r="BB43" i="17" s="1"/>
  <c r="BB44" i="17" s="1"/>
  <c r="BB45" i="17" s="1"/>
  <c r="BB46" i="17" s="1"/>
  <c r="BI42" i="17"/>
  <c r="BI43" i="17" s="1"/>
  <c r="BI44" i="17" s="1"/>
  <c r="BI45" i="17" s="1"/>
  <c r="BI46" i="17" s="1"/>
  <c r="BI47" i="17" s="1"/>
  <c r="BI48" i="17" s="1"/>
  <c r="BI49" i="17" s="1"/>
  <c r="BI50" i="17" s="1"/>
  <c r="BI51" i="17" s="1"/>
  <c r="BI52" i="17" s="1"/>
  <c r="BI53" i="17" s="1"/>
  <c r="BI54" i="17" s="1"/>
  <c r="BI55" i="17" s="1"/>
  <c r="BI56" i="17" s="1"/>
  <c r="BI57" i="17" s="1"/>
  <c r="BI58" i="17" s="1"/>
  <c r="BI59" i="17" s="1"/>
  <c r="BI60" i="17" s="1"/>
  <c r="BI61" i="17" s="1"/>
  <c r="BI62" i="17" s="1"/>
  <c r="BI63" i="17" s="1"/>
  <c r="BI64" i="17" s="1"/>
  <c r="BI65" i="17" s="1"/>
  <c r="BI66" i="17" s="1"/>
  <c r="BI67" i="17" s="1"/>
  <c r="BI68" i="17" s="1"/>
  <c r="BI69" i="17" s="1"/>
  <c r="BI70" i="17" s="1"/>
  <c r="BI71" i="17" s="1"/>
  <c r="BI72" i="17" s="1"/>
  <c r="BI73" i="17" s="1"/>
  <c r="BI74" i="17" s="1"/>
  <c r="BI75" i="17" s="1"/>
  <c r="BI76" i="17" s="1"/>
  <c r="BI77" i="17" s="1"/>
  <c r="BI78" i="17" s="1"/>
  <c r="BI79" i="17" s="1"/>
  <c r="BI80" i="17" s="1"/>
  <c r="BI81" i="17" s="1"/>
  <c r="BI82" i="17" s="1"/>
  <c r="BI83" i="17" s="1"/>
  <c r="BI84" i="17" s="1"/>
  <c r="BI85" i="17" s="1"/>
  <c r="BI86" i="17" s="1"/>
  <c r="BI87" i="17" s="1"/>
  <c r="BI88" i="17" s="1"/>
  <c r="BI89" i="17" s="1"/>
  <c r="BI90" i="17" s="1"/>
  <c r="BI91" i="17" s="1"/>
  <c r="BI92" i="17" s="1"/>
  <c r="BI93" i="17" s="1"/>
  <c r="BI94" i="17" s="1"/>
  <c r="BI95" i="17" s="1"/>
  <c r="BI96" i="17" s="1"/>
  <c r="BI97" i="17" s="1"/>
  <c r="BI98" i="17" s="1"/>
  <c r="BI99" i="17" s="1"/>
  <c r="BI100" i="17" s="1"/>
  <c r="BI101" i="17" s="1"/>
  <c r="BI102" i="17" s="1"/>
  <c r="BI103" i="17" s="1"/>
  <c r="BO48" i="17"/>
  <c r="BO49" i="17" s="1"/>
  <c r="BO50" i="17" s="1"/>
  <c r="BO51" i="17" s="1"/>
  <c r="BO52" i="17" s="1"/>
  <c r="BO53" i="17" s="1"/>
  <c r="BO54" i="17" s="1"/>
  <c r="BO55" i="17" s="1"/>
  <c r="BO56" i="17" s="1"/>
  <c r="BO57" i="17" s="1"/>
  <c r="BO58" i="17" s="1"/>
  <c r="BO59" i="17" s="1"/>
  <c r="BO60" i="17" s="1"/>
  <c r="BO61" i="17" s="1"/>
  <c r="BO62" i="17" s="1"/>
  <c r="BO63" i="17" s="1"/>
  <c r="BO64" i="17" s="1"/>
  <c r="BO65" i="17" s="1"/>
  <c r="BO66" i="17" s="1"/>
  <c r="BO67" i="17" s="1"/>
  <c r="BO68" i="17" s="1"/>
  <c r="BO69" i="17" s="1"/>
  <c r="BO70" i="17" s="1"/>
  <c r="BO71" i="17" s="1"/>
  <c r="BO72" i="17" s="1"/>
  <c r="BO73" i="17" s="1"/>
  <c r="BO74" i="17" s="1"/>
  <c r="BO75" i="17" s="1"/>
  <c r="BO76" i="17" s="1"/>
  <c r="BO77" i="17" s="1"/>
  <c r="BO78" i="17" s="1"/>
  <c r="BO79" i="17" s="1"/>
  <c r="BO80" i="17" s="1"/>
  <c r="BO81" i="17" s="1"/>
  <c r="BO82" i="17" s="1"/>
  <c r="BO83" i="17" s="1"/>
  <c r="BO84" i="17" s="1"/>
  <c r="BO85" i="17" s="1"/>
  <c r="BO86" i="17" s="1"/>
  <c r="BO87" i="17" s="1"/>
  <c r="BO88" i="17" s="1"/>
  <c r="BO89" i="17" s="1"/>
  <c r="BO90" i="17" s="1"/>
  <c r="BO91" i="17" s="1"/>
  <c r="BO92" i="17" s="1"/>
  <c r="BO93" i="17" s="1"/>
  <c r="BO94" i="17" s="1"/>
  <c r="BO95" i="17" s="1"/>
  <c r="BO96" i="17" s="1"/>
  <c r="BO97" i="17" s="1"/>
  <c r="BO98" i="17" s="1"/>
  <c r="BO99" i="17" s="1"/>
  <c r="BO100" i="17" s="1"/>
  <c r="BO101" i="17" s="1"/>
  <c r="BO102" i="17" s="1"/>
  <c r="BO103" i="17" s="1"/>
  <c r="BT53" i="17"/>
  <c r="BT54" i="17" s="1"/>
  <c r="BT55" i="17" s="1"/>
  <c r="BT56" i="17" s="1"/>
  <c r="BT57" i="17" s="1"/>
  <c r="BT58" i="17" s="1"/>
  <c r="BT59" i="17" s="1"/>
  <c r="BT60" i="17" s="1"/>
  <c r="BT61" i="17" s="1"/>
  <c r="BT62" i="17" s="1"/>
  <c r="BT63" i="17" s="1"/>
  <c r="BT64" i="17" s="1"/>
  <c r="BT65" i="17" s="1"/>
  <c r="BT66" i="17" s="1"/>
  <c r="BT67" i="17" s="1"/>
  <c r="BT68" i="17" s="1"/>
  <c r="BT69" i="17" s="1"/>
  <c r="BT70" i="17" s="1"/>
  <c r="BT71" i="17" s="1"/>
  <c r="BT72" i="17" s="1"/>
  <c r="BT73" i="17" s="1"/>
  <c r="BT74" i="17" s="1"/>
  <c r="BT75" i="17" s="1"/>
  <c r="BT76" i="17" s="1"/>
  <c r="BT77" i="17" s="1"/>
  <c r="BT78" i="17" s="1"/>
  <c r="BT79" i="17" s="1"/>
  <c r="BT80" i="17" s="1"/>
  <c r="BT81" i="17" s="1"/>
  <c r="BT82" i="17" s="1"/>
  <c r="BT83" i="17" s="1"/>
  <c r="BT84" i="17" s="1"/>
  <c r="BT85" i="17" s="1"/>
  <c r="BT86" i="17" s="1"/>
  <c r="BT87" i="17" s="1"/>
  <c r="BT88" i="17" s="1"/>
  <c r="BT89" i="17" s="1"/>
  <c r="BT90" i="17" s="1"/>
  <c r="BT91" i="17" s="1"/>
  <c r="BT92" i="17" s="1"/>
  <c r="BT93" i="17" s="1"/>
  <c r="BT94" i="17" s="1"/>
  <c r="BT95" i="17" s="1"/>
  <c r="BT96" i="17" s="1"/>
  <c r="BT97" i="17" s="1"/>
  <c r="BT98" i="17" s="1"/>
  <c r="BT99" i="17" s="1"/>
  <c r="BT100" i="17" s="1"/>
  <c r="BT101" i="17" s="1"/>
  <c r="BT102" i="17" s="1"/>
  <c r="BT103" i="17" s="1"/>
  <c r="BY58" i="17"/>
  <c r="BY59" i="17" s="1"/>
  <c r="BY60" i="17" s="1"/>
  <c r="BY61" i="17" s="1"/>
  <c r="BY62" i="17" s="1"/>
  <c r="BY63" i="17" s="1"/>
  <c r="BY64" i="17" s="1"/>
  <c r="BY65" i="17" s="1"/>
  <c r="BY66" i="17" s="1"/>
  <c r="BY67" i="17" s="1"/>
  <c r="BY68" i="17" s="1"/>
  <c r="BY69" i="17" s="1"/>
  <c r="BY70" i="17" s="1"/>
  <c r="BY71" i="17" s="1"/>
  <c r="BY72" i="17" s="1"/>
  <c r="BY73" i="17" s="1"/>
  <c r="BY74" i="17" s="1"/>
  <c r="BY75" i="17" s="1"/>
  <c r="BY76" i="17" s="1"/>
  <c r="BY77" i="17" s="1"/>
  <c r="BY78" i="17" s="1"/>
  <c r="BY79" i="17" s="1"/>
  <c r="BY80" i="17" s="1"/>
  <c r="BY81" i="17" s="1"/>
  <c r="BY82" i="17" s="1"/>
  <c r="BY83" i="17" s="1"/>
  <c r="BY84" i="17" s="1"/>
  <c r="BY85" i="17" s="1"/>
  <c r="BY86" i="17" s="1"/>
  <c r="BY87" i="17" s="1"/>
  <c r="BY88" i="17" s="1"/>
  <c r="BY89" i="17" s="1"/>
  <c r="BY90" i="17" s="1"/>
  <c r="BY91" i="17" s="1"/>
  <c r="BY92" i="17" s="1"/>
  <c r="BY93" i="17" s="1"/>
  <c r="BY94" i="17" s="1"/>
  <c r="BY95" i="17" s="1"/>
  <c r="BY96" i="17" s="1"/>
  <c r="BY97" i="17" s="1"/>
  <c r="BY98" i="17" s="1"/>
  <c r="BY99" i="17" s="1"/>
  <c r="BY100" i="17" s="1"/>
  <c r="BY101" i="17" s="1"/>
  <c r="BY102" i="17" s="1"/>
  <c r="BY103" i="17" s="1"/>
  <c r="BZ59" i="17"/>
  <c r="BZ60" i="17" s="1"/>
  <c r="BZ61" i="17" s="1"/>
  <c r="BZ62" i="17" s="1"/>
  <c r="BZ63" i="17" s="1"/>
  <c r="BZ64" i="17" s="1"/>
  <c r="BZ65" i="17" s="1"/>
  <c r="BZ66" i="17" s="1"/>
  <c r="BZ67" i="17" s="1"/>
  <c r="BZ68" i="17" s="1"/>
  <c r="BZ69" i="17" s="1"/>
  <c r="BZ70" i="17" s="1"/>
  <c r="BZ71" i="17" s="1"/>
  <c r="BZ72" i="17" s="1"/>
  <c r="BZ73" i="17" s="1"/>
  <c r="BZ74" i="17" s="1"/>
  <c r="BZ75" i="17" s="1"/>
  <c r="BZ76" i="17" s="1"/>
  <c r="BZ77" i="17" s="1"/>
  <c r="BZ78" i="17" s="1"/>
  <c r="BZ79" i="17" s="1"/>
  <c r="BZ80" i="17" s="1"/>
  <c r="BZ81" i="17" s="1"/>
  <c r="BZ82" i="17" s="1"/>
  <c r="BZ83" i="17" s="1"/>
  <c r="BZ84" i="17" s="1"/>
  <c r="BZ85" i="17" s="1"/>
  <c r="BZ86" i="17" s="1"/>
  <c r="BZ87" i="17" s="1"/>
  <c r="BZ88" i="17" s="1"/>
  <c r="BZ89" i="17" s="1"/>
  <c r="BZ90" i="17" s="1"/>
  <c r="BZ91" i="17" s="1"/>
  <c r="BZ92" i="17" s="1"/>
  <c r="BZ93" i="17" s="1"/>
  <c r="BZ94" i="17" s="1"/>
  <c r="BZ95" i="17" s="1"/>
  <c r="BZ96" i="17" s="1"/>
  <c r="BZ97" i="17" s="1"/>
  <c r="BZ98" i="17" s="1"/>
  <c r="BZ99" i="17" s="1"/>
  <c r="BZ100" i="17" s="1"/>
  <c r="BZ101" i="17" s="1"/>
  <c r="BZ102" i="17" s="1"/>
  <c r="BZ103" i="17" s="1"/>
  <c r="CH67" i="17"/>
  <c r="CH68" i="17" s="1"/>
  <c r="CH69" i="17" s="1"/>
  <c r="CH70" i="17" s="1"/>
  <c r="CH71" i="17" s="1"/>
  <c r="CH72" i="17" s="1"/>
  <c r="CH73" i="17" s="1"/>
  <c r="CH74" i="17" s="1"/>
  <c r="CH75" i="17" s="1"/>
  <c r="CH76" i="17" s="1"/>
  <c r="CH77" i="17" s="1"/>
  <c r="CH78" i="17" s="1"/>
  <c r="CH79" i="17" s="1"/>
  <c r="CH80" i="17" s="1"/>
  <c r="CH81" i="17" s="1"/>
  <c r="CH82" i="17" s="1"/>
  <c r="CH83" i="17" s="1"/>
  <c r="CH84" i="17" s="1"/>
  <c r="CH85" i="17" s="1"/>
  <c r="CH86" i="17" s="1"/>
  <c r="CH87" i="17" s="1"/>
  <c r="CH88" i="17" s="1"/>
  <c r="CH89" i="17" s="1"/>
  <c r="CH90" i="17" s="1"/>
  <c r="CH91" i="17" s="1"/>
  <c r="CH92" i="17" s="1"/>
  <c r="CH93" i="17" s="1"/>
  <c r="CH94" i="17" s="1"/>
  <c r="CH95" i="17" s="1"/>
  <c r="CH96" i="17" s="1"/>
  <c r="CH97" i="17" s="1"/>
  <c r="CH98" i="17" s="1"/>
  <c r="CH99" i="17" s="1"/>
  <c r="CH100" i="17" s="1"/>
  <c r="CH101" i="17" s="1"/>
  <c r="CH102" i="17" s="1"/>
  <c r="CH103" i="17" s="1"/>
  <c r="CY84" i="17"/>
  <c r="CY85" i="17" s="1"/>
  <c r="CY86" i="17" s="1"/>
  <c r="CY87" i="17" s="1"/>
  <c r="CY88" i="17" s="1"/>
  <c r="CY89" i="17" s="1"/>
  <c r="CY90" i="17" s="1"/>
  <c r="CY91" i="17" s="1"/>
  <c r="CY92" i="17" s="1"/>
  <c r="CY93" i="17" s="1"/>
  <c r="CY94" i="17" s="1"/>
  <c r="CY95" i="17" s="1"/>
  <c r="CY96" i="17" s="1"/>
  <c r="CY97" i="17" s="1"/>
  <c r="CY98" i="17" s="1"/>
  <c r="CY99" i="17" s="1"/>
  <c r="CY100" i="17" s="1"/>
  <c r="CY101" i="17" s="1"/>
  <c r="CY102" i="17" s="1"/>
  <c r="CY103" i="17" s="1"/>
  <c r="DG92" i="17"/>
  <c r="DG93" i="17" s="1"/>
  <c r="DG94" i="17" s="1"/>
  <c r="DG95" i="17" s="1"/>
  <c r="DG96" i="17" s="1"/>
  <c r="DG97" i="17" s="1"/>
  <c r="DG98" i="17" s="1"/>
  <c r="DG99" i="17" s="1"/>
  <c r="DG100" i="17" s="1"/>
  <c r="DG101" i="17" s="1"/>
  <c r="DG102" i="17" s="1"/>
  <c r="DG103" i="17" s="1"/>
  <c r="DO100" i="17"/>
  <c r="DO101" i="17" s="1"/>
  <c r="DO102" i="17" s="1"/>
  <c r="DO103" i="17" s="1"/>
  <c r="AF13" i="17"/>
  <c r="AF14" i="17" s="1"/>
  <c r="AF15" i="17" s="1"/>
  <c r="AF16" i="17" s="1"/>
  <c r="AF17" i="17" s="1"/>
  <c r="AF18" i="17" s="1"/>
  <c r="AF19" i="17" s="1"/>
  <c r="AF20" i="17" s="1"/>
  <c r="AF21" i="17" s="1"/>
  <c r="AF22" i="17" s="1"/>
  <c r="AF23" i="17" s="1"/>
  <c r="AF24" i="17" s="1"/>
  <c r="AF25" i="17" s="1"/>
  <c r="AF26" i="17" s="1"/>
  <c r="AF27" i="17" s="1"/>
  <c r="AF28" i="17" s="1"/>
  <c r="AF29" i="17" s="1"/>
  <c r="AF30" i="17" s="1"/>
  <c r="AF31" i="17" s="1"/>
  <c r="AF32" i="17" s="1"/>
  <c r="AF33" i="17" s="1"/>
  <c r="AF34" i="17" s="1"/>
  <c r="AF35" i="17" s="1"/>
  <c r="AF36" i="17" s="1"/>
  <c r="AF37" i="17" s="1"/>
  <c r="AF38" i="17" s="1"/>
  <c r="AF39" i="17" s="1"/>
  <c r="AF40" i="17" s="1"/>
  <c r="AF41" i="17" s="1"/>
  <c r="AF42" i="17" s="1"/>
  <c r="AF43" i="17" s="1"/>
  <c r="AF44" i="17" s="1"/>
  <c r="AF45" i="17" s="1"/>
  <c r="AF46" i="17" s="1"/>
  <c r="AF47" i="17" s="1"/>
  <c r="AF48" i="17" s="1"/>
  <c r="AF49" i="17" s="1"/>
  <c r="AF50" i="17" s="1"/>
  <c r="AF51" i="17" s="1"/>
  <c r="AF52" i="17" s="1"/>
  <c r="AF53" i="17" s="1"/>
  <c r="AF54" i="17" s="1"/>
  <c r="AF55" i="17" s="1"/>
  <c r="AF56" i="17" s="1"/>
  <c r="AF57" i="17" s="1"/>
  <c r="AF58" i="17" s="1"/>
  <c r="AF59" i="17" s="1"/>
  <c r="AF60" i="17" s="1"/>
  <c r="AF61" i="17" s="1"/>
  <c r="AF62" i="17" s="1"/>
  <c r="AF63" i="17" s="1"/>
  <c r="AF64" i="17" s="1"/>
  <c r="AF65" i="17" s="1"/>
  <c r="AF66" i="17" s="1"/>
  <c r="AF67" i="17" s="1"/>
  <c r="AF68" i="17" s="1"/>
  <c r="AF69" i="17" s="1"/>
  <c r="AF70" i="17" s="1"/>
  <c r="AF71" i="17" s="1"/>
  <c r="AF72" i="17" s="1"/>
  <c r="AF73" i="17" s="1"/>
  <c r="AF74" i="17" s="1"/>
  <c r="AF75" i="17" s="1"/>
  <c r="AF76" i="17" s="1"/>
  <c r="AF77" i="17" s="1"/>
  <c r="AF78" i="17" s="1"/>
  <c r="AF79" i="17" s="1"/>
  <c r="AF80" i="17" s="1"/>
  <c r="AF81" i="17" s="1"/>
  <c r="AF82" i="17" s="1"/>
  <c r="AF83" i="17" s="1"/>
  <c r="AF84" i="17" s="1"/>
  <c r="AF85" i="17" s="1"/>
  <c r="AF86" i="17" s="1"/>
  <c r="AF87" i="17" s="1"/>
  <c r="AF88" i="17" s="1"/>
  <c r="AF89" i="17" s="1"/>
  <c r="AF90" i="17" s="1"/>
  <c r="AF91" i="17" s="1"/>
  <c r="AF92" i="17" s="1"/>
  <c r="AF93" i="17" s="1"/>
  <c r="AF94" i="17" s="1"/>
  <c r="AF95" i="17" s="1"/>
  <c r="AF96" i="17" s="1"/>
  <c r="AF97" i="17" s="1"/>
  <c r="AF98" i="17" s="1"/>
  <c r="AF99" i="17" s="1"/>
  <c r="AF100" i="17" s="1"/>
  <c r="AF101" i="17" s="1"/>
  <c r="AF102" i="17" s="1"/>
  <c r="AF103" i="17" s="1"/>
  <c r="AJ17" i="17"/>
  <c r="AJ18" i="17" s="1"/>
  <c r="AJ19" i="17" s="1"/>
  <c r="AJ20" i="17" s="1"/>
  <c r="AJ21" i="17" s="1"/>
  <c r="AJ22" i="17" s="1"/>
  <c r="AJ23" i="17" s="1"/>
  <c r="AJ24" i="17" s="1"/>
  <c r="AJ25" i="17" s="1"/>
  <c r="AJ26" i="17" s="1"/>
  <c r="AJ27" i="17" s="1"/>
  <c r="AJ28" i="17" s="1"/>
  <c r="AJ29" i="17" s="1"/>
  <c r="AJ30" i="17" s="1"/>
  <c r="AJ31" i="17" s="1"/>
  <c r="AJ32" i="17" s="1"/>
  <c r="AJ33" i="17" s="1"/>
  <c r="AJ34" i="17" s="1"/>
  <c r="AJ35" i="17" s="1"/>
  <c r="AJ36" i="17" s="1"/>
  <c r="AJ37" i="17" s="1"/>
  <c r="AJ38" i="17" s="1"/>
  <c r="AJ39" i="17" s="1"/>
  <c r="AJ40" i="17" s="1"/>
  <c r="AJ41" i="17" s="1"/>
  <c r="AJ42" i="17" s="1"/>
  <c r="AJ43" i="17" s="1"/>
  <c r="AJ44" i="17" s="1"/>
  <c r="AJ45" i="17" s="1"/>
  <c r="AJ46" i="17" s="1"/>
  <c r="AJ47" i="17" s="1"/>
  <c r="AJ48" i="17" s="1"/>
  <c r="AJ49" i="17" s="1"/>
  <c r="AJ50" i="17" s="1"/>
  <c r="AJ51" i="17" s="1"/>
  <c r="AJ52" i="17" s="1"/>
  <c r="AJ53" i="17" s="1"/>
  <c r="AJ54" i="17" s="1"/>
  <c r="AJ55" i="17" s="1"/>
  <c r="AJ56" i="17" s="1"/>
  <c r="AJ57" i="17" s="1"/>
  <c r="AJ58" i="17" s="1"/>
  <c r="AJ59" i="17" s="1"/>
  <c r="AJ60" i="17" s="1"/>
  <c r="AJ61" i="17" s="1"/>
  <c r="AJ62" i="17" s="1"/>
  <c r="AJ63" i="17" s="1"/>
  <c r="AJ64" i="17" s="1"/>
  <c r="AJ65" i="17" s="1"/>
  <c r="AJ66" i="17" s="1"/>
  <c r="AJ67" i="17" s="1"/>
  <c r="AJ68" i="17" s="1"/>
  <c r="AJ69" i="17" s="1"/>
  <c r="AJ70" i="17" s="1"/>
  <c r="AJ71" i="17" s="1"/>
  <c r="AJ72" i="17" s="1"/>
  <c r="AJ73" i="17" s="1"/>
  <c r="AJ74" i="17" s="1"/>
  <c r="AJ75" i="17" s="1"/>
  <c r="AJ76" i="17" s="1"/>
  <c r="AJ77" i="17" s="1"/>
  <c r="AJ78" i="17" s="1"/>
  <c r="AJ79" i="17" s="1"/>
  <c r="AJ80" i="17" s="1"/>
  <c r="AJ81" i="17" s="1"/>
  <c r="AJ82" i="17" s="1"/>
  <c r="AJ83" i="17" s="1"/>
  <c r="AJ84" i="17" s="1"/>
  <c r="AJ85" i="17" s="1"/>
  <c r="AJ86" i="17" s="1"/>
  <c r="AJ87" i="17" s="1"/>
  <c r="AJ88" i="17" s="1"/>
  <c r="AJ89" i="17" s="1"/>
  <c r="AJ90" i="17" s="1"/>
  <c r="AJ91" i="17" s="1"/>
  <c r="AJ92" i="17" s="1"/>
  <c r="AJ93" i="17" s="1"/>
  <c r="AJ94" i="17" s="1"/>
  <c r="AJ95" i="17" s="1"/>
  <c r="AJ96" i="17" s="1"/>
  <c r="AJ97" i="17" s="1"/>
  <c r="AJ98" i="17" s="1"/>
  <c r="AJ99" i="17" s="1"/>
  <c r="AJ100" i="17" s="1"/>
  <c r="AJ101" i="17" s="1"/>
  <c r="AJ102" i="17" s="1"/>
  <c r="AJ103" i="17" s="1"/>
  <c r="BM46" i="17"/>
  <c r="BM47" i="17" s="1"/>
  <c r="BM48" i="17" s="1"/>
  <c r="BM49" i="17" s="1"/>
  <c r="BM50" i="17" s="1"/>
  <c r="BM51" i="17" s="1"/>
  <c r="BM52" i="17" s="1"/>
  <c r="BM53" i="17" s="1"/>
  <c r="BM54" i="17" s="1"/>
  <c r="BM55" i="17" s="1"/>
  <c r="BM56" i="17" s="1"/>
  <c r="BM57" i="17" s="1"/>
  <c r="BM58" i="17" s="1"/>
  <c r="BM59" i="17" s="1"/>
  <c r="BM60" i="17" s="1"/>
  <c r="BM61" i="17" s="1"/>
  <c r="BM62" i="17" s="1"/>
  <c r="BM63" i="17" s="1"/>
  <c r="BM64" i="17" s="1"/>
  <c r="BM65" i="17" s="1"/>
  <c r="BM66" i="17" s="1"/>
  <c r="BM67" i="17" s="1"/>
  <c r="BM68" i="17" s="1"/>
  <c r="BM69" i="17" s="1"/>
  <c r="BM70" i="17" s="1"/>
  <c r="BM71" i="17" s="1"/>
  <c r="BM72" i="17" s="1"/>
  <c r="BM73" i="17" s="1"/>
  <c r="BM74" i="17" s="1"/>
  <c r="BM75" i="17" s="1"/>
  <c r="BM76" i="17" s="1"/>
  <c r="BM77" i="17" s="1"/>
  <c r="BM78" i="17" s="1"/>
  <c r="BM79" i="17" s="1"/>
  <c r="BM80" i="17" s="1"/>
  <c r="BM81" i="17" s="1"/>
  <c r="BM82" i="17" s="1"/>
  <c r="BM83" i="17" s="1"/>
  <c r="BM84" i="17" s="1"/>
  <c r="BM85" i="17" s="1"/>
  <c r="BM86" i="17" s="1"/>
  <c r="BM87" i="17" s="1"/>
  <c r="BM88" i="17" s="1"/>
  <c r="BM89" i="17" s="1"/>
  <c r="BM90" i="17" s="1"/>
  <c r="BM91" i="17" s="1"/>
  <c r="BM92" i="17" s="1"/>
  <c r="BM93" i="17" s="1"/>
  <c r="BM94" i="17" s="1"/>
  <c r="BM95" i="17" s="1"/>
  <c r="BM96" i="17" s="1"/>
  <c r="BM97" i="17" s="1"/>
  <c r="BM98" i="17" s="1"/>
  <c r="BM99" i="17" s="1"/>
  <c r="BM100" i="17" s="1"/>
  <c r="BM101" i="17" s="1"/>
  <c r="BM102" i="17" s="1"/>
  <c r="BM103" i="17" s="1"/>
  <c r="CI68" i="17"/>
  <c r="CI69" i="17" s="1"/>
  <c r="CI70" i="17" s="1"/>
  <c r="CI71" i="17" s="1"/>
  <c r="CI72" i="17" s="1"/>
  <c r="CI73" i="17" s="1"/>
  <c r="CI74" i="17" s="1"/>
  <c r="CI75" i="17" s="1"/>
  <c r="CI76" i="17" s="1"/>
  <c r="CI77" i="17" s="1"/>
  <c r="CI78" i="17" s="1"/>
  <c r="CI79" i="17" s="1"/>
  <c r="CI80" i="17" s="1"/>
  <c r="CI81" i="17" s="1"/>
  <c r="CI82" i="17" s="1"/>
  <c r="CI83" i="17" s="1"/>
  <c r="CI84" i="17" s="1"/>
  <c r="CI85" i="17" s="1"/>
  <c r="CI86" i="17" s="1"/>
  <c r="CI87" i="17" s="1"/>
  <c r="CI88" i="17" s="1"/>
  <c r="CI89" i="17" s="1"/>
  <c r="CI90" i="17" s="1"/>
  <c r="CI91" i="17" s="1"/>
  <c r="CI92" i="17" s="1"/>
  <c r="CI93" i="17" s="1"/>
  <c r="CI94" i="17" s="1"/>
  <c r="CI95" i="17" s="1"/>
  <c r="CI96" i="17" s="1"/>
  <c r="CI97" i="17" s="1"/>
  <c r="CI98" i="17" s="1"/>
  <c r="CI99" i="17" s="1"/>
  <c r="CI100" i="17" s="1"/>
  <c r="CI101" i="17" s="1"/>
  <c r="CI102" i="17" s="1"/>
  <c r="CI103" i="17" s="1"/>
  <c r="CK70" i="17"/>
  <c r="CK71" i="17" s="1"/>
  <c r="CK72" i="17" s="1"/>
  <c r="CK73" i="17" s="1"/>
  <c r="CK74" i="17" s="1"/>
  <c r="CK75" i="17" s="1"/>
  <c r="CK76" i="17" s="1"/>
  <c r="CK77" i="17" s="1"/>
  <c r="CK78" i="17" s="1"/>
  <c r="CK79" i="17" s="1"/>
  <c r="CK80" i="17" s="1"/>
  <c r="CK81" i="17" s="1"/>
  <c r="CK82" i="17" s="1"/>
  <c r="CK83" i="17" s="1"/>
  <c r="CK84" i="17" s="1"/>
  <c r="CK85" i="17" s="1"/>
  <c r="CK86" i="17" s="1"/>
  <c r="CK87" i="17" s="1"/>
  <c r="CK88" i="17" s="1"/>
  <c r="CK89" i="17" s="1"/>
  <c r="CK90" i="17" s="1"/>
  <c r="CK91" i="17" s="1"/>
  <c r="CK92" i="17" s="1"/>
  <c r="CK93" i="17" s="1"/>
  <c r="CK94" i="17" s="1"/>
  <c r="CK95" i="17" s="1"/>
  <c r="CK96" i="17" s="1"/>
  <c r="CK97" i="17" s="1"/>
  <c r="CK98" i="17" s="1"/>
  <c r="CK99" i="17" s="1"/>
  <c r="CK100" i="17" s="1"/>
  <c r="CK101" i="17" s="1"/>
  <c r="CK102" i="17" s="1"/>
  <c r="CK103" i="17" s="1"/>
  <c r="CL71" i="17"/>
  <c r="CL72" i="17" s="1"/>
  <c r="CL73" i="17" s="1"/>
  <c r="CL74" i="17" s="1"/>
  <c r="CL75" i="17" s="1"/>
  <c r="CL76" i="17" s="1"/>
  <c r="CL77" i="17" s="1"/>
  <c r="CL78" i="17" s="1"/>
  <c r="CL79" i="17" s="1"/>
  <c r="CL80" i="17" s="1"/>
  <c r="CL81" i="17" s="1"/>
  <c r="CL82" i="17" s="1"/>
  <c r="CL83" i="17" s="1"/>
  <c r="CL84" i="17" s="1"/>
  <c r="CL85" i="17" s="1"/>
  <c r="CL86" i="17" s="1"/>
  <c r="CL87" i="17" s="1"/>
  <c r="CL88" i="17" s="1"/>
  <c r="CL89" i="17" s="1"/>
  <c r="CL90" i="17" s="1"/>
  <c r="CL91" i="17" s="1"/>
  <c r="CL92" i="17" s="1"/>
  <c r="CL93" i="17" s="1"/>
  <c r="CL94" i="17" s="1"/>
  <c r="CL95" i="17" s="1"/>
  <c r="CL96" i="17" s="1"/>
  <c r="CL97" i="17" s="1"/>
  <c r="CL98" i="17" s="1"/>
  <c r="CL99" i="17" s="1"/>
  <c r="CL100" i="17" s="1"/>
  <c r="CL101" i="17" s="1"/>
  <c r="CL102" i="17" s="1"/>
  <c r="CL103" i="17" s="1"/>
  <c r="CP75" i="17"/>
  <c r="CP76" i="17" s="1"/>
  <c r="CP77" i="17" s="1"/>
  <c r="CP78" i="17" s="1"/>
  <c r="CP79" i="17" s="1"/>
  <c r="CP80" i="17" s="1"/>
  <c r="CP81" i="17" s="1"/>
  <c r="CP82" i="17" s="1"/>
  <c r="CP83" i="17" s="1"/>
  <c r="CP84" i="17" s="1"/>
  <c r="CP85" i="17" s="1"/>
  <c r="CP86" i="17" s="1"/>
  <c r="CP87" i="17" s="1"/>
  <c r="CP88" i="17" s="1"/>
  <c r="CP89" i="17" s="1"/>
  <c r="CP90" i="17" s="1"/>
  <c r="CP91" i="17" s="1"/>
  <c r="CP92" i="17" s="1"/>
  <c r="CP93" i="17" s="1"/>
  <c r="CP94" i="17" s="1"/>
  <c r="CP95" i="17" s="1"/>
  <c r="CP96" i="17" s="1"/>
  <c r="CP97" i="17" s="1"/>
  <c r="CP98" i="17" s="1"/>
  <c r="CP99" i="17" s="1"/>
  <c r="CP100" i="17" s="1"/>
  <c r="CP101" i="17" s="1"/>
  <c r="CP102" i="17" s="1"/>
  <c r="CP103" i="17" s="1"/>
  <c r="CR77" i="17"/>
  <c r="CR78" i="17" s="1"/>
  <c r="CR79" i="17" s="1"/>
  <c r="CR80" i="17" s="1"/>
  <c r="CR81" i="17" s="1"/>
  <c r="CR82" i="17" s="1"/>
  <c r="CR83" i="17" s="1"/>
  <c r="CR84" i="17" s="1"/>
  <c r="CR85" i="17" s="1"/>
  <c r="CR86" i="17" s="1"/>
  <c r="CR87" i="17" s="1"/>
  <c r="CR88" i="17" s="1"/>
  <c r="CR89" i="17" s="1"/>
  <c r="CR90" i="17" s="1"/>
  <c r="CR91" i="17" s="1"/>
  <c r="CR92" i="17" s="1"/>
  <c r="CR93" i="17" s="1"/>
  <c r="CR94" i="17" s="1"/>
  <c r="CR95" i="17" s="1"/>
  <c r="CR96" i="17" s="1"/>
  <c r="CR97" i="17" s="1"/>
  <c r="CR98" i="17" s="1"/>
  <c r="CR99" i="17" s="1"/>
  <c r="CR100" i="17" s="1"/>
  <c r="CR101" i="17" s="1"/>
  <c r="CR102" i="17" s="1"/>
  <c r="CR103" i="17" s="1"/>
  <c r="CT79" i="17"/>
  <c r="CT80" i="17" s="1"/>
  <c r="CT81" i="17" s="1"/>
  <c r="CT82" i="17" s="1"/>
  <c r="CT83" i="17" s="1"/>
  <c r="CT84" i="17" s="1"/>
  <c r="CT85" i="17" s="1"/>
  <c r="CT86" i="17" s="1"/>
  <c r="CT87" i="17" s="1"/>
  <c r="CT88" i="17" s="1"/>
  <c r="CT89" i="17" s="1"/>
  <c r="CT90" i="17" s="1"/>
  <c r="CT91" i="17" s="1"/>
  <c r="CT92" i="17" s="1"/>
  <c r="CT93" i="17" s="1"/>
  <c r="CT94" i="17" s="1"/>
  <c r="CT95" i="17" s="1"/>
  <c r="CT96" i="17" s="1"/>
  <c r="CT97" i="17" s="1"/>
  <c r="CT98" i="17" s="1"/>
  <c r="CT99" i="17" s="1"/>
  <c r="CT100" i="17" s="1"/>
  <c r="CT101" i="17" s="1"/>
  <c r="CT102" i="17" s="1"/>
  <c r="CT103" i="17" s="1"/>
  <c r="CW82" i="17"/>
  <c r="CW83" i="17" s="1"/>
  <c r="CW84" i="17" s="1"/>
  <c r="CW85" i="17" s="1"/>
  <c r="CW86" i="17" s="1"/>
  <c r="CW87" i="17" s="1"/>
  <c r="CW88" i="17" s="1"/>
  <c r="CW89" i="17" s="1"/>
  <c r="CW90" i="17" s="1"/>
  <c r="CW91" i="17" s="1"/>
  <c r="CW92" i="17" s="1"/>
  <c r="CW93" i="17" s="1"/>
  <c r="CW94" i="17" s="1"/>
  <c r="CW95" i="17" s="1"/>
  <c r="CW96" i="17" s="1"/>
  <c r="CW97" i="17" s="1"/>
  <c r="CW98" i="17" s="1"/>
  <c r="CW99" i="17" s="1"/>
  <c r="CW100" i="17" s="1"/>
  <c r="CW101" i="17" s="1"/>
  <c r="CW102" i="17" s="1"/>
  <c r="CW103" i="17" s="1"/>
  <c r="BL45" i="17"/>
  <c r="BL46" i="17" s="1"/>
  <c r="BL47" i="17" s="1"/>
  <c r="BL48" i="17" s="1"/>
  <c r="BL49" i="17" s="1"/>
  <c r="BL50" i="17" s="1"/>
  <c r="BL51" i="17" s="1"/>
  <c r="BL52" i="17" s="1"/>
  <c r="BL53" i="17" s="1"/>
  <c r="BL54" i="17" s="1"/>
  <c r="BL55" i="17" s="1"/>
  <c r="BL56" i="17" s="1"/>
  <c r="BL57" i="17" s="1"/>
  <c r="BL58" i="17" s="1"/>
  <c r="BL59" i="17" s="1"/>
  <c r="BL60" i="17" s="1"/>
  <c r="BL61" i="17" s="1"/>
  <c r="BL62" i="17" s="1"/>
  <c r="BL63" i="17" s="1"/>
  <c r="BL64" i="17" s="1"/>
  <c r="BL65" i="17" s="1"/>
  <c r="BL66" i="17" s="1"/>
  <c r="BL67" i="17" s="1"/>
  <c r="BL68" i="17" s="1"/>
  <c r="BL69" i="17" s="1"/>
  <c r="BL70" i="17" s="1"/>
  <c r="BL71" i="17" s="1"/>
  <c r="BL72" i="17" s="1"/>
  <c r="BL73" i="17" s="1"/>
  <c r="BL74" i="17" s="1"/>
  <c r="BL75" i="17" s="1"/>
  <c r="BL76" i="17" s="1"/>
  <c r="BL77" i="17" s="1"/>
  <c r="BL78" i="17" s="1"/>
  <c r="BL79" i="17" s="1"/>
  <c r="BL80" i="17" s="1"/>
  <c r="BL81" i="17" s="1"/>
  <c r="BL82" i="17" s="1"/>
  <c r="BL83" i="17" s="1"/>
  <c r="BL84" i="17" s="1"/>
  <c r="BL85" i="17" s="1"/>
  <c r="BL86" i="17" s="1"/>
  <c r="BL87" i="17" s="1"/>
  <c r="BL88" i="17" s="1"/>
  <c r="BL89" i="17" s="1"/>
  <c r="BL90" i="17" s="1"/>
  <c r="BL91" i="17" s="1"/>
  <c r="BL92" i="17" s="1"/>
  <c r="BL93" i="17" s="1"/>
  <c r="BL94" i="17" s="1"/>
  <c r="BL95" i="17" s="1"/>
  <c r="BL96" i="17" s="1"/>
  <c r="BL97" i="17" s="1"/>
  <c r="BL98" i="17" s="1"/>
  <c r="BL99" i="17" s="1"/>
  <c r="BL100" i="17" s="1"/>
  <c r="BL101" i="17" s="1"/>
  <c r="BL102" i="17" s="1"/>
  <c r="BL103" i="17" s="1"/>
  <c r="BQ50" i="17"/>
  <c r="BQ51" i="17" s="1"/>
  <c r="BQ52" i="17" s="1"/>
  <c r="BQ53" i="17" s="1"/>
  <c r="BQ54" i="17" s="1"/>
  <c r="BQ55" i="17" s="1"/>
  <c r="BQ56" i="17" s="1"/>
  <c r="BQ57" i="17" s="1"/>
  <c r="BQ58" i="17" s="1"/>
  <c r="BQ59" i="17" s="1"/>
  <c r="BQ60" i="17" s="1"/>
  <c r="BQ61" i="17" s="1"/>
  <c r="BQ62" i="17" s="1"/>
  <c r="BQ63" i="17" s="1"/>
  <c r="BQ64" i="17" s="1"/>
  <c r="BQ65" i="17" s="1"/>
  <c r="BQ66" i="17" s="1"/>
  <c r="BQ67" i="17" s="1"/>
  <c r="BQ68" i="17" s="1"/>
  <c r="BQ69" i="17" s="1"/>
  <c r="BQ70" i="17" s="1"/>
  <c r="BQ71" i="17" s="1"/>
  <c r="BQ72" i="17" s="1"/>
  <c r="BQ73" i="17" s="1"/>
  <c r="BQ74" i="17" s="1"/>
  <c r="BQ75" i="17" s="1"/>
  <c r="BQ76" i="17" s="1"/>
  <c r="BQ77" i="17" s="1"/>
  <c r="BQ78" i="17" s="1"/>
  <c r="BQ79" i="17" s="1"/>
  <c r="BQ80" i="17" s="1"/>
  <c r="BQ81" i="17" s="1"/>
  <c r="BQ82" i="17" s="1"/>
  <c r="BQ83" i="17" s="1"/>
  <c r="BQ84" i="17" s="1"/>
  <c r="BQ85" i="17" s="1"/>
  <c r="BQ86" i="17" s="1"/>
  <c r="BQ87" i="17" s="1"/>
  <c r="BQ88" i="17" s="1"/>
  <c r="BQ89" i="17" s="1"/>
  <c r="BQ90" i="17" s="1"/>
  <c r="BQ91" i="17" s="1"/>
  <c r="BQ92" i="17" s="1"/>
  <c r="BQ93" i="17" s="1"/>
  <c r="BQ94" i="17" s="1"/>
  <c r="BQ95" i="17" s="1"/>
  <c r="BQ96" i="17" s="1"/>
  <c r="BQ97" i="17" s="1"/>
  <c r="BQ98" i="17" s="1"/>
  <c r="BQ99" i="17" s="1"/>
  <c r="BQ100" i="17" s="1"/>
  <c r="BQ101" i="17" s="1"/>
  <c r="BQ102" i="17" s="1"/>
  <c r="BQ103" i="17" s="1"/>
  <c r="CB61" i="17"/>
  <c r="CB62" i="17" s="1"/>
  <c r="CB63" i="17" s="1"/>
  <c r="CB64" i="17" s="1"/>
  <c r="CB65" i="17" s="1"/>
  <c r="CB66" i="17" s="1"/>
  <c r="CB67" i="17" s="1"/>
  <c r="CB68" i="17" s="1"/>
  <c r="CB69" i="17" s="1"/>
  <c r="CB70" i="17" s="1"/>
  <c r="CB71" i="17" s="1"/>
  <c r="CB72" i="17" s="1"/>
  <c r="CB73" i="17" s="1"/>
  <c r="CB74" i="17" s="1"/>
  <c r="CB75" i="17" s="1"/>
  <c r="CB76" i="17" s="1"/>
  <c r="CB77" i="17" s="1"/>
  <c r="CB78" i="17" s="1"/>
  <c r="CB79" i="17" s="1"/>
  <c r="CB80" i="17" s="1"/>
  <c r="CB81" i="17" s="1"/>
  <c r="CB82" i="17" s="1"/>
  <c r="CB83" i="17" s="1"/>
  <c r="CB84" i="17" s="1"/>
  <c r="CB85" i="17" s="1"/>
  <c r="CB86" i="17" s="1"/>
  <c r="CB87" i="17" s="1"/>
  <c r="CB88" i="17" s="1"/>
  <c r="CB89" i="17" s="1"/>
  <c r="CB90" i="17" s="1"/>
  <c r="CB91" i="17" s="1"/>
  <c r="CB92" i="17" s="1"/>
  <c r="CB93" i="17" s="1"/>
  <c r="CB94" i="17" s="1"/>
  <c r="CB95" i="17" s="1"/>
  <c r="CB96" i="17" s="1"/>
  <c r="CB97" i="17" s="1"/>
  <c r="CB98" i="17" s="1"/>
  <c r="CB99" i="17" s="1"/>
  <c r="CB100" i="17" s="1"/>
  <c r="CB101" i="17" s="1"/>
  <c r="CB102" i="17" s="1"/>
  <c r="CB103" i="17" s="1"/>
  <c r="CM72" i="17"/>
  <c r="CM73" i="17" s="1"/>
  <c r="CM74" i="17" s="1"/>
  <c r="CM75" i="17" s="1"/>
  <c r="CM76" i="17" s="1"/>
  <c r="CM77" i="17" s="1"/>
  <c r="CM78" i="17" s="1"/>
  <c r="CM79" i="17" s="1"/>
  <c r="CM80" i="17" s="1"/>
  <c r="CM81" i="17" s="1"/>
  <c r="CM82" i="17" s="1"/>
  <c r="CM83" i="17" s="1"/>
  <c r="CM84" i="17" s="1"/>
  <c r="CM85" i="17" s="1"/>
  <c r="CM86" i="17" s="1"/>
  <c r="CM87" i="17" s="1"/>
  <c r="CM88" i="17" s="1"/>
  <c r="CM89" i="17" s="1"/>
  <c r="CM90" i="17" s="1"/>
  <c r="CM91" i="17" s="1"/>
  <c r="CM92" i="17" s="1"/>
  <c r="CM93" i="17" s="1"/>
  <c r="CM94" i="17" s="1"/>
  <c r="CM95" i="17" s="1"/>
  <c r="CM96" i="17" s="1"/>
  <c r="CM97" i="17" s="1"/>
  <c r="CM98" i="17" s="1"/>
  <c r="CM99" i="17" s="1"/>
  <c r="CM100" i="17" s="1"/>
  <c r="CM101" i="17" s="1"/>
  <c r="CM102" i="17" s="1"/>
  <c r="CM103" i="17" s="1"/>
  <c r="CO74" i="17"/>
  <c r="CO75" i="17" s="1"/>
  <c r="CO76" i="17" s="1"/>
  <c r="CO77" i="17" s="1"/>
  <c r="CO78" i="17" s="1"/>
  <c r="CO79" i="17" s="1"/>
  <c r="CO80" i="17" s="1"/>
  <c r="CO81" i="17" s="1"/>
  <c r="CO82" i="17" s="1"/>
  <c r="CO83" i="17" s="1"/>
  <c r="CO84" i="17" s="1"/>
  <c r="CO85" i="17" s="1"/>
  <c r="CO86" i="17" s="1"/>
  <c r="CO87" i="17" s="1"/>
  <c r="CO88" i="17" s="1"/>
  <c r="CO89" i="17" s="1"/>
  <c r="CO90" i="17" s="1"/>
  <c r="CO91" i="17" s="1"/>
  <c r="CO92" i="17" s="1"/>
  <c r="CO93" i="17" s="1"/>
  <c r="CO94" i="17" s="1"/>
  <c r="CO95" i="17" s="1"/>
  <c r="CO96" i="17" s="1"/>
  <c r="CO97" i="17" s="1"/>
  <c r="CO98" i="17" s="1"/>
  <c r="CO99" i="17" s="1"/>
  <c r="CO100" i="17" s="1"/>
  <c r="CO101" i="17" s="1"/>
  <c r="CO102" i="17" s="1"/>
  <c r="CO103" i="17" s="1"/>
  <c r="DA86" i="17"/>
  <c r="DA87" i="17" s="1"/>
  <c r="DA88" i="17" s="1"/>
  <c r="DA89" i="17" s="1"/>
  <c r="DA90" i="17" s="1"/>
  <c r="DA91" i="17" s="1"/>
  <c r="DA92" i="17" s="1"/>
  <c r="DA93" i="17" s="1"/>
  <c r="DA94" i="17" s="1"/>
  <c r="DA95" i="17" s="1"/>
  <c r="DA96" i="17" s="1"/>
  <c r="DA97" i="17" s="1"/>
  <c r="DA98" i="17" s="1"/>
  <c r="DA99" i="17" s="1"/>
  <c r="DA100" i="17" s="1"/>
  <c r="DA101" i="17" s="1"/>
  <c r="DA102" i="17" s="1"/>
  <c r="DA103" i="17" s="1"/>
  <c r="DB87" i="17"/>
  <c r="DB88" i="17" s="1"/>
  <c r="DB89" i="17" s="1"/>
  <c r="DB90" i="17" s="1"/>
  <c r="DB91" i="17" s="1"/>
  <c r="DB92" i="17" s="1"/>
  <c r="DB93" i="17" s="1"/>
  <c r="DB94" i="17" s="1"/>
  <c r="DB95" i="17" s="1"/>
  <c r="DB96" i="17" s="1"/>
  <c r="DB97" i="17" s="1"/>
  <c r="DB98" i="17" s="1"/>
  <c r="DB99" i="17" s="1"/>
  <c r="DB100" i="17" s="1"/>
  <c r="DB101" i="17" s="1"/>
  <c r="DB102" i="17" s="1"/>
  <c r="DB103" i="17" s="1"/>
  <c r="DF91" i="17"/>
  <c r="DF92" i="17" s="1"/>
  <c r="DF93" i="17" s="1"/>
  <c r="DF94" i="17" s="1"/>
  <c r="DF95" i="17" s="1"/>
  <c r="DF96" i="17" s="1"/>
  <c r="DF97" i="17" s="1"/>
  <c r="DF98" i="17" s="1"/>
  <c r="DF99" i="17" s="1"/>
  <c r="DF100" i="17" s="1"/>
  <c r="DF101" i="17" s="1"/>
  <c r="DF102" i="17" s="1"/>
  <c r="DF103" i="17" s="1"/>
  <c r="DI94" i="17"/>
  <c r="DI95" i="17" s="1"/>
  <c r="DI96" i="17" s="1"/>
  <c r="DI97" i="17" s="1"/>
  <c r="DI98" i="17" s="1"/>
  <c r="DI99" i="17" s="1"/>
  <c r="DI100" i="17" s="1"/>
  <c r="DI101" i="17" s="1"/>
  <c r="DI102" i="17" s="1"/>
  <c r="DI103" i="17" s="1"/>
  <c r="DJ95" i="17"/>
  <c r="DJ96" i="17" s="1"/>
  <c r="DJ97" i="17" s="1"/>
  <c r="DJ98" i="17" s="1"/>
  <c r="DJ99" i="17" s="1"/>
  <c r="DJ100" i="17" s="1"/>
  <c r="DJ101" i="17" s="1"/>
  <c r="DJ102" i="17" s="1"/>
  <c r="DJ103" i="17" s="1"/>
  <c r="DM98" i="17"/>
  <c r="DM99" i="17" s="1"/>
  <c r="DM100" i="17" s="1"/>
  <c r="DM101" i="17" s="1"/>
  <c r="DM102" i="17" s="1"/>
  <c r="DM103" i="17" s="1"/>
  <c r="DR103" i="17"/>
  <c r="DR105" i="17" s="1"/>
  <c r="AB9" i="17"/>
  <c r="AB10" i="17" s="1"/>
  <c r="AB11" i="17" s="1"/>
  <c r="AB12" i="17" s="1"/>
  <c r="AB13" i="17" s="1"/>
  <c r="AB14" i="17" s="1"/>
  <c r="AB15" i="17" s="1"/>
  <c r="AB16" i="17" s="1"/>
  <c r="AB17" i="17" s="1"/>
  <c r="AB18" i="17" s="1"/>
  <c r="AB19" i="17" s="1"/>
  <c r="AB20" i="17" s="1"/>
  <c r="AB21" i="17" s="1"/>
  <c r="AB22" i="17" s="1"/>
  <c r="AB23" i="17" s="1"/>
  <c r="AB24" i="17" s="1"/>
  <c r="AB25" i="17" s="1"/>
  <c r="AB26" i="17" s="1"/>
  <c r="AB27" i="17" s="1"/>
  <c r="AB28" i="17" s="1"/>
  <c r="AB29" i="17" s="1"/>
  <c r="AB30" i="17" s="1"/>
  <c r="AB31" i="17" s="1"/>
  <c r="AB32" i="17" s="1"/>
  <c r="AB33" i="17" s="1"/>
  <c r="AB34" i="17" s="1"/>
  <c r="AB35" i="17" s="1"/>
  <c r="AB36" i="17" s="1"/>
  <c r="AB37" i="17" s="1"/>
  <c r="AB38" i="17" s="1"/>
  <c r="AB39" i="17" s="1"/>
  <c r="AB40" i="17" s="1"/>
  <c r="AB41" i="17" s="1"/>
  <c r="AB42" i="17" s="1"/>
  <c r="AB43" i="17" s="1"/>
  <c r="AB44" i="17" s="1"/>
  <c r="AB45" i="17" s="1"/>
  <c r="AB46" i="17" s="1"/>
  <c r="AB47" i="17" s="1"/>
  <c r="AB48" i="17" s="1"/>
  <c r="AB49" i="17" s="1"/>
  <c r="AB50" i="17" s="1"/>
  <c r="AB51" i="17" s="1"/>
  <c r="AB52" i="17" s="1"/>
  <c r="AB53" i="17" s="1"/>
  <c r="AB54" i="17" s="1"/>
  <c r="AB55" i="17" s="1"/>
  <c r="AB56" i="17" s="1"/>
  <c r="AB57" i="17" s="1"/>
  <c r="AB58" i="17" s="1"/>
  <c r="AB59" i="17" s="1"/>
  <c r="AB60" i="17" s="1"/>
  <c r="AB61" i="17" s="1"/>
  <c r="AB62" i="17" s="1"/>
  <c r="AB63" i="17" s="1"/>
  <c r="AB64" i="17" s="1"/>
  <c r="AB65" i="17" s="1"/>
  <c r="AB66" i="17" s="1"/>
  <c r="AB67" i="17" s="1"/>
  <c r="AB68" i="17" s="1"/>
  <c r="AB69" i="17" s="1"/>
  <c r="AB70" i="17" s="1"/>
  <c r="AB71" i="17" s="1"/>
  <c r="AB72" i="17" s="1"/>
  <c r="AB73" i="17" s="1"/>
  <c r="AB74" i="17" s="1"/>
  <c r="AB75" i="17" s="1"/>
  <c r="AB76" i="17" s="1"/>
  <c r="AB77" i="17" s="1"/>
  <c r="AB78" i="17" s="1"/>
  <c r="AB79" i="17" s="1"/>
  <c r="AB80" i="17" s="1"/>
  <c r="AB81" i="17" s="1"/>
  <c r="AB82" i="17" s="1"/>
  <c r="AB83" i="17" s="1"/>
  <c r="AB84" i="17" s="1"/>
  <c r="AB85" i="17" s="1"/>
  <c r="AB86" i="17" s="1"/>
  <c r="AB87" i="17" s="1"/>
  <c r="AB88" i="17" s="1"/>
  <c r="AB89" i="17" s="1"/>
  <c r="AB90" i="17" s="1"/>
  <c r="AB91" i="17" s="1"/>
  <c r="AB92" i="17" s="1"/>
  <c r="AB93" i="17" s="1"/>
  <c r="AB94" i="17" s="1"/>
  <c r="AB95" i="17" s="1"/>
  <c r="AB96" i="17" s="1"/>
  <c r="AB97" i="17" s="1"/>
  <c r="AB98" i="17" s="1"/>
  <c r="AB99" i="17" s="1"/>
  <c r="AB100" i="17" s="1"/>
  <c r="AB101" i="17" s="1"/>
  <c r="AB102" i="17" s="1"/>
  <c r="AB103" i="17" s="1"/>
  <c r="BN47" i="17"/>
  <c r="BN48" i="17" s="1"/>
  <c r="BN49" i="17" s="1"/>
  <c r="BN50" i="17" s="1"/>
  <c r="BN51" i="17" s="1"/>
  <c r="BN52" i="17" s="1"/>
  <c r="BN53" i="17" s="1"/>
  <c r="BN54" i="17" s="1"/>
  <c r="BN55" i="17" s="1"/>
  <c r="BN56" i="17" s="1"/>
  <c r="BN57" i="17" s="1"/>
  <c r="BN58" i="17" s="1"/>
  <c r="BN59" i="17" s="1"/>
  <c r="BN60" i="17" s="1"/>
  <c r="BN61" i="17" s="1"/>
  <c r="BN62" i="17" s="1"/>
  <c r="BN63" i="17" s="1"/>
  <c r="BN64" i="17" s="1"/>
  <c r="BN65" i="17" s="1"/>
  <c r="BN66" i="17" s="1"/>
  <c r="BN67" i="17" s="1"/>
  <c r="BN68" i="17" s="1"/>
  <c r="BN69" i="17" s="1"/>
  <c r="BN70" i="17" s="1"/>
  <c r="BN71" i="17" s="1"/>
  <c r="BN72" i="17" s="1"/>
  <c r="BN73" i="17" s="1"/>
  <c r="BN74" i="17" s="1"/>
  <c r="BN75" i="17" s="1"/>
  <c r="BN76" i="17" s="1"/>
  <c r="BN77" i="17" s="1"/>
  <c r="BN78" i="17" s="1"/>
  <c r="BN79" i="17" s="1"/>
  <c r="BN80" i="17" s="1"/>
  <c r="BN81" i="17" s="1"/>
  <c r="BN82" i="17" s="1"/>
  <c r="BN83" i="17" s="1"/>
  <c r="BN84" i="17" s="1"/>
  <c r="BN85" i="17" s="1"/>
  <c r="BN86" i="17" s="1"/>
  <c r="BN87" i="17" s="1"/>
  <c r="BN88" i="17" s="1"/>
  <c r="BN89" i="17" s="1"/>
  <c r="BN90" i="17" s="1"/>
  <c r="BN91" i="17" s="1"/>
  <c r="BN92" i="17" s="1"/>
  <c r="BN93" i="17" s="1"/>
  <c r="BN94" i="17" s="1"/>
  <c r="BN95" i="17" s="1"/>
  <c r="BN96" i="17" s="1"/>
  <c r="BN97" i="17" s="1"/>
  <c r="BN98" i="17" s="1"/>
  <c r="BN99" i="17" s="1"/>
  <c r="BN100" i="17" s="1"/>
  <c r="BN101" i="17" s="1"/>
  <c r="BN102" i="17" s="1"/>
  <c r="BN103" i="17" s="1"/>
  <c r="DC88" i="17"/>
  <c r="DC89" i="17" s="1"/>
  <c r="DC90" i="17" s="1"/>
  <c r="DC91" i="17" s="1"/>
  <c r="DC92" i="17" s="1"/>
  <c r="DC93" i="17" s="1"/>
  <c r="DC94" i="17" s="1"/>
  <c r="DC95" i="17" s="1"/>
  <c r="DC96" i="17" s="1"/>
  <c r="DC97" i="17" s="1"/>
  <c r="DC98" i="17" s="1"/>
  <c r="DC99" i="17" s="1"/>
  <c r="DC100" i="17" s="1"/>
  <c r="DC101" i="17" s="1"/>
  <c r="DC102" i="17" s="1"/>
  <c r="DC103" i="17" s="1"/>
  <c r="BP49" i="17"/>
  <c r="BP50" i="17" s="1"/>
  <c r="BP51" i="17" s="1"/>
  <c r="BP52" i="17" s="1"/>
  <c r="BP53" i="17" s="1"/>
  <c r="BP54" i="17" s="1"/>
  <c r="BP55" i="17" s="1"/>
  <c r="BP56" i="17" s="1"/>
  <c r="BP57" i="17" s="1"/>
  <c r="BP58" i="17" s="1"/>
  <c r="BP59" i="17" s="1"/>
  <c r="BP60" i="17" s="1"/>
  <c r="BP61" i="17" s="1"/>
  <c r="BP62" i="17" s="1"/>
  <c r="BP63" i="17" s="1"/>
  <c r="BP64" i="17" s="1"/>
  <c r="BP65" i="17" s="1"/>
  <c r="BP66" i="17" s="1"/>
  <c r="BP67" i="17" s="1"/>
  <c r="BP68" i="17" s="1"/>
  <c r="BP69" i="17" s="1"/>
  <c r="BP70" i="17" s="1"/>
  <c r="BP71" i="17" s="1"/>
  <c r="BP72" i="17" s="1"/>
  <c r="BP73" i="17" s="1"/>
  <c r="BP74" i="17" s="1"/>
  <c r="BP75" i="17" s="1"/>
  <c r="BP76" i="17" s="1"/>
  <c r="BP77" i="17" s="1"/>
  <c r="BP78" i="17" s="1"/>
  <c r="BP79" i="17" s="1"/>
  <c r="BP80" i="17" s="1"/>
  <c r="BP81" i="17" s="1"/>
  <c r="BP82" i="17" s="1"/>
  <c r="BP83" i="17" s="1"/>
  <c r="BP84" i="17" s="1"/>
  <c r="BP85" i="17" s="1"/>
  <c r="BP86" i="17" s="1"/>
  <c r="BP87" i="17" s="1"/>
  <c r="BP88" i="17" s="1"/>
  <c r="BP89" i="17" s="1"/>
  <c r="BP90" i="17" s="1"/>
  <c r="BP91" i="17" s="1"/>
  <c r="BP92" i="17" s="1"/>
  <c r="BP93" i="17" s="1"/>
  <c r="BP94" i="17" s="1"/>
  <c r="BP95" i="17" s="1"/>
  <c r="BP96" i="17" s="1"/>
  <c r="BP97" i="17" s="1"/>
  <c r="BP98" i="17" s="1"/>
  <c r="BP99" i="17" s="1"/>
  <c r="BP100" i="17" s="1"/>
  <c r="BP101" i="17" s="1"/>
  <c r="BP102" i="17" s="1"/>
  <c r="BP103" i="17" s="1"/>
  <c r="BX57" i="17"/>
  <c r="BX58" i="17" s="1"/>
  <c r="BX59" i="17" s="1"/>
  <c r="BX60" i="17" s="1"/>
  <c r="BX61" i="17" s="1"/>
  <c r="BX62" i="17" s="1"/>
  <c r="BX63" i="17" s="1"/>
  <c r="BX64" i="17" s="1"/>
  <c r="BX65" i="17" s="1"/>
  <c r="BX66" i="17" s="1"/>
  <c r="BX67" i="17" s="1"/>
  <c r="BX68" i="17" s="1"/>
  <c r="BX69" i="17" s="1"/>
  <c r="BX70" i="17" s="1"/>
  <c r="BX71" i="17" s="1"/>
  <c r="BX72" i="17" s="1"/>
  <c r="BX73" i="17" s="1"/>
  <c r="BX74" i="17" s="1"/>
  <c r="BX75" i="17" s="1"/>
  <c r="BX76" i="17" s="1"/>
  <c r="BX77" i="17" s="1"/>
  <c r="BX78" i="17" s="1"/>
  <c r="BX79" i="17" s="1"/>
  <c r="BX80" i="17" s="1"/>
  <c r="BX81" i="17" s="1"/>
  <c r="BX82" i="17" s="1"/>
  <c r="BX83" i="17" s="1"/>
  <c r="BX84" i="17" s="1"/>
  <c r="BX85" i="17" s="1"/>
  <c r="BX86" i="17" s="1"/>
  <c r="BX87" i="17" s="1"/>
  <c r="BX88" i="17" s="1"/>
  <c r="BX89" i="17" s="1"/>
  <c r="BX90" i="17" s="1"/>
  <c r="BX91" i="17" s="1"/>
  <c r="BX92" i="17" s="1"/>
  <c r="BX93" i="17" s="1"/>
  <c r="BX94" i="17" s="1"/>
  <c r="BX95" i="17" s="1"/>
  <c r="BX96" i="17" s="1"/>
  <c r="BX97" i="17" s="1"/>
  <c r="BX98" i="17" s="1"/>
  <c r="BX99" i="17" s="1"/>
  <c r="BX100" i="17" s="1"/>
  <c r="BX101" i="17" s="1"/>
  <c r="BX102" i="17" s="1"/>
  <c r="BX103" i="17" s="1"/>
  <c r="BR51" i="17"/>
  <c r="BR52" i="17" s="1"/>
  <c r="BR53" i="17" s="1"/>
  <c r="BR54" i="17" s="1"/>
  <c r="BR55" i="17" s="1"/>
  <c r="BR56" i="17" s="1"/>
  <c r="BR57" i="17" s="1"/>
  <c r="BR58" i="17" s="1"/>
  <c r="BR59" i="17" s="1"/>
  <c r="BR60" i="17" s="1"/>
  <c r="BR61" i="17" s="1"/>
  <c r="BR62" i="17" s="1"/>
  <c r="BR63" i="17" s="1"/>
  <c r="BR64" i="17" s="1"/>
  <c r="BR65" i="17" s="1"/>
  <c r="BR66" i="17" s="1"/>
  <c r="BR67" i="17" s="1"/>
  <c r="BR68" i="17" s="1"/>
  <c r="BR69" i="17" s="1"/>
  <c r="BR70" i="17" s="1"/>
  <c r="BR71" i="17" s="1"/>
  <c r="BR72" i="17" s="1"/>
  <c r="BR73" i="17" s="1"/>
  <c r="BR74" i="17" s="1"/>
  <c r="BR75" i="17" s="1"/>
  <c r="BR76" i="17" s="1"/>
  <c r="BR77" i="17" s="1"/>
  <c r="BR78" i="17" s="1"/>
  <c r="BR79" i="17" s="1"/>
  <c r="BR80" i="17" s="1"/>
  <c r="BR81" i="17" s="1"/>
  <c r="BR82" i="17" s="1"/>
  <c r="BR83" i="17" s="1"/>
  <c r="BR84" i="17" s="1"/>
  <c r="BR85" i="17" s="1"/>
  <c r="BR86" i="17" s="1"/>
  <c r="BR87" i="17" s="1"/>
  <c r="BR88" i="17" s="1"/>
  <c r="BR89" i="17" s="1"/>
  <c r="BR90" i="17" s="1"/>
  <c r="BR91" i="17" s="1"/>
  <c r="BR92" i="17" s="1"/>
  <c r="BR93" i="17" s="1"/>
  <c r="BR94" i="17" s="1"/>
  <c r="BR95" i="17" s="1"/>
  <c r="BR96" i="17" s="1"/>
  <c r="BR97" i="17" s="1"/>
  <c r="BR98" i="17" s="1"/>
  <c r="BR99" i="17" s="1"/>
  <c r="BR100" i="17" s="1"/>
  <c r="BR101" i="17" s="1"/>
  <c r="BR102" i="17" s="1"/>
  <c r="BR103" i="17" s="1"/>
  <c r="BJ43" i="17"/>
  <c r="BJ44" i="17" s="1"/>
  <c r="BJ45" i="17" s="1"/>
  <c r="BJ46" i="17" s="1"/>
  <c r="BJ47" i="17" s="1"/>
  <c r="BJ48" i="17" s="1"/>
  <c r="BJ49" i="17" s="1"/>
  <c r="BJ50" i="17" s="1"/>
  <c r="BJ51" i="17" s="1"/>
  <c r="BJ52" i="17" s="1"/>
  <c r="BJ53" i="17" s="1"/>
  <c r="BJ54" i="17" s="1"/>
  <c r="BJ55" i="17" s="1"/>
  <c r="BJ56" i="17" s="1"/>
  <c r="BJ57" i="17" s="1"/>
  <c r="BJ58" i="17" s="1"/>
  <c r="BJ59" i="17" s="1"/>
  <c r="BJ60" i="17" s="1"/>
  <c r="BJ61" i="17" s="1"/>
  <c r="BJ62" i="17" s="1"/>
  <c r="BJ63" i="17" s="1"/>
  <c r="BJ64" i="17" s="1"/>
  <c r="BJ65" i="17" s="1"/>
  <c r="BJ66" i="17" s="1"/>
  <c r="BJ67" i="17" s="1"/>
  <c r="BJ68" i="17" s="1"/>
  <c r="BJ69" i="17" s="1"/>
  <c r="BJ70" i="17" s="1"/>
  <c r="BJ71" i="17" s="1"/>
  <c r="BJ72" i="17" s="1"/>
  <c r="BJ73" i="17" s="1"/>
  <c r="BJ74" i="17" s="1"/>
  <c r="BJ75" i="17" s="1"/>
  <c r="BJ76" i="17" s="1"/>
  <c r="BJ77" i="17" s="1"/>
  <c r="BJ78" i="17" s="1"/>
  <c r="BJ79" i="17" s="1"/>
  <c r="BJ80" i="17" s="1"/>
  <c r="BJ81" i="17" s="1"/>
  <c r="BJ82" i="17" s="1"/>
  <c r="BJ83" i="17" s="1"/>
  <c r="BJ84" i="17" s="1"/>
  <c r="BJ85" i="17" s="1"/>
  <c r="BJ86" i="17" s="1"/>
  <c r="BJ87" i="17" s="1"/>
  <c r="BJ88" i="17" s="1"/>
  <c r="BJ89" i="17" s="1"/>
  <c r="BJ90" i="17" s="1"/>
  <c r="BJ91" i="17" s="1"/>
  <c r="BJ92" i="17" s="1"/>
  <c r="BJ93" i="17" s="1"/>
  <c r="BJ94" i="17" s="1"/>
  <c r="BJ95" i="17" s="1"/>
  <c r="BJ96" i="17" s="1"/>
  <c r="BJ97" i="17" s="1"/>
  <c r="BJ98" i="17" s="1"/>
  <c r="BJ99" i="17" s="1"/>
  <c r="BJ100" i="17" s="1"/>
  <c r="BJ101" i="17" s="1"/>
  <c r="BJ102" i="17" s="1"/>
  <c r="BJ103" i="17" s="1"/>
  <c r="CG66" i="17"/>
  <c r="CG67" i="17" s="1"/>
  <c r="CG68" i="17" s="1"/>
  <c r="CG69" i="17" s="1"/>
  <c r="CG70" i="17" s="1"/>
  <c r="CG71" i="17" s="1"/>
  <c r="CG72" i="17" s="1"/>
  <c r="CG73" i="17" s="1"/>
  <c r="CG74" i="17" s="1"/>
  <c r="CG75" i="17" s="1"/>
  <c r="CG76" i="17" s="1"/>
  <c r="CG77" i="17" s="1"/>
  <c r="CG78" i="17" s="1"/>
  <c r="CG79" i="17" s="1"/>
  <c r="CG80" i="17" s="1"/>
  <c r="CG81" i="17" s="1"/>
  <c r="CG82" i="17" s="1"/>
  <c r="CG83" i="17" s="1"/>
  <c r="CG84" i="17" s="1"/>
  <c r="CG85" i="17" s="1"/>
  <c r="CG86" i="17" s="1"/>
  <c r="CG87" i="17" s="1"/>
  <c r="CG88" i="17" s="1"/>
  <c r="CG89" i="17" s="1"/>
  <c r="CG90" i="17" s="1"/>
  <c r="CG91" i="17" s="1"/>
  <c r="CG92" i="17" s="1"/>
  <c r="CG93" i="17" s="1"/>
  <c r="CG94" i="17" s="1"/>
  <c r="CG95" i="17" s="1"/>
  <c r="CG96" i="17" s="1"/>
  <c r="CG97" i="17" s="1"/>
  <c r="CG98" i="17" s="1"/>
  <c r="CG99" i="17" s="1"/>
  <c r="CG100" i="17" s="1"/>
  <c r="CG101" i="17" s="1"/>
  <c r="CG102" i="17" s="1"/>
  <c r="CG103" i="17" s="1"/>
  <c r="Y6" i="17"/>
  <c r="AA8" i="17"/>
  <c r="AA9" i="17" s="1"/>
  <c r="AA10" i="17" s="1"/>
  <c r="AA11" i="17" s="1"/>
  <c r="AA12" i="17" s="1"/>
  <c r="AA13" i="17" s="1"/>
  <c r="AA14" i="17" s="1"/>
  <c r="AA15" i="17" s="1"/>
  <c r="AA16" i="17" s="1"/>
  <c r="AA17" i="17" s="1"/>
  <c r="AA18" i="17" s="1"/>
  <c r="AA19" i="17" s="1"/>
  <c r="AA20" i="17" s="1"/>
  <c r="AA21" i="17" s="1"/>
  <c r="AA22" i="17" s="1"/>
  <c r="AA23" i="17" s="1"/>
  <c r="AA24" i="17" s="1"/>
  <c r="AA25" i="17" s="1"/>
  <c r="AA26" i="17" s="1"/>
  <c r="AA27" i="17" s="1"/>
  <c r="AA28" i="17" s="1"/>
  <c r="AA29" i="17" s="1"/>
  <c r="AA30" i="17" s="1"/>
  <c r="AA31" i="17" s="1"/>
  <c r="AA32" i="17" s="1"/>
  <c r="AA33" i="17" s="1"/>
  <c r="AA34" i="17" s="1"/>
  <c r="AA35" i="17" s="1"/>
  <c r="AA36" i="17" s="1"/>
  <c r="AA37" i="17" s="1"/>
  <c r="AA38" i="17" s="1"/>
  <c r="AA39" i="17" s="1"/>
  <c r="AA40" i="17" s="1"/>
  <c r="AA41" i="17" s="1"/>
  <c r="AA42" i="17" s="1"/>
  <c r="AA43" i="17" s="1"/>
  <c r="AA44" i="17" s="1"/>
  <c r="AA45" i="17" s="1"/>
  <c r="AA46" i="17" s="1"/>
  <c r="AA47" i="17" s="1"/>
  <c r="AA48" i="17" s="1"/>
  <c r="AA49" i="17" s="1"/>
  <c r="AA50" i="17" s="1"/>
  <c r="AA51" i="17" s="1"/>
  <c r="AA52" i="17" s="1"/>
  <c r="AA53" i="17" s="1"/>
  <c r="AA54" i="17" s="1"/>
  <c r="AA55" i="17" s="1"/>
  <c r="AA56" i="17" s="1"/>
  <c r="AA57" i="17" s="1"/>
  <c r="AA58" i="17" s="1"/>
  <c r="AA59" i="17" s="1"/>
  <c r="AA60" i="17" s="1"/>
  <c r="AA61" i="17" s="1"/>
  <c r="AA62" i="17" s="1"/>
  <c r="AA63" i="17" s="1"/>
  <c r="AA64" i="17" s="1"/>
  <c r="AA65" i="17" s="1"/>
  <c r="AA66" i="17" s="1"/>
  <c r="AA67" i="17" s="1"/>
  <c r="AA68" i="17" s="1"/>
  <c r="AA69" i="17" s="1"/>
  <c r="AA70" i="17" s="1"/>
  <c r="AA71" i="17" s="1"/>
  <c r="AA72" i="17" s="1"/>
  <c r="AA73" i="17" s="1"/>
  <c r="AA74" i="17" s="1"/>
  <c r="AA75" i="17" s="1"/>
  <c r="AA76" i="17" s="1"/>
  <c r="AA77" i="17" s="1"/>
  <c r="AA78" i="17" s="1"/>
  <c r="AA79" i="17" s="1"/>
  <c r="AA80" i="17" s="1"/>
  <c r="AA81" i="17" s="1"/>
  <c r="AA82" i="17" s="1"/>
  <c r="AA83" i="17" s="1"/>
  <c r="AA84" i="17" s="1"/>
  <c r="AA85" i="17" s="1"/>
  <c r="AA86" i="17" s="1"/>
  <c r="AA87" i="17" s="1"/>
  <c r="AA88" i="17" s="1"/>
  <c r="AA89" i="17" s="1"/>
  <c r="AA90" i="17" s="1"/>
  <c r="AA91" i="17" s="1"/>
  <c r="AA92" i="17" s="1"/>
  <c r="AA93" i="17" s="1"/>
  <c r="AA94" i="17" s="1"/>
  <c r="AA95" i="17" s="1"/>
  <c r="AA96" i="17" s="1"/>
  <c r="AA97" i="17" s="1"/>
  <c r="AA98" i="17" s="1"/>
  <c r="AA99" i="17" s="1"/>
  <c r="AA100" i="17" s="1"/>
  <c r="AA101" i="17" s="1"/>
  <c r="AA102" i="17" s="1"/>
  <c r="AA103" i="17" s="1"/>
  <c r="AC10" i="17"/>
  <c r="AC11" i="17" s="1"/>
  <c r="AC12" i="17" s="1"/>
  <c r="AC13" i="17" s="1"/>
  <c r="AC14" i="17" s="1"/>
  <c r="AC15" i="17" s="1"/>
  <c r="AC16" i="17" s="1"/>
  <c r="AC17" i="17" s="1"/>
  <c r="AC18" i="17" s="1"/>
  <c r="AC19" i="17" s="1"/>
  <c r="AC20" i="17" s="1"/>
  <c r="AC21" i="17" s="1"/>
  <c r="AC22" i="17" s="1"/>
  <c r="AC23" i="17" s="1"/>
  <c r="AC24" i="17" s="1"/>
  <c r="AC25" i="17" s="1"/>
  <c r="AC26" i="17" s="1"/>
  <c r="AC27" i="17" s="1"/>
  <c r="AC28" i="17" s="1"/>
  <c r="AC29" i="17" s="1"/>
  <c r="AC30" i="17" s="1"/>
  <c r="AC31" i="17" s="1"/>
  <c r="AC32" i="17" s="1"/>
  <c r="AC33" i="17" s="1"/>
  <c r="AC34" i="17" s="1"/>
  <c r="AC35" i="17" s="1"/>
  <c r="AC36" i="17" s="1"/>
  <c r="AC37" i="17" s="1"/>
  <c r="AC38" i="17" s="1"/>
  <c r="AC39" i="17" s="1"/>
  <c r="AC40" i="17" s="1"/>
  <c r="AC41" i="17" s="1"/>
  <c r="AC42" i="17" s="1"/>
  <c r="AC43" i="17" s="1"/>
  <c r="AC44" i="17" s="1"/>
  <c r="AC45" i="17" s="1"/>
  <c r="AC46" i="17" s="1"/>
  <c r="AC47" i="17" s="1"/>
  <c r="AC48" i="17" s="1"/>
  <c r="AC49" i="17" s="1"/>
  <c r="AC50" i="17" s="1"/>
  <c r="AC51" i="17" s="1"/>
  <c r="AC52" i="17" s="1"/>
  <c r="AC53" i="17" s="1"/>
  <c r="AC54" i="17" s="1"/>
  <c r="AC55" i="17" s="1"/>
  <c r="AC56" i="17" s="1"/>
  <c r="AC57" i="17" s="1"/>
  <c r="AC58" i="17" s="1"/>
  <c r="AC59" i="17" s="1"/>
  <c r="AC60" i="17" s="1"/>
  <c r="AC61" i="17" s="1"/>
  <c r="AC62" i="17" s="1"/>
  <c r="AC63" i="17" s="1"/>
  <c r="AC64" i="17" s="1"/>
  <c r="AC65" i="17" s="1"/>
  <c r="AC66" i="17" s="1"/>
  <c r="AC67" i="17" s="1"/>
  <c r="AC68" i="17" s="1"/>
  <c r="AC69" i="17" s="1"/>
  <c r="AC70" i="17" s="1"/>
  <c r="AC71" i="17" s="1"/>
  <c r="AC72" i="17" s="1"/>
  <c r="AC73" i="17" s="1"/>
  <c r="AC74" i="17" s="1"/>
  <c r="AC75" i="17" s="1"/>
  <c r="AC76" i="17" s="1"/>
  <c r="AC77" i="17" s="1"/>
  <c r="AC78" i="17" s="1"/>
  <c r="AC79" i="17" s="1"/>
  <c r="AC80" i="17" s="1"/>
  <c r="AC81" i="17" s="1"/>
  <c r="AC82" i="17" s="1"/>
  <c r="AC83" i="17" s="1"/>
  <c r="AC84" i="17" s="1"/>
  <c r="AC85" i="17" s="1"/>
  <c r="AC86" i="17" s="1"/>
  <c r="AC87" i="17" s="1"/>
  <c r="AC88" i="17" s="1"/>
  <c r="AC89" i="17" s="1"/>
  <c r="AC90" i="17" s="1"/>
  <c r="AC91" i="17" s="1"/>
  <c r="AC92" i="17" s="1"/>
  <c r="AC93" i="17" s="1"/>
  <c r="AC94" i="17" s="1"/>
  <c r="AC95" i="17" s="1"/>
  <c r="AC96" i="17" s="1"/>
  <c r="AC97" i="17" s="1"/>
  <c r="AC98" i="17" s="1"/>
  <c r="AC99" i="17" s="1"/>
  <c r="AC100" i="17" s="1"/>
  <c r="AC101" i="17" s="1"/>
  <c r="AC102" i="17" s="1"/>
  <c r="AC103" i="17" s="1"/>
  <c r="AE12" i="17"/>
  <c r="AE13" i="17" s="1"/>
  <c r="AE14" i="17" s="1"/>
  <c r="AE15" i="17" s="1"/>
  <c r="AE16" i="17" s="1"/>
  <c r="AE17" i="17" s="1"/>
  <c r="AE18" i="17" s="1"/>
  <c r="AE19" i="17" s="1"/>
  <c r="AE20" i="17" s="1"/>
  <c r="AE21" i="17" s="1"/>
  <c r="AE22" i="17" s="1"/>
  <c r="AE23" i="17" s="1"/>
  <c r="AE24" i="17" s="1"/>
  <c r="AE25" i="17" s="1"/>
  <c r="AE26" i="17" s="1"/>
  <c r="AE27" i="17" s="1"/>
  <c r="AE28" i="17" s="1"/>
  <c r="AE29" i="17" s="1"/>
  <c r="AE30" i="17" s="1"/>
  <c r="AE31" i="17" s="1"/>
  <c r="AE32" i="17" s="1"/>
  <c r="AE33" i="17" s="1"/>
  <c r="AE34" i="17" s="1"/>
  <c r="AE35" i="17" s="1"/>
  <c r="AE36" i="17" s="1"/>
  <c r="AE37" i="17" s="1"/>
  <c r="AE38" i="17" s="1"/>
  <c r="AE39" i="17" s="1"/>
  <c r="AE40" i="17" s="1"/>
  <c r="AE41" i="17" s="1"/>
  <c r="AE42" i="17" s="1"/>
  <c r="AE43" i="17" s="1"/>
  <c r="AE44" i="17" s="1"/>
  <c r="AE45" i="17" s="1"/>
  <c r="AE46" i="17" s="1"/>
  <c r="AE47" i="17" s="1"/>
  <c r="AE48" i="17" s="1"/>
  <c r="AE49" i="17" s="1"/>
  <c r="AE50" i="17" s="1"/>
  <c r="AE51" i="17" s="1"/>
  <c r="AE52" i="17" s="1"/>
  <c r="AE53" i="17" s="1"/>
  <c r="AE54" i="17" s="1"/>
  <c r="AE55" i="17" s="1"/>
  <c r="AE56" i="17" s="1"/>
  <c r="AE57" i="17" s="1"/>
  <c r="AE58" i="17" s="1"/>
  <c r="AE59" i="17" s="1"/>
  <c r="AE60" i="17" s="1"/>
  <c r="AE61" i="17" s="1"/>
  <c r="AE62" i="17" s="1"/>
  <c r="AE63" i="17" s="1"/>
  <c r="AE64" i="17" s="1"/>
  <c r="AE65" i="17" s="1"/>
  <c r="AE66" i="17" s="1"/>
  <c r="AE67" i="17" s="1"/>
  <c r="AE68" i="17" s="1"/>
  <c r="AE69" i="17" s="1"/>
  <c r="AE70" i="17" s="1"/>
  <c r="AE71" i="17" s="1"/>
  <c r="AE72" i="17" s="1"/>
  <c r="AE73" i="17" s="1"/>
  <c r="AE74" i="17" s="1"/>
  <c r="AE75" i="17" s="1"/>
  <c r="AE76" i="17" s="1"/>
  <c r="AE77" i="17" s="1"/>
  <c r="AE78" i="17" s="1"/>
  <c r="AE79" i="17" s="1"/>
  <c r="AE80" i="17" s="1"/>
  <c r="AE81" i="17" s="1"/>
  <c r="AE82" i="17" s="1"/>
  <c r="AE83" i="17" s="1"/>
  <c r="AE84" i="17" s="1"/>
  <c r="AE85" i="17" s="1"/>
  <c r="AE86" i="17" s="1"/>
  <c r="AE87" i="17" s="1"/>
  <c r="AE88" i="17" s="1"/>
  <c r="AE89" i="17" s="1"/>
  <c r="AE90" i="17" s="1"/>
  <c r="AE91" i="17" s="1"/>
  <c r="AE92" i="17" s="1"/>
  <c r="AE93" i="17" s="1"/>
  <c r="AE94" i="17" s="1"/>
  <c r="AE95" i="17" s="1"/>
  <c r="AE96" i="17" s="1"/>
  <c r="AE97" i="17" s="1"/>
  <c r="AE98" i="17" s="1"/>
  <c r="AE99" i="17" s="1"/>
  <c r="AE100" i="17" s="1"/>
  <c r="AE101" i="17" s="1"/>
  <c r="AE102" i="17" s="1"/>
  <c r="AE103" i="17" s="1"/>
  <c r="AG14" i="17"/>
  <c r="AG15" i="17" s="1"/>
  <c r="AG16" i="17" s="1"/>
  <c r="AG17" i="17" s="1"/>
  <c r="AG18" i="17" s="1"/>
  <c r="AG19" i="17" s="1"/>
  <c r="AG20" i="17" s="1"/>
  <c r="AG21" i="17" s="1"/>
  <c r="AG22" i="17" s="1"/>
  <c r="AG23" i="17" s="1"/>
  <c r="AG24" i="17" s="1"/>
  <c r="AG25" i="17" s="1"/>
  <c r="AG26" i="17" s="1"/>
  <c r="AG27" i="17" s="1"/>
  <c r="AG28" i="17" s="1"/>
  <c r="AG29" i="17" s="1"/>
  <c r="AG30" i="17" s="1"/>
  <c r="AG31" i="17" s="1"/>
  <c r="AG32" i="17" s="1"/>
  <c r="AG33" i="17" s="1"/>
  <c r="AG34" i="17" s="1"/>
  <c r="AG35" i="17" s="1"/>
  <c r="AG36" i="17" s="1"/>
  <c r="AG37" i="17" s="1"/>
  <c r="AG38" i="17" s="1"/>
  <c r="AG39" i="17" s="1"/>
  <c r="AG40" i="17" s="1"/>
  <c r="AG41" i="17" s="1"/>
  <c r="AG42" i="17" s="1"/>
  <c r="AG43" i="17" s="1"/>
  <c r="AG44" i="17" s="1"/>
  <c r="AG45" i="17" s="1"/>
  <c r="AG46" i="17" s="1"/>
  <c r="AG47" i="17" s="1"/>
  <c r="AG48" i="17" s="1"/>
  <c r="AG49" i="17" s="1"/>
  <c r="AG50" i="17" s="1"/>
  <c r="AG51" i="17" s="1"/>
  <c r="AG52" i="17" s="1"/>
  <c r="AG53" i="17" s="1"/>
  <c r="AG54" i="17" s="1"/>
  <c r="AG55" i="17" s="1"/>
  <c r="AG56" i="17" s="1"/>
  <c r="AG57" i="17" s="1"/>
  <c r="AG58" i="17" s="1"/>
  <c r="AG59" i="17" s="1"/>
  <c r="AG60" i="17" s="1"/>
  <c r="AG61" i="17" s="1"/>
  <c r="AG62" i="17" s="1"/>
  <c r="AG63" i="17" s="1"/>
  <c r="AG64" i="17" s="1"/>
  <c r="AG65" i="17" s="1"/>
  <c r="AG66" i="17" s="1"/>
  <c r="AG67" i="17" s="1"/>
  <c r="AG68" i="17" s="1"/>
  <c r="AG69" i="17" s="1"/>
  <c r="AG70" i="17" s="1"/>
  <c r="AG71" i="17" s="1"/>
  <c r="AG72" i="17" s="1"/>
  <c r="AG73" i="17" s="1"/>
  <c r="AG74" i="17" s="1"/>
  <c r="AG75" i="17" s="1"/>
  <c r="AG76" i="17" s="1"/>
  <c r="AG77" i="17" s="1"/>
  <c r="AG78" i="17" s="1"/>
  <c r="AG79" i="17" s="1"/>
  <c r="AG80" i="17" s="1"/>
  <c r="AG81" i="17" s="1"/>
  <c r="AG82" i="17" s="1"/>
  <c r="AG83" i="17" s="1"/>
  <c r="AG84" i="17" s="1"/>
  <c r="AG85" i="17" s="1"/>
  <c r="AG86" i="17" s="1"/>
  <c r="AG87" i="17" s="1"/>
  <c r="AG88" i="17" s="1"/>
  <c r="AG89" i="17" s="1"/>
  <c r="AG90" i="17" s="1"/>
  <c r="AG91" i="17" s="1"/>
  <c r="AG92" i="17" s="1"/>
  <c r="AG93" i="17" s="1"/>
  <c r="AG94" i="17" s="1"/>
  <c r="AG95" i="17" s="1"/>
  <c r="AG96" i="17" s="1"/>
  <c r="AG97" i="17" s="1"/>
  <c r="AG98" i="17" s="1"/>
  <c r="AG99" i="17" s="1"/>
  <c r="AG100" i="17" s="1"/>
  <c r="AG101" i="17" s="1"/>
  <c r="AG102" i="17" s="1"/>
  <c r="AG103" i="17" s="1"/>
  <c r="AI16" i="17"/>
  <c r="AI17" i="17" s="1"/>
  <c r="AI18" i="17" s="1"/>
  <c r="AI19" i="17" s="1"/>
  <c r="AI20" i="17" s="1"/>
  <c r="AI21" i="17" s="1"/>
  <c r="AI22" i="17" s="1"/>
  <c r="AI23" i="17" s="1"/>
  <c r="AI24" i="17" s="1"/>
  <c r="AI25" i="17" s="1"/>
  <c r="AI26" i="17" s="1"/>
  <c r="AI27" i="17" s="1"/>
  <c r="AI28" i="17" s="1"/>
  <c r="AI29" i="17" s="1"/>
  <c r="AI30" i="17" s="1"/>
  <c r="AI31" i="17" s="1"/>
  <c r="AI32" i="17" s="1"/>
  <c r="AI33" i="17" s="1"/>
  <c r="AI34" i="17" s="1"/>
  <c r="AI35" i="17" s="1"/>
  <c r="AI36" i="17" s="1"/>
  <c r="AI37" i="17" s="1"/>
  <c r="AI38" i="17" s="1"/>
  <c r="AI39" i="17" s="1"/>
  <c r="AI40" i="17" s="1"/>
  <c r="AI41" i="17" s="1"/>
  <c r="AI42" i="17" s="1"/>
  <c r="AI43" i="17" s="1"/>
  <c r="AI44" i="17" s="1"/>
  <c r="AI45" i="17" s="1"/>
  <c r="AI46" i="17" s="1"/>
  <c r="AI47" i="17" s="1"/>
  <c r="AI48" i="17" s="1"/>
  <c r="AI49" i="17" s="1"/>
  <c r="AI50" i="17" s="1"/>
  <c r="AI51" i="17" s="1"/>
  <c r="AI52" i="17" s="1"/>
  <c r="AI53" i="17" s="1"/>
  <c r="AI54" i="17" s="1"/>
  <c r="AI55" i="17" s="1"/>
  <c r="AI56" i="17" s="1"/>
  <c r="AI57" i="17" s="1"/>
  <c r="AI58" i="17" s="1"/>
  <c r="AI59" i="17" s="1"/>
  <c r="AI60" i="17" s="1"/>
  <c r="AI61" i="17" s="1"/>
  <c r="AI62" i="17" s="1"/>
  <c r="AI63" i="17" s="1"/>
  <c r="AI64" i="17" s="1"/>
  <c r="AI65" i="17" s="1"/>
  <c r="AI66" i="17" s="1"/>
  <c r="AI67" i="17" s="1"/>
  <c r="AI68" i="17" s="1"/>
  <c r="AI69" i="17" s="1"/>
  <c r="AI70" i="17" s="1"/>
  <c r="AI71" i="17" s="1"/>
  <c r="AI72" i="17" s="1"/>
  <c r="AI73" i="17" s="1"/>
  <c r="AI74" i="17" s="1"/>
  <c r="AI75" i="17" s="1"/>
  <c r="AI76" i="17" s="1"/>
  <c r="AI77" i="17" s="1"/>
  <c r="AI78" i="17" s="1"/>
  <c r="AI79" i="17" s="1"/>
  <c r="AI80" i="17" s="1"/>
  <c r="AI81" i="17" s="1"/>
  <c r="AI82" i="17" s="1"/>
  <c r="AI83" i="17" s="1"/>
  <c r="AI84" i="17" s="1"/>
  <c r="AI85" i="17" s="1"/>
  <c r="AI86" i="17" s="1"/>
  <c r="AI87" i="17" s="1"/>
  <c r="AI88" i="17" s="1"/>
  <c r="AI89" i="17" s="1"/>
  <c r="AI90" i="17" s="1"/>
  <c r="AI91" i="17" s="1"/>
  <c r="AI92" i="17" s="1"/>
  <c r="AI93" i="17" s="1"/>
  <c r="AI94" i="17" s="1"/>
  <c r="AI95" i="17" s="1"/>
  <c r="AI96" i="17" s="1"/>
  <c r="AI97" i="17" s="1"/>
  <c r="AI98" i="17" s="1"/>
  <c r="AI99" i="17" s="1"/>
  <c r="AI100" i="17" s="1"/>
  <c r="AI101" i="17" s="1"/>
  <c r="AI102" i="17" s="1"/>
  <c r="AI103" i="17" s="1"/>
  <c r="AK18" i="17"/>
  <c r="AK19" i="17" s="1"/>
  <c r="AK20" i="17" s="1"/>
  <c r="AK21" i="17" s="1"/>
  <c r="AK22" i="17" s="1"/>
  <c r="AK23" i="17" s="1"/>
  <c r="AK24" i="17" s="1"/>
  <c r="AK25" i="17" s="1"/>
  <c r="AK26" i="17" s="1"/>
  <c r="AK27" i="17" s="1"/>
  <c r="AK28" i="17" s="1"/>
  <c r="AK29" i="17" s="1"/>
  <c r="AK30" i="17" s="1"/>
  <c r="AK31" i="17" s="1"/>
  <c r="AK32" i="17" s="1"/>
  <c r="AK33" i="17" s="1"/>
  <c r="AK34" i="17" s="1"/>
  <c r="AK35" i="17" s="1"/>
  <c r="AK36" i="17" s="1"/>
  <c r="AK37" i="17" s="1"/>
  <c r="AK38" i="17" s="1"/>
  <c r="AK39" i="17" s="1"/>
  <c r="AK40" i="17" s="1"/>
  <c r="AK41" i="17" s="1"/>
  <c r="AK42" i="17" s="1"/>
  <c r="AK43" i="17" s="1"/>
  <c r="AK44" i="17" s="1"/>
  <c r="AK45" i="17" s="1"/>
  <c r="AK46" i="17" s="1"/>
  <c r="AK47" i="17" s="1"/>
  <c r="AK48" i="17" s="1"/>
  <c r="AK49" i="17" s="1"/>
  <c r="AK50" i="17" s="1"/>
  <c r="AK51" i="17" s="1"/>
  <c r="AK52" i="17" s="1"/>
  <c r="AK53" i="17" s="1"/>
  <c r="AK54" i="17" s="1"/>
  <c r="AK55" i="17" s="1"/>
  <c r="AK56" i="17" s="1"/>
  <c r="AK57" i="17" s="1"/>
  <c r="AK58" i="17" s="1"/>
  <c r="AK59" i="17" s="1"/>
  <c r="AK60" i="17" s="1"/>
  <c r="AK61" i="17" s="1"/>
  <c r="AK62" i="17" s="1"/>
  <c r="AK63" i="17" s="1"/>
  <c r="AK64" i="17" s="1"/>
  <c r="AK65" i="17" s="1"/>
  <c r="AK66" i="17" s="1"/>
  <c r="AK67" i="17" s="1"/>
  <c r="AK68" i="17" s="1"/>
  <c r="AK69" i="17" s="1"/>
  <c r="AK70" i="17" s="1"/>
  <c r="AK71" i="17" s="1"/>
  <c r="AK72" i="17" s="1"/>
  <c r="AK73" i="17" s="1"/>
  <c r="AK74" i="17" s="1"/>
  <c r="AK75" i="17" s="1"/>
  <c r="AK76" i="17" s="1"/>
  <c r="AK77" i="17" s="1"/>
  <c r="AK78" i="17" s="1"/>
  <c r="AK79" i="17" s="1"/>
  <c r="AK80" i="17" s="1"/>
  <c r="AK81" i="17" s="1"/>
  <c r="AK82" i="17" s="1"/>
  <c r="AK83" i="17" s="1"/>
  <c r="AK84" i="17" s="1"/>
  <c r="AK85" i="17" s="1"/>
  <c r="AK86" i="17" s="1"/>
  <c r="AK87" i="17" s="1"/>
  <c r="AK88" i="17" s="1"/>
  <c r="AK89" i="17" s="1"/>
  <c r="AK90" i="17" s="1"/>
  <c r="AK91" i="17" s="1"/>
  <c r="AK92" i="17" s="1"/>
  <c r="AK93" i="17" s="1"/>
  <c r="AK94" i="17" s="1"/>
  <c r="AK95" i="17" s="1"/>
  <c r="AK96" i="17" s="1"/>
  <c r="AK97" i="17" s="1"/>
  <c r="AK98" i="17" s="1"/>
  <c r="AK99" i="17" s="1"/>
  <c r="AK100" i="17" s="1"/>
  <c r="AK101" i="17" s="1"/>
  <c r="AK102" i="17" s="1"/>
  <c r="AK103" i="17" s="1"/>
  <c r="AM20" i="17"/>
  <c r="AM21" i="17" s="1"/>
  <c r="AM22" i="17" s="1"/>
  <c r="AM23" i="17" s="1"/>
  <c r="AM24" i="17" s="1"/>
  <c r="AM25" i="17" s="1"/>
  <c r="AM26" i="17" s="1"/>
  <c r="AM27" i="17" s="1"/>
  <c r="AM28" i="17" s="1"/>
  <c r="AM29" i="17" s="1"/>
  <c r="AM30" i="17" s="1"/>
  <c r="AM31" i="17" s="1"/>
  <c r="AM32" i="17" s="1"/>
  <c r="AM33" i="17" s="1"/>
  <c r="AM34" i="17" s="1"/>
  <c r="AM35" i="17" s="1"/>
  <c r="AM36" i="17" s="1"/>
  <c r="AM37" i="17" s="1"/>
  <c r="AM38" i="17" s="1"/>
  <c r="AM39" i="17" s="1"/>
  <c r="AM40" i="17" s="1"/>
  <c r="AM41" i="17" s="1"/>
  <c r="AM42" i="17" s="1"/>
  <c r="AM43" i="17" s="1"/>
  <c r="AM44" i="17" s="1"/>
  <c r="AM45" i="17" s="1"/>
  <c r="AM46" i="17" s="1"/>
  <c r="AM47" i="17" s="1"/>
  <c r="AM48" i="17" s="1"/>
  <c r="AM49" i="17" s="1"/>
  <c r="AM50" i="17" s="1"/>
  <c r="AM51" i="17" s="1"/>
  <c r="AM52" i="17" s="1"/>
  <c r="AM53" i="17" s="1"/>
  <c r="AM54" i="17" s="1"/>
  <c r="AM55" i="17" s="1"/>
  <c r="AM56" i="17" s="1"/>
  <c r="AM57" i="17" s="1"/>
  <c r="AM58" i="17" s="1"/>
  <c r="AM59" i="17" s="1"/>
  <c r="AM60" i="17" s="1"/>
  <c r="AM61" i="17" s="1"/>
  <c r="AM62" i="17" s="1"/>
  <c r="AM63" i="17" s="1"/>
  <c r="AM64" i="17" s="1"/>
  <c r="AM65" i="17" s="1"/>
  <c r="AM66" i="17" s="1"/>
  <c r="AM67" i="17" s="1"/>
  <c r="AM68" i="17" s="1"/>
  <c r="AM69" i="17" s="1"/>
  <c r="AM70" i="17" s="1"/>
  <c r="AM71" i="17" s="1"/>
  <c r="AM72" i="17" s="1"/>
  <c r="AM73" i="17" s="1"/>
  <c r="AM74" i="17" s="1"/>
  <c r="AM75" i="17" s="1"/>
  <c r="AM76" i="17" s="1"/>
  <c r="AM77" i="17" s="1"/>
  <c r="AM78" i="17" s="1"/>
  <c r="AM79" i="17" s="1"/>
  <c r="AM80" i="17" s="1"/>
  <c r="AM81" i="17" s="1"/>
  <c r="AM82" i="17" s="1"/>
  <c r="AM83" i="17" s="1"/>
  <c r="AM84" i="17" s="1"/>
  <c r="AM85" i="17" s="1"/>
  <c r="AM86" i="17" s="1"/>
  <c r="AM87" i="17" s="1"/>
  <c r="AM88" i="17" s="1"/>
  <c r="AM89" i="17" s="1"/>
  <c r="AM90" i="17" s="1"/>
  <c r="AM91" i="17" s="1"/>
  <c r="AM92" i="17" s="1"/>
  <c r="AM93" i="17" s="1"/>
  <c r="AM94" i="17" s="1"/>
  <c r="AM95" i="17" s="1"/>
  <c r="AM96" i="17" s="1"/>
  <c r="AM97" i="17" s="1"/>
  <c r="AM98" i="17" s="1"/>
  <c r="AM99" i="17" s="1"/>
  <c r="AM100" i="17" s="1"/>
  <c r="AM101" i="17" s="1"/>
  <c r="AM102" i="17" s="1"/>
  <c r="AM103" i="17" s="1"/>
  <c r="AO22" i="17"/>
  <c r="AO23" i="17" s="1"/>
  <c r="AO24" i="17" s="1"/>
  <c r="AO25" i="17" s="1"/>
  <c r="AO26" i="17" s="1"/>
  <c r="AO27" i="17" s="1"/>
  <c r="AO28" i="17" s="1"/>
  <c r="AO29" i="17" s="1"/>
  <c r="AO30" i="17" s="1"/>
  <c r="AO31" i="17" s="1"/>
  <c r="AO32" i="17" s="1"/>
  <c r="AO33" i="17" s="1"/>
  <c r="AO34" i="17" s="1"/>
  <c r="AO35" i="17" s="1"/>
  <c r="AO36" i="17" s="1"/>
  <c r="AO37" i="17" s="1"/>
  <c r="AO38" i="17" s="1"/>
  <c r="AO39" i="17" s="1"/>
  <c r="AO40" i="17" s="1"/>
  <c r="AO41" i="17" s="1"/>
  <c r="AO42" i="17" s="1"/>
  <c r="AO43" i="17" s="1"/>
  <c r="AO44" i="17" s="1"/>
  <c r="AO45" i="17" s="1"/>
  <c r="AO46" i="17" s="1"/>
  <c r="AO47" i="17" s="1"/>
  <c r="AO48" i="17" s="1"/>
  <c r="AO49" i="17" s="1"/>
  <c r="AO50" i="17" s="1"/>
  <c r="AO51" i="17" s="1"/>
  <c r="AO52" i="17" s="1"/>
  <c r="AO53" i="17" s="1"/>
  <c r="AO54" i="17" s="1"/>
  <c r="AO55" i="17" s="1"/>
  <c r="AO56" i="17" s="1"/>
  <c r="AO57" i="17" s="1"/>
  <c r="AO58" i="17" s="1"/>
  <c r="AO59" i="17" s="1"/>
  <c r="AO60" i="17" s="1"/>
  <c r="AO61" i="17" s="1"/>
  <c r="AO62" i="17" s="1"/>
  <c r="AO63" i="17" s="1"/>
  <c r="AO64" i="17" s="1"/>
  <c r="AO65" i="17" s="1"/>
  <c r="AO66" i="17" s="1"/>
  <c r="AO67" i="17" s="1"/>
  <c r="AO68" i="17" s="1"/>
  <c r="AO69" i="17" s="1"/>
  <c r="AO70" i="17" s="1"/>
  <c r="AO71" i="17" s="1"/>
  <c r="AO72" i="17" s="1"/>
  <c r="AO73" i="17" s="1"/>
  <c r="AO74" i="17" s="1"/>
  <c r="AO75" i="17" s="1"/>
  <c r="AO76" i="17" s="1"/>
  <c r="AO77" i="17" s="1"/>
  <c r="AO78" i="17" s="1"/>
  <c r="AO79" i="17" s="1"/>
  <c r="AO80" i="17" s="1"/>
  <c r="AO81" i="17" s="1"/>
  <c r="AO82" i="17" s="1"/>
  <c r="AO83" i="17" s="1"/>
  <c r="AO84" i="17" s="1"/>
  <c r="AO85" i="17" s="1"/>
  <c r="AO86" i="17" s="1"/>
  <c r="AO87" i="17" s="1"/>
  <c r="AO88" i="17" s="1"/>
  <c r="AO89" i="17" s="1"/>
  <c r="AO90" i="17" s="1"/>
  <c r="AO91" i="17" s="1"/>
  <c r="AO92" i="17" s="1"/>
  <c r="AO93" i="17" s="1"/>
  <c r="AO94" i="17" s="1"/>
  <c r="AO95" i="17" s="1"/>
  <c r="AO96" i="17" s="1"/>
  <c r="AO97" i="17" s="1"/>
  <c r="AO98" i="17" s="1"/>
  <c r="AO99" i="17" s="1"/>
  <c r="AO100" i="17" s="1"/>
  <c r="AO101" i="17" s="1"/>
  <c r="AO102" i="17" s="1"/>
  <c r="AO103" i="17" s="1"/>
  <c r="BS53" i="17"/>
  <c r="BS54" i="17" s="1"/>
  <c r="BS55" i="17" s="1"/>
  <c r="BS56" i="17" s="1"/>
  <c r="BS57" i="17" s="1"/>
  <c r="BS58" i="17" s="1"/>
  <c r="BS59" i="17" s="1"/>
  <c r="BS60" i="17" s="1"/>
  <c r="BS61" i="17" s="1"/>
  <c r="BS62" i="17" s="1"/>
  <c r="BS63" i="17" s="1"/>
  <c r="BS64" i="17" s="1"/>
  <c r="BS65" i="17" s="1"/>
  <c r="BS66" i="17" s="1"/>
  <c r="BS67" i="17" s="1"/>
  <c r="BS68" i="17" s="1"/>
  <c r="BS69" i="17" s="1"/>
  <c r="BS70" i="17" s="1"/>
  <c r="BS71" i="17" s="1"/>
  <c r="BS72" i="17" s="1"/>
  <c r="BS73" i="17" s="1"/>
  <c r="BS74" i="17" s="1"/>
  <c r="BS75" i="17" s="1"/>
  <c r="BS76" i="17" s="1"/>
  <c r="BS77" i="17" s="1"/>
  <c r="BS78" i="17" s="1"/>
  <c r="BS79" i="17" s="1"/>
  <c r="BS80" i="17" s="1"/>
  <c r="BS81" i="17" s="1"/>
  <c r="BS82" i="17" s="1"/>
  <c r="BS83" i="17" s="1"/>
  <c r="BS84" i="17" s="1"/>
  <c r="BS85" i="17" s="1"/>
  <c r="BS86" i="17" s="1"/>
  <c r="BS87" i="17" s="1"/>
  <c r="BS88" i="17" s="1"/>
  <c r="BS89" i="17" s="1"/>
  <c r="BS90" i="17" s="1"/>
  <c r="BS91" i="17" s="1"/>
  <c r="BS92" i="17" s="1"/>
  <c r="BS93" i="17" s="1"/>
  <c r="BS94" i="17" s="1"/>
  <c r="BS95" i="17" s="1"/>
  <c r="BS96" i="17" s="1"/>
  <c r="BS97" i="17" s="1"/>
  <c r="BS98" i="17" s="1"/>
  <c r="BS99" i="17" s="1"/>
  <c r="BS100" i="17" s="1"/>
  <c r="BS101" i="17" s="1"/>
  <c r="BS102" i="17" s="1"/>
  <c r="BS103" i="17" s="1"/>
  <c r="CD63" i="17"/>
  <c r="CD64" i="17" s="1"/>
  <c r="CD65" i="17" s="1"/>
  <c r="CD66" i="17" s="1"/>
  <c r="CD67" i="17" s="1"/>
  <c r="CD68" i="17" s="1"/>
  <c r="CD69" i="17" s="1"/>
  <c r="CD70" i="17" s="1"/>
  <c r="CD71" i="17" s="1"/>
  <c r="CD72" i="17" s="1"/>
  <c r="CD73" i="17" s="1"/>
  <c r="CD74" i="17" s="1"/>
  <c r="CD75" i="17" s="1"/>
  <c r="CD76" i="17" s="1"/>
  <c r="CD77" i="17" s="1"/>
  <c r="CD78" i="17" s="1"/>
  <c r="CD79" i="17" s="1"/>
  <c r="CD80" i="17" s="1"/>
  <c r="CD81" i="17" s="1"/>
  <c r="CD82" i="17" s="1"/>
  <c r="CD83" i="17" s="1"/>
  <c r="CD84" i="17" s="1"/>
  <c r="CD85" i="17" s="1"/>
  <c r="CD86" i="17" s="1"/>
  <c r="CD87" i="17" s="1"/>
  <c r="CD88" i="17" s="1"/>
  <c r="CD89" i="17" s="1"/>
  <c r="CD90" i="17" s="1"/>
  <c r="CD91" i="17" s="1"/>
  <c r="CD92" i="17" s="1"/>
  <c r="CD93" i="17" s="1"/>
  <c r="CD94" i="17" s="1"/>
  <c r="CD95" i="17" s="1"/>
  <c r="CD96" i="17" s="1"/>
  <c r="CD97" i="17" s="1"/>
  <c r="CD98" i="17" s="1"/>
  <c r="CD99" i="17" s="1"/>
  <c r="CD100" i="17" s="1"/>
  <c r="CD101" i="17" s="1"/>
  <c r="CD102" i="17" s="1"/>
  <c r="CD103" i="17" s="1"/>
  <c r="DS105" i="17"/>
  <c r="CF65" i="17"/>
  <c r="CF66" i="17" s="1"/>
  <c r="CF67" i="17" s="1"/>
  <c r="CF68" i="17" s="1"/>
  <c r="CF69" i="17" s="1"/>
  <c r="CF70" i="17" s="1"/>
  <c r="CF71" i="17" s="1"/>
  <c r="CF72" i="17" s="1"/>
  <c r="CF73" i="17" s="1"/>
  <c r="CF74" i="17" s="1"/>
  <c r="CF75" i="17" s="1"/>
  <c r="CF76" i="17" s="1"/>
  <c r="CF77" i="17" s="1"/>
  <c r="CF78" i="17" s="1"/>
  <c r="CF79" i="17" s="1"/>
  <c r="CF80" i="17" s="1"/>
  <c r="CF81" i="17" s="1"/>
  <c r="CF82" i="17" s="1"/>
  <c r="CF83" i="17" s="1"/>
  <c r="CF84" i="17" s="1"/>
  <c r="CF85" i="17" s="1"/>
  <c r="CF86" i="17" s="1"/>
  <c r="CF87" i="17" s="1"/>
  <c r="CF88" i="17" s="1"/>
  <c r="CF89" i="17" s="1"/>
  <c r="CF90" i="17" s="1"/>
  <c r="CF91" i="17" s="1"/>
  <c r="CF92" i="17" s="1"/>
  <c r="CF93" i="17" s="1"/>
  <c r="CF94" i="17" s="1"/>
  <c r="CF95" i="17" s="1"/>
  <c r="CF96" i="17" s="1"/>
  <c r="CF97" i="17" s="1"/>
  <c r="CF98" i="17" s="1"/>
  <c r="CF99" i="17" s="1"/>
  <c r="CF100" i="17" s="1"/>
  <c r="CF101" i="17" s="1"/>
  <c r="CF102" i="17" s="1"/>
  <c r="CF103" i="17" s="1"/>
  <c r="CN73" i="17"/>
  <c r="CN74" i="17" s="1"/>
  <c r="CN75" i="17" s="1"/>
  <c r="CN76" i="17" s="1"/>
  <c r="CN77" i="17" s="1"/>
  <c r="CN78" i="17" s="1"/>
  <c r="CN79" i="17" s="1"/>
  <c r="CN80" i="17" s="1"/>
  <c r="CN81" i="17" s="1"/>
  <c r="CN82" i="17" s="1"/>
  <c r="CN83" i="17" s="1"/>
  <c r="CN84" i="17" s="1"/>
  <c r="CN85" i="17" s="1"/>
  <c r="CN86" i="17" s="1"/>
  <c r="CN87" i="17" s="1"/>
  <c r="CN88" i="17" s="1"/>
  <c r="CN89" i="17" s="1"/>
  <c r="CN90" i="17" s="1"/>
  <c r="CN91" i="17" s="1"/>
  <c r="CN92" i="17" s="1"/>
  <c r="CN93" i="17" s="1"/>
  <c r="CN94" i="17" s="1"/>
  <c r="CN95" i="17" s="1"/>
  <c r="CN96" i="17" s="1"/>
  <c r="CN97" i="17" s="1"/>
  <c r="CN98" i="17" s="1"/>
  <c r="CN99" i="17" s="1"/>
  <c r="CN100" i="17" s="1"/>
  <c r="CN101" i="17" s="1"/>
  <c r="CN102" i="17" s="1"/>
  <c r="CN103" i="17" s="1"/>
  <c r="CQ76" i="17"/>
  <c r="CQ77" i="17" s="1"/>
  <c r="CQ78" i="17" s="1"/>
  <c r="CQ79" i="17" s="1"/>
  <c r="CQ80" i="17" s="1"/>
  <c r="CQ81" i="17" s="1"/>
  <c r="CQ82" i="17" s="1"/>
  <c r="CQ83" i="17" s="1"/>
  <c r="CQ84" i="17" s="1"/>
  <c r="CQ85" i="17" s="1"/>
  <c r="CQ86" i="17" s="1"/>
  <c r="CQ87" i="17" s="1"/>
  <c r="CQ88" i="17" s="1"/>
  <c r="CQ89" i="17" s="1"/>
  <c r="CQ90" i="17" s="1"/>
  <c r="CQ91" i="17" s="1"/>
  <c r="CQ92" i="17" s="1"/>
  <c r="CQ93" i="17" s="1"/>
  <c r="CQ94" i="17" s="1"/>
  <c r="CQ95" i="17" s="1"/>
  <c r="CQ96" i="17" s="1"/>
  <c r="CQ97" i="17" s="1"/>
  <c r="CQ98" i="17" s="1"/>
  <c r="CQ99" i="17" s="1"/>
  <c r="CQ100" i="17" s="1"/>
  <c r="CQ101" i="17" s="1"/>
  <c r="CQ102" i="17" s="1"/>
  <c r="CQ103" i="17" s="1"/>
  <c r="CS78" i="17"/>
  <c r="CS79" i="17" s="1"/>
  <c r="CS80" i="17" s="1"/>
  <c r="CS81" i="17" s="1"/>
  <c r="CS82" i="17" s="1"/>
  <c r="CS83" i="17" s="1"/>
  <c r="CS84" i="17" s="1"/>
  <c r="CS85" i="17" s="1"/>
  <c r="CS86" i="17" s="1"/>
  <c r="CS87" i="17" s="1"/>
  <c r="CS88" i="17" s="1"/>
  <c r="CS89" i="17" s="1"/>
  <c r="CS90" i="17" s="1"/>
  <c r="CS91" i="17" s="1"/>
  <c r="CS92" i="17" s="1"/>
  <c r="CS93" i="17" s="1"/>
  <c r="CS94" i="17" s="1"/>
  <c r="CS95" i="17" s="1"/>
  <c r="CS96" i="17" s="1"/>
  <c r="CS97" i="17" s="1"/>
  <c r="CS98" i="17" s="1"/>
  <c r="CS99" i="17" s="1"/>
  <c r="CS100" i="17" s="1"/>
  <c r="CS101" i="17" s="1"/>
  <c r="CS102" i="17" s="1"/>
  <c r="CS103" i="17" s="1"/>
  <c r="DD89" i="17"/>
  <c r="DD90" i="17" s="1"/>
  <c r="DD91" i="17" s="1"/>
  <c r="DD92" i="17" s="1"/>
  <c r="DD93" i="17" s="1"/>
  <c r="DD94" i="17" s="1"/>
  <c r="DD95" i="17" s="1"/>
  <c r="DD96" i="17" s="1"/>
  <c r="DD97" i="17" s="1"/>
  <c r="DD98" i="17" s="1"/>
  <c r="DD99" i="17" s="1"/>
  <c r="DD100" i="17" s="1"/>
  <c r="DD101" i="17" s="1"/>
  <c r="DD102" i="17" s="1"/>
  <c r="DD103" i="17" s="1"/>
  <c r="DK96" i="17"/>
  <c r="DK97" i="17" s="1"/>
  <c r="DK98" i="17" s="1"/>
  <c r="DK99" i="17" s="1"/>
  <c r="DK100" i="17" s="1"/>
  <c r="DK101" i="17" s="1"/>
  <c r="DK102" i="17" s="1"/>
  <c r="DK103" i="17" s="1"/>
  <c r="DP101" i="17"/>
  <c r="DP102" i="17" s="1"/>
  <c r="DP103" i="17" s="1"/>
  <c r="DQ102" i="17"/>
  <c r="DQ103" i="17" s="1"/>
  <c r="BT105" i="17" l="1"/>
  <c r="CC105" i="17"/>
  <c r="BA105" i="17"/>
  <c r="AD13" i="17"/>
  <c r="AD14" i="17" s="1"/>
  <c r="AD15" i="17" s="1"/>
  <c r="AD16" i="17" s="1"/>
  <c r="AD17" i="17" s="1"/>
  <c r="AD18" i="17" s="1"/>
  <c r="AD19" i="17" s="1"/>
  <c r="AD20" i="17" s="1"/>
  <c r="AD21" i="17" s="1"/>
  <c r="AD22" i="17" s="1"/>
  <c r="AD23" i="17" s="1"/>
  <c r="AD24" i="17" s="1"/>
  <c r="AD25" i="17" s="1"/>
  <c r="AD26" i="17" s="1"/>
  <c r="AD27" i="17" s="1"/>
  <c r="AD28" i="17" s="1"/>
  <c r="AD29" i="17" s="1"/>
  <c r="AD30" i="17" s="1"/>
  <c r="AD31" i="17" s="1"/>
  <c r="AD32" i="17" s="1"/>
  <c r="AD33" i="17" s="1"/>
  <c r="AD34" i="17" s="1"/>
  <c r="AD35" i="17" s="1"/>
  <c r="AD36" i="17" s="1"/>
  <c r="AD37" i="17" s="1"/>
  <c r="AD38" i="17" s="1"/>
  <c r="AD39" i="17" s="1"/>
  <c r="AD40" i="17" s="1"/>
  <c r="AD41" i="17" s="1"/>
  <c r="AD42" i="17" s="1"/>
  <c r="AD43" i="17" s="1"/>
  <c r="AD44" i="17" s="1"/>
  <c r="AD45" i="17" s="1"/>
  <c r="AD46" i="17" s="1"/>
  <c r="AD47" i="17" s="1"/>
  <c r="AD48" i="17" s="1"/>
  <c r="AD49" i="17" s="1"/>
  <c r="AD50" i="17" s="1"/>
  <c r="AD51" i="17" s="1"/>
  <c r="AD52" i="17" s="1"/>
  <c r="AD53" i="17" s="1"/>
  <c r="AD54" i="17" s="1"/>
  <c r="AD55" i="17" s="1"/>
  <c r="AD56" i="17" s="1"/>
  <c r="AD57" i="17" s="1"/>
  <c r="AD58" i="17" s="1"/>
  <c r="AD59" i="17" s="1"/>
  <c r="AD60" i="17" s="1"/>
  <c r="AD61" i="17" s="1"/>
  <c r="AD62" i="17" s="1"/>
  <c r="AD63" i="17" s="1"/>
  <c r="AD64" i="17" s="1"/>
  <c r="AD65" i="17" s="1"/>
  <c r="AD66" i="17" s="1"/>
  <c r="AD67" i="17" s="1"/>
  <c r="AD68" i="17" s="1"/>
  <c r="AD69" i="17" s="1"/>
  <c r="AD70" i="17" s="1"/>
  <c r="AD71" i="17" s="1"/>
  <c r="AD72" i="17" s="1"/>
  <c r="AD73" i="17" s="1"/>
  <c r="AD74" i="17" s="1"/>
  <c r="AD75" i="17" s="1"/>
  <c r="AD76" i="17" s="1"/>
  <c r="AD77" i="17" s="1"/>
  <c r="AD78" i="17" s="1"/>
  <c r="AD79" i="17" s="1"/>
  <c r="AD80" i="17" s="1"/>
  <c r="AD81" i="17" s="1"/>
  <c r="AD82" i="17" s="1"/>
  <c r="AD83" i="17" s="1"/>
  <c r="AD84" i="17" s="1"/>
  <c r="AD85" i="17" s="1"/>
  <c r="AD86" i="17" s="1"/>
  <c r="AD87" i="17" s="1"/>
  <c r="AD88" i="17" s="1"/>
  <c r="AD89" i="17" s="1"/>
  <c r="AD90" i="17" s="1"/>
  <c r="AD91" i="17" s="1"/>
  <c r="AD92" i="17" s="1"/>
  <c r="AD93" i="17" s="1"/>
  <c r="AD94" i="17" s="1"/>
  <c r="AD95" i="17" s="1"/>
  <c r="AD96" i="17" s="1"/>
  <c r="AD97" i="17" s="1"/>
  <c r="AD98" i="17" s="1"/>
  <c r="AD99" i="17" s="1"/>
  <c r="AD100" i="17" s="1"/>
  <c r="AD101" i="17" s="1"/>
  <c r="AD102" i="17" s="1"/>
  <c r="AD103" i="17" s="1"/>
  <c r="CG105" i="17"/>
  <c r="CI105" i="17"/>
  <c r="AH105" i="17"/>
  <c r="AE105" i="17"/>
  <c r="CX105" i="17"/>
  <c r="BC105" i="17"/>
  <c r="AF105" i="17"/>
  <c r="CV105" i="17"/>
  <c r="BU105" i="17"/>
  <c r="AU105" i="17"/>
  <c r="BE105" i="17"/>
  <c r="AX105" i="17"/>
  <c r="AV105" i="17"/>
  <c r="BO105" i="17"/>
  <c r="AW105" i="17"/>
  <c r="BB47" i="17"/>
  <c r="BB48" i="17" s="1"/>
  <c r="BB49" i="17" s="1"/>
  <c r="BB50" i="17" s="1"/>
  <c r="BB51" i="17" s="1"/>
  <c r="BB52" i="17" s="1"/>
  <c r="BB53" i="17" s="1"/>
  <c r="BB54" i="17" s="1"/>
  <c r="BB55" i="17" s="1"/>
  <c r="BB56" i="17" s="1"/>
  <c r="BB57" i="17" s="1"/>
  <c r="BB58" i="17" s="1"/>
  <c r="BB59" i="17" s="1"/>
  <c r="BB60" i="17" s="1"/>
  <c r="BB61" i="17" s="1"/>
  <c r="BB62" i="17" s="1"/>
  <c r="BB63" i="17" s="1"/>
  <c r="BB64" i="17" s="1"/>
  <c r="BB65" i="17" s="1"/>
  <c r="BB66" i="17" s="1"/>
  <c r="BB67" i="17" s="1"/>
  <c r="BB68" i="17" s="1"/>
  <c r="BB69" i="17" s="1"/>
  <c r="BB70" i="17" s="1"/>
  <c r="BB71" i="17" s="1"/>
  <c r="BB72" i="17" s="1"/>
  <c r="BB73" i="17" s="1"/>
  <c r="BB74" i="17" s="1"/>
  <c r="BB75" i="17" s="1"/>
  <c r="BB76" i="17" s="1"/>
  <c r="BB77" i="17" s="1"/>
  <c r="BB78" i="17" s="1"/>
  <c r="BB79" i="17" s="1"/>
  <c r="BB80" i="17" s="1"/>
  <c r="BB81" i="17" s="1"/>
  <c r="BB82" i="17" s="1"/>
  <c r="BB83" i="17" s="1"/>
  <c r="BB84" i="17" s="1"/>
  <c r="BB85" i="17" s="1"/>
  <c r="BB86" i="17" s="1"/>
  <c r="BB87" i="17" s="1"/>
  <c r="BB88" i="17" s="1"/>
  <c r="BB89" i="17" s="1"/>
  <c r="BB90" i="17" s="1"/>
  <c r="BB91" i="17" s="1"/>
  <c r="BB92" i="17" s="1"/>
  <c r="BB93" i="17" s="1"/>
  <c r="BB94" i="17" s="1"/>
  <c r="BB95" i="17" s="1"/>
  <c r="BB96" i="17" s="1"/>
  <c r="BB97" i="17" s="1"/>
  <c r="BB98" i="17" s="1"/>
  <c r="BB99" i="17" s="1"/>
  <c r="BB100" i="17" s="1"/>
  <c r="BB101" i="17" s="1"/>
  <c r="BB102" i="17" s="1"/>
  <c r="BB103" i="17" s="1"/>
  <c r="BW105" i="17"/>
  <c r="AY105" i="17"/>
  <c r="AA105" i="17"/>
  <c r="CW105" i="17"/>
  <c r="BQ105" i="17"/>
  <c r="BD105" i="17"/>
  <c r="CJ105" i="17"/>
  <c r="DJ105" i="17"/>
  <c r="CM105" i="17"/>
  <c r="BG105" i="17"/>
  <c r="AQ105" i="17"/>
  <c r="CH105" i="17"/>
  <c r="AN105" i="17"/>
  <c r="BX105" i="17"/>
  <c r="BL105" i="17"/>
  <c r="Z9" i="17"/>
  <c r="Z10" i="17" s="1"/>
  <c r="Z11" i="17" s="1"/>
  <c r="Z12" i="17" s="1"/>
  <c r="Z13" i="17" s="1"/>
  <c r="Z14" i="17" s="1"/>
  <c r="Z15" i="17" s="1"/>
  <c r="Z16" i="17" s="1"/>
  <c r="Z17" i="17" s="1"/>
  <c r="Z18" i="17" s="1"/>
  <c r="Z19" i="17" s="1"/>
  <c r="Z20" i="17" s="1"/>
  <c r="Z21" i="17" s="1"/>
  <c r="Z22" i="17" s="1"/>
  <c r="Z23" i="17" s="1"/>
  <c r="Z24" i="17" s="1"/>
  <c r="Z25" i="17" s="1"/>
  <c r="Z26" i="17" s="1"/>
  <c r="Z27" i="17" s="1"/>
  <c r="Z28" i="17" s="1"/>
  <c r="Z29" i="17" s="1"/>
  <c r="Z30" i="17" s="1"/>
  <c r="Z31" i="17" s="1"/>
  <c r="Z32" i="17" s="1"/>
  <c r="Z33" i="17" s="1"/>
  <c r="Z34" i="17" s="1"/>
  <c r="Z35" i="17" s="1"/>
  <c r="Z36" i="17" s="1"/>
  <c r="Z37" i="17" s="1"/>
  <c r="Z38" i="17" s="1"/>
  <c r="Z39" i="17" s="1"/>
  <c r="Z40" i="17" s="1"/>
  <c r="Z41" i="17" s="1"/>
  <c r="Z42" i="17" s="1"/>
  <c r="Z43" i="17" s="1"/>
  <c r="Z44" i="17" s="1"/>
  <c r="Z45" i="17" s="1"/>
  <c r="Z46" i="17" s="1"/>
  <c r="Z47" i="17" s="1"/>
  <c r="Z48" i="17" s="1"/>
  <c r="Z49" i="17" s="1"/>
  <c r="Z50" i="17" s="1"/>
  <c r="Z51" i="17" s="1"/>
  <c r="Z52" i="17" s="1"/>
  <c r="Z53" i="17" s="1"/>
  <c r="Z54" i="17" s="1"/>
  <c r="Z55" i="17" s="1"/>
  <c r="Z56" i="17" s="1"/>
  <c r="Z57" i="17" s="1"/>
  <c r="Z58" i="17" s="1"/>
  <c r="Z59" i="17" s="1"/>
  <c r="Z60" i="17" s="1"/>
  <c r="Z61" i="17" s="1"/>
  <c r="Z62" i="17" s="1"/>
  <c r="Z63" i="17" s="1"/>
  <c r="Z64" i="17" s="1"/>
  <c r="Z65" i="17" s="1"/>
  <c r="Z66" i="17" s="1"/>
  <c r="Z67" i="17" s="1"/>
  <c r="Z68" i="17" s="1"/>
  <c r="Z69" i="17" s="1"/>
  <c r="Z70" i="17" s="1"/>
  <c r="Z71" i="17" s="1"/>
  <c r="Z72" i="17" s="1"/>
  <c r="Z73" i="17" s="1"/>
  <c r="Z74" i="17" s="1"/>
  <c r="Z75" i="17" s="1"/>
  <c r="Z76" i="17" s="1"/>
  <c r="Z77" i="17" s="1"/>
  <c r="Z78" i="17" s="1"/>
  <c r="Z79" i="17" s="1"/>
  <c r="Z80" i="17" s="1"/>
  <c r="Z81" i="17" s="1"/>
  <c r="Z82" i="17" s="1"/>
  <c r="Z83" i="17" s="1"/>
  <c r="Z84" i="17" s="1"/>
  <c r="Z85" i="17" s="1"/>
  <c r="Z86" i="17" s="1"/>
  <c r="Z87" i="17" s="1"/>
  <c r="Z88" i="17" s="1"/>
  <c r="Z89" i="17" s="1"/>
  <c r="Z90" i="17" s="1"/>
  <c r="Z91" i="17" s="1"/>
  <c r="Z92" i="17" s="1"/>
  <c r="Z93" i="17" s="1"/>
  <c r="Z94" i="17" s="1"/>
  <c r="Z95" i="17" s="1"/>
  <c r="Z96" i="17" s="1"/>
  <c r="Z97" i="17" s="1"/>
  <c r="Z98" i="17" s="1"/>
  <c r="Z99" i="17" s="1"/>
  <c r="Z100" i="17" s="1"/>
  <c r="Z101" i="17" s="1"/>
  <c r="Z102" i="17" s="1"/>
  <c r="Z103" i="17" s="1"/>
  <c r="BP105" i="17"/>
  <c r="BV105" i="17"/>
  <c r="DG105" i="17"/>
  <c r="DE105" i="17"/>
  <c r="BM105" i="17"/>
  <c r="CL105" i="17"/>
  <c r="AT105" i="17"/>
  <c r="CY105" i="17"/>
  <c r="DA105" i="17"/>
  <c r="BY105" i="17"/>
  <c r="BI105" i="17"/>
  <c r="AS105" i="17"/>
  <c r="AL105" i="17"/>
  <c r="CZ105" i="17"/>
  <c r="CB105" i="17"/>
  <c r="BH105" i="17"/>
  <c r="AR105" i="17"/>
  <c r="AB105" i="17"/>
  <c r="BJ105" i="17"/>
  <c r="DI105" i="17"/>
  <c r="DF105" i="17"/>
  <c r="BF105" i="17"/>
  <c r="AP105" i="17"/>
  <c r="CT105" i="17"/>
  <c r="CO105" i="17"/>
  <c r="AK105" i="17"/>
  <c r="AC105" i="17"/>
  <c r="CP105" i="17"/>
  <c r="AZ105" i="17"/>
  <c r="AJ105" i="17"/>
  <c r="BN105" i="17"/>
  <c r="DK105" i="17"/>
  <c r="DD105" i="17"/>
  <c r="CA105" i="17"/>
  <c r="AM105" i="17"/>
  <c r="CK105" i="17"/>
  <c r="CD105" i="17"/>
  <c r="BZ105" i="17"/>
  <c r="DQ105" i="17"/>
  <c r="CF105" i="17"/>
  <c r="BR105" i="17"/>
  <c r="DC105" i="17"/>
  <c r="Y7" i="17"/>
  <c r="DP105" i="17"/>
  <c r="DO105" i="17"/>
  <c r="BS105" i="17"/>
  <c r="AO105" i="17"/>
  <c r="DN105" i="17"/>
  <c r="CU105" i="17"/>
  <c r="CE105" i="17"/>
  <c r="AI105" i="17"/>
  <c r="CS105" i="17"/>
  <c r="DH105" i="17"/>
  <c r="CR105" i="17"/>
  <c r="CQ105" i="17"/>
  <c r="BK105" i="17"/>
  <c r="DM105" i="17"/>
  <c r="AG105" i="17"/>
  <c r="DB105" i="17"/>
  <c r="CN105" i="17"/>
  <c r="X6" i="17"/>
  <c r="DL105" i="17"/>
  <c r="AD105" i="17" l="1"/>
  <c r="BB105" i="17"/>
  <c r="Z105" i="17"/>
  <c r="X7" i="17"/>
  <c r="Y8" i="17"/>
  <c r="Y9" i="17" l="1"/>
  <c r="Y10" i="17" s="1"/>
  <c r="Y11" i="17" s="1"/>
  <c r="Y12" i="17" s="1"/>
  <c r="Y13" i="17" s="1"/>
  <c r="Y14" i="17" s="1"/>
  <c r="Y15" i="17" s="1"/>
  <c r="Y16" i="17" s="1"/>
  <c r="Y17" i="17" s="1"/>
  <c r="Y18" i="17" s="1"/>
  <c r="Y19" i="17" s="1"/>
  <c r="Y20" i="17" s="1"/>
  <c r="Y21" i="17" s="1"/>
  <c r="Y22" i="17" s="1"/>
  <c r="Y23" i="17" s="1"/>
  <c r="Y24" i="17" s="1"/>
  <c r="Y25" i="17" s="1"/>
  <c r="Y26" i="17" s="1"/>
  <c r="Y27" i="17" s="1"/>
  <c r="Y28" i="17" s="1"/>
  <c r="Y29" i="17" s="1"/>
  <c r="Y30" i="17" s="1"/>
  <c r="Y31" i="17" s="1"/>
  <c r="Y32" i="17" s="1"/>
  <c r="Y33" i="17" s="1"/>
  <c r="Y34" i="17" s="1"/>
  <c r="Y35" i="17" s="1"/>
  <c r="Y36" i="17" s="1"/>
  <c r="Y37" i="17" s="1"/>
  <c r="Y38" i="17" s="1"/>
  <c r="Y39" i="17" s="1"/>
  <c r="Y40" i="17" s="1"/>
  <c r="Y41" i="17" s="1"/>
  <c r="Y42" i="17" s="1"/>
  <c r="Y43" i="17" s="1"/>
  <c r="Y44" i="17" s="1"/>
  <c r="Y45" i="17" s="1"/>
  <c r="Y46" i="17" s="1"/>
  <c r="Y47" i="17" s="1"/>
  <c r="Y48" i="17" s="1"/>
  <c r="Y49" i="17" s="1"/>
  <c r="Y50" i="17" s="1"/>
  <c r="Y51" i="17" s="1"/>
  <c r="Y52" i="17" s="1"/>
  <c r="Y53" i="17" s="1"/>
  <c r="Y54" i="17" s="1"/>
  <c r="Y55" i="17" s="1"/>
  <c r="Y56" i="17" s="1"/>
  <c r="Y57" i="17" s="1"/>
  <c r="Y58" i="17" s="1"/>
  <c r="Y59" i="17" s="1"/>
  <c r="Y60" i="17" s="1"/>
  <c r="Y61" i="17" s="1"/>
  <c r="Y62" i="17" s="1"/>
  <c r="Y63" i="17" s="1"/>
  <c r="Y64" i="17" s="1"/>
  <c r="Y65" i="17" s="1"/>
  <c r="Y66" i="17" s="1"/>
  <c r="Y67" i="17" s="1"/>
  <c r="Y68" i="17" s="1"/>
  <c r="Y69" i="17" s="1"/>
  <c r="Y70" i="17" s="1"/>
  <c r="Y71" i="17" s="1"/>
  <c r="Y72" i="17" s="1"/>
  <c r="Y73" i="17" s="1"/>
  <c r="Y74" i="17" s="1"/>
  <c r="Y75" i="17" s="1"/>
  <c r="Y76" i="17" s="1"/>
  <c r="Y77" i="17" s="1"/>
  <c r="Y78" i="17" s="1"/>
  <c r="Y79" i="17" s="1"/>
  <c r="Y80" i="17" s="1"/>
  <c r="Y81" i="17" s="1"/>
  <c r="Y82" i="17" s="1"/>
  <c r="Y83" i="17" s="1"/>
  <c r="Y84" i="17" s="1"/>
  <c r="Y85" i="17" s="1"/>
  <c r="Y86" i="17" s="1"/>
  <c r="Y87" i="17" s="1"/>
  <c r="Y88" i="17" s="1"/>
  <c r="Y89" i="17" s="1"/>
  <c r="Y90" i="17" s="1"/>
  <c r="Y91" i="17" s="1"/>
  <c r="Y92" i="17" s="1"/>
  <c r="Y93" i="17" s="1"/>
  <c r="Y94" i="17" s="1"/>
  <c r="Y95" i="17" s="1"/>
  <c r="Y96" i="17" s="1"/>
  <c r="Y97" i="17" s="1"/>
  <c r="Y98" i="17" s="1"/>
  <c r="Y99" i="17" s="1"/>
  <c r="Y100" i="17" s="1"/>
  <c r="Y101" i="17" s="1"/>
  <c r="Y102" i="17" s="1"/>
  <c r="Y103" i="17" s="1"/>
  <c r="X8" i="17"/>
  <c r="Y105" i="17" l="1"/>
  <c r="X9" i="17"/>
  <c r="X10" i="17" l="1"/>
  <c r="X11" i="17" l="1"/>
  <c r="X12" i="17" l="1"/>
  <c r="L24" i="14"/>
  <c r="H24" i="14"/>
  <c r="P24" i="14" s="1"/>
  <c r="L23" i="14"/>
  <c r="H23" i="14"/>
  <c r="P23" i="14" s="1"/>
  <c r="L22" i="14"/>
  <c r="H22" i="14"/>
  <c r="P22" i="14" s="1"/>
  <c r="L21" i="14"/>
  <c r="H21" i="14"/>
  <c r="P21" i="14" s="1"/>
  <c r="L20" i="14"/>
  <c r="H20" i="14"/>
  <c r="P20" i="14" s="1"/>
  <c r="L19" i="14"/>
  <c r="H19" i="14"/>
  <c r="P19" i="14" s="1"/>
  <c r="C9" i="14" s="1"/>
  <c r="L18" i="14"/>
  <c r="H18" i="14"/>
  <c r="P18" i="14" s="1"/>
  <c r="L17" i="14"/>
  <c r="H17" i="14"/>
  <c r="P17" i="14" s="1"/>
  <c r="L16" i="14"/>
  <c r="H16" i="14"/>
  <c r="P16" i="14" s="1"/>
  <c r="L15" i="14"/>
  <c r="H15" i="14"/>
  <c r="P15" i="14" s="1"/>
  <c r="L14" i="14"/>
  <c r="H14" i="14"/>
  <c r="P14" i="14" s="1"/>
  <c r="L13" i="14"/>
  <c r="H13" i="14"/>
  <c r="P13" i="14" s="1"/>
  <c r="L12" i="14"/>
  <c r="H12" i="14"/>
  <c r="P12" i="14" s="1"/>
  <c r="L11" i="14"/>
  <c r="H11" i="14"/>
  <c r="P11" i="14" s="1"/>
  <c r="L10" i="14"/>
  <c r="H10" i="14"/>
  <c r="P10" i="14" s="1"/>
  <c r="L9" i="14"/>
  <c r="H9" i="14"/>
  <c r="P9" i="14" s="1"/>
  <c r="L8" i="14"/>
  <c r="H8" i="14"/>
  <c r="P8" i="14" s="1"/>
  <c r="N7" i="14"/>
  <c r="L7" i="14"/>
  <c r="H7" i="14"/>
  <c r="P7" i="14" s="1"/>
  <c r="C7" i="14"/>
  <c r="N22" i="14" s="1"/>
  <c r="L6" i="14"/>
  <c r="H6" i="14"/>
  <c r="P6" i="14" s="1"/>
  <c r="N5" i="14"/>
  <c r="L5" i="14"/>
  <c r="H5" i="14"/>
  <c r="P5" i="14" s="1"/>
  <c r="O4" i="14"/>
  <c r="N4" i="14"/>
  <c r="L4" i="14"/>
  <c r="H4" i="14"/>
  <c r="P4" i="14" s="1"/>
  <c r="I77" i="20" l="1"/>
  <c r="I72" i="20"/>
  <c r="I75" i="20"/>
  <c r="K75" i="20" s="1"/>
  <c r="L75" i="20" s="1"/>
  <c r="I59" i="20"/>
  <c r="I67" i="20"/>
  <c r="I50" i="17"/>
  <c r="I55" i="17"/>
  <c r="I53" i="17"/>
  <c r="I75" i="17"/>
  <c r="I74" i="17"/>
  <c r="I62" i="17"/>
  <c r="I60" i="17"/>
  <c r="I30" i="20"/>
  <c r="I27" i="17"/>
  <c r="I34" i="17"/>
  <c r="I55" i="20"/>
  <c r="I73" i="20"/>
  <c r="I71" i="20"/>
  <c r="I74" i="20"/>
  <c r="I62" i="20"/>
  <c r="K62" i="20" s="1"/>
  <c r="L62" i="20" s="1"/>
  <c r="I60" i="20"/>
  <c r="I54" i="17"/>
  <c r="I49" i="17"/>
  <c r="I57" i="17"/>
  <c r="I71" i="17"/>
  <c r="I73" i="17"/>
  <c r="I66" i="17"/>
  <c r="I64" i="17"/>
  <c r="I65" i="17"/>
  <c r="I38" i="20"/>
  <c r="I34" i="20"/>
  <c r="I28" i="17"/>
  <c r="I41" i="20"/>
  <c r="I46" i="20"/>
  <c r="I43" i="20"/>
  <c r="I38" i="17"/>
  <c r="I32" i="17"/>
  <c r="I26" i="20"/>
  <c r="I24" i="20"/>
  <c r="I54" i="20"/>
  <c r="I49" i="20"/>
  <c r="I46" i="17"/>
  <c r="I44" i="17"/>
  <c r="I41" i="17"/>
  <c r="I69" i="20"/>
  <c r="I78" i="20"/>
  <c r="I61" i="20"/>
  <c r="I66" i="20"/>
  <c r="I68" i="20"/>
  <c r="I58" i="17"/>
  <c r="I52" i="17"/>
  <c r="I76" i="17"/>
  <c r="I77" i="17"/>
  <c r="I78" i="17"/>
  <c r="I63" i="17"/>
  <c r="I68" i="17"/>
  <c r="I33" i="20"/>
  <c r="I31" i="20"/>
  <c r="I35" i="20"/>
  <c r="I25" i="17"/>
  <c r="I45" i="20"/>
  <c r="I47" i="20"/>
  <c r="I48" i="20"/>
  <c r="I31" i="17"/>
  <c r="I36" i="17"/>
  <c r="I27" i="20"/>
  <c r="I53" i="20"/>
  <c r="K53" i="20" s="1"/>
  <c r="L53" i="20" s="1"/>
  <c r="I58" i="20"/>
  <c r="K58" i="20" s="1"/>
  <c r="L58" i="20" s="1"/>
  <c r="I52" i="20"/>
  <c r="I43" i="17"/>
  <c r="I48" i="17"/>
  <c r="I76" i="20"/>
  <c r="I70" i="20"/>
  <c r="I65" i="20"/>
  <c r="I63" i="20"/>
  <c r="I64" i="20"/>
  <c r="I51" i="17"/>
  <c r="I56" i="17"/>
  <c r="I72" i="17"/>
  <c r="I69" i="17"/>
  <c r="I70" i="17"/>
  <c r="I67" i="17"/>
  <c r="I61" i="17"/>
  <c r="I37" i="20"/>
  <c r="I29" i="20"/>
  <c r="K29" i="20" s="1"/>
  <c r="L29" i="20" s="1"/>
  <c r="I36" i="20"/>
  <c r="I24" i="17"/>
  <c r="I39" i="20"/>
  <c r="I40" i="20"/>
  <c r="K40" i="20" s="1"/>
  <c r="L40" i="20" s="1"/>
  <c r="I30" i="17"/>
  <c r="I35" i="17"/>
  <c r="I37" i="17"/>
  <c r="I25" i="20"/>
  <c r="I57" i="20"/>
  <c r="I51" i="20"/>
  <c r="K51" i="20" s="1"/>
  <c r="L51" i="20" s="1"/>
  <c r="I56" i="20"/>
  <c r="I47" i="17"/>
  <c r="I45" i="17"/>
  <c r="I59" i="17"/>
  <c r="I32" i="20"/>
  <c r="I26" i="17"/>
  <c r="I42" i="20"/>
  <c r="I44" i="20"/>
  <c r="I29" i="17"/>
  <c r="I33" i="17"/>
  <c r="I28" i="20"/>
  <c r="I50" i="20"/>
  <c r="I42" i="17"/>
  <c r="I40" i="17"/>
  <c r="I39" i="17"/>
  <c r="K77" i="20"/>
  <c r="L77" i="20" s="1"/>
  <c r="K73" i="20"/>
  <c r="L73" i="20" s="1"/>
  <c r="K78" i="20"/>
  <c r="L78" i="20" s="1"/>
  <c r="K71" i="20"/>
  <c r="L71" i="20" s="1"/>
  <c r="K67" i="20"/>
  <c r="L67" i="20" s="1"/>
  <c r="K76" i="20"/>
  <c r="L76" i="20" s="1"/>
  <c r="K72" i="20"/>
  <c r="L72" i="20" s="1"/>
  <c r="K74" i="20"/>
  <c r="L74" i="20" s="1"/>
  <c r="K69" i="20"/>
  <c r="L69" i="20" s="1"/>
  <c r="K70" i="20"/>
  <c r="L70" i="20" s="1"/>
  <c r="K65" i="20"/>
  <c r="L65" i="20" s="1"/>
  <c r="K21" i="20"/>
  <c r="L21" i="20" s="1"/>
  <c r="K42" i="20"/>
  <c r="L42" i="20" s="1"/>
  <c r="K38" i="20"/>
  <c r="L38" i="20" s="1"/>
  <c r="K30" i="20"/>
  <c r="L30" i="20" s="1"/>
  <c r="K22" i="20"/>
  <c r="L22" i="20" s="1"/>
  <c r="K27" i="20"/>
  <c r="L27" i="20" s="1"/>
  <c r="K24" i="20"/>
  <c r="L24" i="20" s="1"/>
  <c r="K23" i="20"/>
  <c r="L23" i="20" s="1"/>
  <c r="K20" i="20"/>
  <c r="L20" i="20" s="1"/>
  <c r="K19" i="20"/>
  <c r="L19" i="20" s="1"/>
  <c r="X13" i="17"/>
  <c r="O7" i="14"/>
  <c r="N8" i="14"/>
  <c r="O10" i="14"/>
  <c r="N11" i="14"/>
  <c r="O14" i="14"/>
  <c r="N15" i="14"/>
  <c r="O18" i="14"/>
  <c r="N19" i="14"/>
  <c r="O22" i="14"/>
  <c r="N23" i="14"/>
  <c r="O5" i="14"/>
  <c r="N6" i="14"/>
  <c r="O8" i="14"/>
  <c r="O11" i="14"/>
  <c r="N12" i="14"/>
  <c r="O15" i="14"/>
  <c r="N16" i="14"/>
  <c r="O19" i="14"/>
  <c r="N20" i="14"/>
  <c r="O23" i="14"/>
  <c r="N24" i="14"/>
  <c r="O6" i="14"/>
  <c r="N9" i="14"/>
  <c r="O12" i="14"/>
  <c r="N13" i="14"/>
  <c r="O16" i="14"/>
  <c r="N17" i="14"/>
  <c r="O20" i="14"/>
  <c r="N21" i="14"/>
  <c r="O24" i="14"/>
  <c r="O9" i="14"/>
  <c r="N10" i="14"/>
  <c r="O13" i="14"/>
  <c r="N14" i="14"/>
  <c r="O17" i="14"/>
  <c r="N18" i="14"/>
  <c r="O21" i="14"/>
  <c r="F38" i="28" l="1"/>
  <c r="H38" i="28" s="1"/>
  <c r="F44" i="28"/>
  <c r="H44" i="28" s="1"/>
  <c r="E45" i="30" s="1"/>
  <c r="K52" i="20"/>
  <c r="L52" i="20" s="1"/>
  <c r="K56" i="20"/>
  <c r="L56" i="20" s="1"/>
  <c r="K39" i="20"/>
  <c r="L39" i="20" s="1"/>
  <c r="K60" i="20"/>
  <c r="L60" i="20" s="1"/>
  <c r="K54" i="20"/>
  <c r="L54" i="20" s="1"/>
  <c r="K59" i="20"/>
  <c r="L59" i="20" s="1"/>
  <c r="K36" i="20"/>
  <c r="L36" i="20" s="1"/>
  <c r="K68" i="20"/>
  <c r="L68" i="20" s="1"/>
  <c r="K25" i="20"/>
  <c r="L25" i="20" s="1"/>
  <c r="F39" i="28" s="1"/>
  <c r="H39" i="28" s="1"/>
  <c r="E35" i="30" s="1"/>
  <c r="K55" i="20"/>
  <c r="L55" i="20" s="1"/>
  <c r="K34" i="20"/>
  <c r="L34" i="20" s="1"/>
  <c r="K66" i="20"/>
  <c r="L66" i="20" s="1"/>
  <c r="K49" i="20"/>
  <c r="L49" i="20" s="1"/>
  <c r="K47" i="20"/>
  <c r="L47" i="20" s="1"/>
  <c r="K45" i="20"/>
  <c r="L45" i="20" s="1"/>
  <c r="K41" i="20"/>
  <c r="L41" i="20" s="1"/>
  <c r="K57" i="20"/>
  <c r="L57" i="20" s="1"/>
  <c r="K48" i="20"/>
  <c r="L48" i="20" s="1"/>
  <c r="K26" i="20"/>
  <c r="L26" i="20" s="1"/>
  <c r="K31" i="20"/>
  <c r="L31" i="20" s="1"/>
  <c r="F40" i="28" s="1"/>
  <c r="H40" i="28" s="1"/>
  <c r="E37" i="30" s="1"/>
  <c r="K61" i="20"/>
  <c r="L61" i="20" s="1"/>
  <c r="K35" i="20"/>
  <c r="L35" i="20" s="1"/>
  <c r="K43" i="20"/>
  <c r="L43" i="20" s="1"/>
  <c r="K32" i="20"/>
  <c r="L32" i="20" s="1"/>
  <c r="K64" i="20"/>
  <c r="L64" i="20" s="1"/>
  <c r="K28" i="20"/>
  <c r="L28" i="20" s="1"/>
  <c r="K46" i="20"/>
  <c r="L46" i="20" s="1"/>
  <c r="K33" i="20"/>
  <c r="L33" i="20" s="1"/>
  <c r="K63" i="20"/>
  <c r="L63" i="20" s="1"/>
  <c r="K44" i="20"/>
  <c r="L44" i="20" s="1"/>
  <c r="K50" i="20"/>
  <c r="L50" i="20" s="1"/>
  <c r="K37" i="20"/>
  <c r="L37" i="20" s="1"/>
  <c r="P103" i="20"/>
  <c r="Q103" i="20" s="1"/>
  <c r="P102" i="20"/>
  <c r="Q102" i="20" s="1"/>
  <c r="P101" i="20"/>
  <c r="Q101" i="20" s="1"/>
  <c r="P99" i="20"/>
  <c r="Q99" i="20" s="1"/>
  <c r="P100" i="20"/>
  <c r="Q100" i="20" s="1"/>
  <c r="P96" i="20"/>
  <c r="Q96" i="20" s="1"/>
  <c r="P94" i="20"/>
  <c r="Q94" i="20" s="1"/>
  <c r="P98" i="20"/>
  <c r="Q98" i="20" s="1"/>
  <c r="P97" i="20"/>
  <c r="Q97" i="20" s="1"/>
  <c r="P95" i="20"/>
  <c r="Q95" i="20" s="1"/>
  <c r="P93" i="20"/>
  <c r="Q93" i="20" s="1"/>
  <c r="P90" i="20"/>
  <c r="Q90" i="20" s="1"/>
  <c r="Q87" i="20"/>
  <c r="Q85" i="20"/>
  <c r="P91" i="20"/>
  <c r="Q91" i="20" s="1"/>
  <c r="P89" i="20"/>
  <c r="Q89" i="20" s="1"/>
  <c r="Q77" i="20"/>
  <c r="P92" i="20"/>
  <c r="Q92" i="20" s="1"/>
  <c r="Q71" i="20"/>
  <c r="Q81" i="20"/>
  <c r="Q74" i="20"/>
  <c r="Q83" i="20"/>
  <c r="Q73" i="20"/>
  <c r="Q72" i="20"/>
  <c r="Q67" i="20"/>
  <c r="Q63" i="20"/>
  <c r="P16" i="20"/>
  <c r="Q16" i="20" s="1"/>
  <c r="P12" i="20"/>
  <c r="Q12" i="20" s="1"/>
  <c r="P8" i="20"/>
  <c r="Q8" i="20" s="1"/>
  <c r="P4" i="20"/>
  <c r="Q4" i="20" s="1"/>
  <c r="Q75" i="20"/>
  <c r="Q68" i="20"/>
  <c r="Q64" i="20"/>
  <c r="Q55" i="20"/>
  <c r="Q53" i="20"/>
  <c r="Q45" i="20"/>
  <c r="Q41" i="20"/>
  <c r="Q37" i="20"/>
  <c r="Q33" i="20"/>
  <c r="Q25" i="20"/>
  <c r="Q21" i="20"/>
  <c r="P17" i="20"/>
  <c r="Q17" i="20" s="1"/>
  <c r="P13" i="20"/>
  <c r="Q13" i="20" s="1"/>
  <c r="P9" i="20"/>
  <c r="Q9" i="20" s="1"/>
  <c r="P5" i="20"/>
  <c r="Q5" i="20" s="1"/>
  <c r="Q50" i="20"/>
  <c r="Q34" i="20"/>
  <c r="Q22" i="20"/>
  <c r="P18" i="20"/>
  <c r="Q18" i="20" s="1"/>
  <c r="P15" i="20"/>
  <c r="Q15" i="20" s="1"/>
  <c r="Q46" i="20"/>
  <c r="Q42" i="20"/>
  <c r="Q38" i="20"/>
  <c r="P6" i="20"/>
  <c r="Q6" i="20" s="1"/>
  <c r="Q27" i="20"/>
  <c r="P10" i="20"/>
  <c r="Q10" i="20" s="1"/>
  <c r="P7" i="20"/>
  <c r="Q7" i="20" s="1"/>
  <c r="Q56" i="20"/>
  <c r="Q51" i="20"/>
  <c r="Q30" i="20"/>
  <c r="Q26" i="20"/>
  <c r="Q23" i="20"/>
  <c r="P14" i="20"/>
  <c r="Q14" i="20" s="1"/>
  <c r="P11" i="20"/>
  <c r="Q11" i="20" s="1"/>
  <c r="Q62" i="20"/>
  <c r="Q60" i="20"/>
  <c r="Q66" i="20"/>
  <c r="Q78" i="20"/>
  <c r="Q54" i="20"/>
  <c r="Q31" i="20"/>
  <c r="Q48" i="20"/>
  <c r="Q57" i="20"/>
  <c r="Q61" i="20"/>
  <c r="Q80" i="20"/>
  <c r="Q20" i="20"/>
  <c r="Q36" i="20"/>
  <c r="Q44" i="20"/>
  <c r="Q70" i="20"/>
  <c r="Q35" i="20"/>
  <c r="Q43" i="20"/>
  <c r="Q32" i="20"/>
  <c r="Q28" i="20"/>
  <c r="Q65" i="20"/>
  <c r="Q40" i="20"/>
  <c r="Q58" i="20"/>
  <c r="Q76" i="20"/>
  <c r="Q88" i="20"/>
  <c r="Q47" i="20"/>
  <c r="Q52" i="20"/>
  <c r="Q82" i="20"/>
  <c r="Q84" i="20"/>
  <c r="Q86" i="20"/>
  <c r="X14" i="17"/>
  <c r="E33" i="30" l="1"/>
  <c r="F41" i="28"/>
  <c r="H41" i="28" s="1"/>
  <c r="E39" i="30" s="1"/>
  <c r="F43" i="28"/>
  <c r="H43" i="28" s="1"/>
  <c r="E43" i="30" s="1"/>
  <c r="F42" i="28"/>
  <c r="H42" i="28" s="1"/>
  <c r="E41" i="30" s="1"/>
  <c r="C35" i="20"/>
  <c r="D82" i="20"/>
  <c r="D79" i="20"/>
  <c r="C10" i="20"/>
  <c r="C23" i="20"/>
  <c r="C31" i="20"/>
  <c r="D77" i="20"/>
  <c r="C65" i="20"/>
  <c r="C57" i="20"/>
  <c r="D81" i="20"/>
  <c r="D59" i="20"/>
  <c r="D10" i="20"/>
  <c r="D61" i="20"/>
  <c r="C30" i="20"/>
  <c r="C100" i="20"/>
  <c r="C95" i="20"/>
  <c r="C97" i="20"/>
  <c r="D55" i="20"/>
  <c r="D94" i="20"/>
  <c r="C87" i="20"/>
  <c r="C73" i="20"/>
  <c r="C91" i="20"/>
  <c r="C43" i="20"/>
  <c r="D100" i="20"/>
  <c r="D86" i="20"/>
  <c r="C76" i="20"/>
  <c r="C53" i="20"/>
  <c r="C33" i="20"/>
  <c r="D56" i="20"/>
  <c r="C25" i="20"/>
  <c r="C11" i="20"/>
  <c r="D32" i="20"/>
  <c r="D96" i="20"/>
  <c r="D51" i="20"/>
  <c r="C98" i="20"/>
  <c r="C94" i="20"/>
  <c r="D28" i="20"/>
  <c r="C71" i="20"/>
  <c r="C39" i="20"/>
  <c r="C14" i="20"/>
  <c r="D20" i="20"/>
  <c r="D49" i="20"/>
  <c r="D13" i="20"/>
  <c r="D9" i="20"/>
  <c r="D75" i="20"/>
  <c r="D30" i="20"/>
  <c r="C89" i="20"/>
  <c r="C56" i="20"/>
  <c r="D5" i="20"/>
  <c r="C52" i="20"/>
  <c r="D57" i="20"/>
  <c r="D52" i="20"/>
  <c r="C7" i="20"/>
  <c r="C44" i="20"/>
  <c r="D71" i="20"/>
  <c r="C12" i="20"/>
  <c r="C101" i="20"/>
  <c r="D58" i="20"/>
  <c r="C45" i="20"/>
  <c r="C77" i="20"/>
  <c r="D42" i="20"/>
  <c r="C22" i="20"/>
  <c r="C62" i="20"/>
  <c r="D80" i="20"/>
  <c r="C21" i="20"/>
  <c r="C60" i="20"/>
  <c r="C17" i="20"/>
  <c r="D46" i="20"/>
  <c r="D19" i="20"/>
  <c r="D72" i="20"/>
  <c r="D95" i="20"/>
  <c r="C85" i="20"/>
  <c r="D22" i="20"/>
  <c r="D31" i="20"/>
  <c r="C80" i="20"/>
  <c r="D48" i="20"/>
  <c r="D64" i="20"/>
  <c r="D85" i="20"/>
  <c r="C83" i="20"/>
  <c r="D99" i="20"/>
  <c r="D11" i="20"/>
  <c r="C37" i="20"/>
  <c r="C36" i="20"/>
  <c r="D4" i="20"/>
  <c r="D87" i="20"/>
  <c r="D101" i="20"/>
  <c r="C46" i="20"/>
  <c r="D65" i="20"/>
  <c r="C93" i="20"/>
  <c r="D43" i="20"/>
  <c r="C27" i="20"/>
  <c r="D24" i="20"/>
  <c r="C88" i="20"/>
  <c r="C29" i="20"/>
  <c r="D45" i="20"/>
  <c r="C48" i="20"/>
  <c r="C40" i="20"/>
  <c r="D14" i="20"/>
  <c r="C24" i="20"/>
  <c r="C38" i="20"/>
  <c r="D63" i="20"/>
  <c r="D60" i="20"/>
  <c r="D68" i="20"/>
  <c r="D89" i="20"/>
  <c r="C90" i="20"/>
  <c r="C102" i="20"/>
  <c r="D37" i="20"/>
  <c r="C8" i="20"/>
  <c r="D36" i="20"/>
  <c r="D93" i="20"/>
  <c r="D33" i="20"/>
  <c r="D35" i="20"/>
  <c r="D15" i="20"/>
  <c r="C6" i="20"/>
  <c r="D8" i="20"/>
  <c r="C66" i="20"/>
  <c r="C81" i="20"/>
  <c r="D103" i="20"/>
  <c r="D41" i="20"/>
  <c r="D47" i="20"/>
  <c r="D6" i="20"/>
  <c r="D38" i="20"/>
  <c r="D62" i="20"/>
  <c r="D23" i="20"/>
  <c r="C42" i="20"/>
  <c r="D69" i="20"/>
  <c r="D67" i="20"/>
  <c r="C70" i="20"/>
  <c r="C67" i="20"/>
  <c r="D91" i="20"/>
  <c r="C4" i="20"/>
  <c r="C54" i="20"/>
  <c r="C96" i="20"/>
  <c r="C78" i="20"/>
  <c r="D76" i="20"/>
  <c r="C61" i="20"/>
  <c r="C84" i="20"/>
  <c r="C92" i="20"/>
  <c r="D7" i="20"/>
  <c r="C69" i="20"/>
  <c r="D73" i="20"/>
  <c r="D44" i="20"/>
  <c r="D83" i="20"/>
  <c r="D97" i="20"/>
  <c r="C103" i="20"/>
  <c r="D84" i="20"/>
  <c r="C51" i="20"/>
  <c r="C68" i="20"/>
  <c r="D74" i="20"/>
  <c r="C9" i="20"/>
  <c r="C20" i="20"/>
  <c r="D70" i="20"/>
  <c r="C26" i="20"/>
  <c r="C5" i="20"/>
  <c r="D78" i="20"/>
  <c r="C19" i="20"/>
  <c r="C64" i="20"/>
  <c r="C74" i="20"/>
  <c r="C49" i="20"/>
  <c r="D26" i="20"/>
  <c r="C18" i="20"/>
  <c r="C55" i="20"/>
  <c r="C79" i="20"/>
  <c r="C13" i="20"/>
  <c r="D29" i="20"/>
  <c r="C32" i="20"/>
  <c r="D34" i="20"/>
  <c r="D98" i="20"/>
  <c r="D18" i="20"/>
  <c r="C50" i="20"/>
  <c r="D12" i="20"/>
  <c r="C59" i="20"/>
  <c r="C86" i="20"/>
  <c r="C75" i="20"/>
  <c r="D88" i="20"/>
  <c r="D50" i="20"/>
  <c r="D21" i="20"/>
  <c r="C28" i="20"/>
  <c r="C58" i="20"/>
  <c r="D102" i="20"/>
  <c r="D17" i="20"/>
  <c r="C16" i="20"/>
  <c r="D66" i="20"/>
  <c r="C34" i="20"/>
  <c r="D40" i="20"/>
  <c r="C72" i="20"/>
  <c r="D90" i="20"/>
  <c r="C41" i="20"/>
  <c r="D25" i="20"/>
  <c r="D39" i="20"/>
  <c r="C47" i="20"/>
  <c r="D27" i="20"/>
  <c r="D54" i="20"/>
  <c r="C15" i="20"/>
  <c r="D53" i="20"/>
  <c r="D16" i="20"/>
  <c r="C63" i="20"/>
  <c r="C99" i="20"/>
  <c r="C82" i="20"/>
  <c r="D92" i="20"/>
  <c r="Q69" i="20"/>
  <c r="Q79" i="20"/>
  <c r="Q29" i="20"/>
  <c r="Q24" i="20"/>
  <c r="Q39" i="20"/>
  <c r="Q59" i="20"/>
  <c r="Q49" i="20"/>
  <c r="Q19" i="20"/>
  <c r="K33" i="17"/>
  <c r="L33" i="17" s="1"/>
  <c r="K27" i="17"/>
  <c r="L27" i="17" s="1"/>
  <c r="K24" i="17"/>
  <c r="L24" i="17" s="1"/>
  <c r="K72" i="17"/>
  <c r="L72" i="17" s="1"/>
  <c r="K36" i="17"/>
  <c r="L36" i="17" s="1"/>
  <c r="K28" i="17"/>
  <c r="L28" i="17" s="1"/>
  <c r="K22" i="17"/>
  <c r="L22" i="17" s="1"/>
  <c r="K29" i="17"/>
  <c r="L29" i="17" s="1"/>
  <c r="K23" i="17"/>
  <c r="L23" i="17" s="1"/>
  <c r="K68" i="17"/>
  <c r="L68" i="17" s="1"/>
  <c r="K63" i="17"/>
  <c r="L63" i="17" s="1"/>
  <c r="K21" i="17"/>
  <c r="L21" i="17" s="1"/>
  <c r="K47" i="17"/>
  <c r="L47" i="17" s="1"/>
  <c r="K51" i="17"/>
  <c r="L51" i="17" s="1"/>
  <c r="K77" i="17"/>
  <c r="L77" i="17" s="1"/>
  <c r="K71" i="17"/>
  <c r="L71" i="17" s="1"/>
  <c r="K70" i="17"/>
  <c r="L70" i="17" s="1"/>
  <c r="K69" i="17"/>
  <c r="L69" i="17" s="1"/>
  <c r="K76" i="17"/>
  <c r="L76" i="17" s="1"/>
  <c r="K20" i="17"/>
  <c r="L20" i="17" s="1"/>
  <c r="K19" i="17"/>
  <c r="L19" i="17" s="1"/>
  <c r="K66" i="17"/>
  <c r="L66" i="17" s="1"/>
  <c r="K57" i="17"/>
  <c r="L57" i="17" s="1"/>
  <c r="K52" i="17"/>
  <c r="L52" i="17" s="1"/>
  <c r="K31" i="17"/>
  <c r="L31" i="17" s="1"/>
  <c r="K53" i="17"/>
  <c r="L53" i="17" s="1"/>
  <c r="K73" i="17"/>
  <c r="L73" i="17" s="1"/>
  <c r="K46" i="17"/>
  <c r="L46" i="17" s="1"/>
  <c r="K62" i="17"/>
  <c r="L62" i="17" s="1"/>
  <c r="K78" i="17"/>
  <c r="L78" i="17" s="1"/>
  <c r="K60" i="17"/>
  <c r="L60" i="17" s="1"/>
  <c r="K59" i="17"/>
  <c r="L59" i="17" s="1"/>
  <c r="K54" i="17"/>
  <c r="L54" i="17" s="1"/>
  <c r="K61" i="17"/>
  <c r="L61" i="17" s="1"/>
  <c r="K56" i="17"/>
  <c r="L56" i="17" s="1"/>
  <c r="K55" i="17"/>
  <c r="L55" i="17" s="1"/>
  <c r="K50" i="17"/>
  <c r="L50" i="17" s="1"/>
  <c r="K41" i="17"/>
  <c r="L41" i="17" s="1"/>
  <c r="K75" i="17"/>
  <c r="L75" i="17" s="1"/>
  <c r="K58" i="17"/>
  <c r="L58" i="17" s="1"/>
  <c r="K48" i="17"/>
  <c r="L48" i="17" s="1"/>
  <c r="K42" i="17"/>
  <c r="L42" i="17" s="1"/>
  <c r="K67" i="17"/>
  <c r="L67" i="17" s="1"/>
  <c r="K35" i="17"/>
  <c r="L35" i="17" s="1"/>
  <c r="K49" i="17"/>
  <c r="L49" i="17" s="1"/>
  <c r="K44" i="17"/>
  <c r="L44" i="17" s="1"/>
  <c r="K43" i="17"/>
  <c r="L43" i="17" s="1"/>
  <c r="K38" i="17"/>
  <c r="L38" i="17" s="1"/>
  <c r="K45" i="17"/>
  <c r="L45" i="17" s="1"/>
  <c r="K40" i="17"/>
  <c r="L40" i="17" s="1"/>
  <c r="K39" i="17"/>
  <c r="L39" i="17" s="1"/>
  <c r="K34" i="17"/>
  <c r="L34" i="17" s="1"/>
  <c r="K25" i="17"/>
  <c r="L25" i="17" s="1"/>
  <c r="K32" i="17"/>
  <c r="L32" i="17" s="1"/>
  <c r="K26" i="17"/>
  <c r="L26" i="17" s="1"/>
  <c r="K74" i="17"/>
  <c r="L74" i="17" s="1"/>
  <c r="K64" i="17"/>
  <c r="L64" i="17" s="1"/>
  <c r="K30" i="17"/>
  <c r="L30" i="17" s="1"/>
  <c r="K37" i="17"/>
  <c r="L37" i="17" s="1"/>
  <c r="K65" i="17"/>
  <c r="L65" i="17" s="1"/>
  <c r="P103" i="17"/>
  <c r="Q103" i="17" s="1"/>
  <c r="P99" i="17"/>
  <c r="Q99" i="17" s="1"/>
  <c r="P95" i="17"/>
  <c r="Q95" i="17" s="1"/>
  <c r="P91" i="17"/>
  <c r="Q91" i="17" s="1"/>
  <c r="P15" i="17"/>
  <c r="Q15" i="17" s="1"/>
  <c r="P11" i="17"/>
  <c r="Q11" i="17" s="1"/>
  <c r="P7" i="17"/>
  <c r="Q7" i="17" s="1"/>
  <c r="P102" i="17"/>
  <c r="Q102" i="17" s="1"/>
  <c r="P98" i="17"/>
  <c r="Q98" i="17" s="1"/>
  <c r="P94" i="17"/>
  <c r="Q94" i="17" s="1"/>
  <c r="P90" i="17"/>
  <c r="Q90" i="17" s="1"/>
  <c r="Q86" i="17"/>
  <c r="Q82" i="17"/>
  <c r="Q78" i="17"/>
  <c r="Q74" i="17"/>
  <c r="Q70" i="17"/>
  <c r="P101" i="17"/>
  <c r="Q101" i="17" s="1"/>
  <c r="P93" i="17"/>
  <c r="Q93" i="17" s="1"/>
  <c r="Q58" i="17"/>
  <c r="Q42" i="17"/>
  <c r="Q26" i="17"/>
  <c r="P16" i="17"/>
  <c r="Q16" i="17" s="1"/>
  <c r="P10" i="17"/>
  <c r="Q10" i="17" s="1"/>
  <c r="P5" i="17"/>
  <c r="Q5" i="17" s="1"/>
  <c r="P100" i="17"/>
  <c r="Q100" i="17" s="1"/>
  <c r="P92" i="17"/>
  <c r="Q92" i="17" s="1"/>
  <c r="Q62" i="17"/>
  <c r="Q46" i="17"/>
  <c r="Q30" i="17"/>
  <c r="P14" i="17"/>
  <c r="Q14" i="17" s="1"/>
  <c r="P9" i="17"/>
  <c r="Q9" i="17" s="1"/>
  <c r="P4" i="17"/>
  <c r="Q4" i="17" s="1"/>
  <c r="P96" i="17"/>
  <c r="Q96" i="17" s="1"/>
  <c r="Q54" i="17"/>
  <c r="Q22" i="17"/>
  <c r="P12" i="17"/>
  <c r="Q12" i="17" s="1"/>
  <c r="P89" i="17"/>
  <c r="Q89" i="17" s="1"/>
  <c r="Q50" i="17"/>
  <c r="Q40" i="17"/>
  <c r="P18" i="17"/>
  <c r="Q18" i="17" s="1"/>
  <c r="P8" i="17"/>
  <c r="Q8" i="17" s="1"/>
  <c r="Q88" i="17"/>
  <c r="Q72" i="17"/>
  <c r="Q60" i="17"/>
  <c r="Q38" i="17"/>
  <c r="Q28" i="17"/>
  <c r="P17" i="17"/>
  <c r="Q17" i="17" s="1"/>
  <c r="P6" i="17"/>
  <c r="Q6" i="17" s="1"/>
  <c r="P97" i="17"/>
  <c r="Q97" i="17" s="1"/>
  <c r="Q66" i="17"/>
  <c r="Q56" i="17"/>
  <c r="Q34" i="17"/>
  <c r="P13" i="17"/>
  <c r="Q13" i="17" s="1"/>
  <c r="Q44" i="17"/>
  <c r="Q45" i="17"/>
  <c r="Q73" i="17"/>
  <c r="Q37" i="17"/>
  <c r="Q32" i="17"/>
  <c r="Q64" i="17"/>
  <c r="Q35" i="17"/>
  <c r="Q51" i="17"/>
  <c r="Q67" i="17"/>
  <c r="Q83" i="17"/>
  <c r="Q80" i="17"/>
  <c r="Q81" i="17"/>
  <c r="Q41" i="17"/>
  <c r="Q77" i="17"/>
  <c r="Q36" i="17"/>
  <c r="Q68" i="17"/>
  <c r="Q23" i="17"/>
  <c r="Q55" i="17"/>
  <c r="Q71" i="17"/>
  <c r="Q87" i="17"/>
  <c r="Q61" i="17"/>
  <c r="Q21" i="17"/>
  <c r="Q53" i="17"/>
  <c r="Q85" i="17"/>
  <c r="Q48" i="17"/>
  <c r="Q76" i="17"/>
  <c r="Q27" i="17"/>
  <c r="Q43" i="17"/>
  <c r="Q75" i="17"/>
  <c r="Q33" i="17"/>
  <c r="Q65" i="17"/>
  <c r="Q25" i="17"/>
  <c r="Q57" i="17"/>
  <c r="Q20" i="17"/>
  <c r="Q52" i="17"/>
  <c r="Q84" i="17"/>
  <c r="Q31" i="17"/>
  <c r="Q47" i="17"/>
  <c r="Q63" i="17"/>
  <c r="X15" i="17"/>
  <c r="X16" i="17" s="1"/>
  <c r="X17" i="17" s="1"/>
  <c r="X18" i="17" s="1"/>
  <c r="X19" i="17" s="1"/>
  <c r="X20" i="17" s="1"/>
  <c r="X21" i="17" s="1"/>
  <c r="X22" i="17" s="1"/>
  <c r="X23" i="17" s="1"/>
  <c r="X24" i="17" s="1"/>
  <c r="X25" i="17" s="1"/>
  <c r="X26" i="17" s="1"/>
  <c r="X27" i="17" s="1"/>
  <c r="X28" i="17" s="1"/>
  <c r="X29" i="17" s="1"/>
  <c r="X30" i="17" s="1"/>
  <c r="X31" i="17" s="1"/>
  <c r="X32" i="17" s="1"/>
  <c r="X33" i="17" s="1"/>
  <c r="X34" i="17" s="1"/>
  <c r="X35" i="17" s="1"/>
  <c r="X36" i="17" s="1"/>
  <c r="X37" i="17" s="1"/>
  <c r="X38" i="17" s="1"/>
  <c r="X39" i="17" s="1"/>
  <c r="X40" i="17" s="1"/>
  <c r="X41" i="17" s="1"/>
  <c r="X42" i="17" s="1"/>
  <c r="X43" i="17" s="1"/>
  <c r="X44" i="17" s="1"/>
  <c r="X45" i="17" s="1"/>
  <c r="X46" i="17" s="1"/>
  <c r="X47" i="17" s="1"/>
  <c r="X48" i="17" s="1"/>
  <c r="X49" i="17" s="1"/>
  <c r="X50" i="17" s="1"/>
  <c r="X51" i="17" s="1"/>
  <c r="X52" i="17" s="1"/>
  <c r="X53" i="17" s="1"/>
  <c r="X54" i="17" s="1"/>
  <c r="X55" i="17" s="1"/>
  <c r="X56" i="17" s="1"/>
  <c r="X57" i="17" s="1"/>
  <c r="X58" i="17" s="1"/>
  <c r="X59" i="17" s="1"/>
  <c r="X60" i="17" s="1"/>
  <c r="X61" i="17" s="1"/>
  <c r="X62" i="17" s="1"/>
  <c r="X63" i="17" s="1"/>
  <c r="X64" i="17" s="1"/>
  <c r="X65" i="17" s="1"/>
  <c r="X66" i="17" s="1"/>
  <c r="X67" i="17" s="1"/>
  <c r="X68" i="17" s="1"/>
  <c r="X69" i="17" s="1"/>
  <c r="X70" i="17" s="1"/>
  <c r="X71" i="17" s="1"/>
  <c r="X72" i="17" s="1"/>
  <c r="X73" i="17" s="1"/>
  <c r="X74" i="17" s="1"/>
  <c r="X75" i="17" s="1"/>
  <c r="X76" i="17" s="1"/>
  <c r="X77" i="17" s="1"/>
  <c r="X78" i="17" s="1"/>
  <c r="X79" i="17" s="1"/>
  <c r="X80" i="17" s="1"/>
  <c r="X81" i="17" s="1"/>
  <c r="X82" i="17" s="1"/>
  <c r="X83" i="17" s="1"/>
  <c r="X84" i="17" s="1"/>
  <c r="X85" i="17" s="1"/>
  <c r="X86" i="17" s="1"/>
  <c r="X87" i="17" s="1"/>
  <c r="X88" i="17" s="1"/>
  <c r="X89" i="17" s="1"/>
  <c r="X90" i="17" s="1"/>
  <c r="X91" i="17" s="1"/>
  <c r="X92" i="17" s="1"/>
  <c r="X93" i="17" s="1"/>
  <c r="X94" i="17" s="1"/>
  <c r="X95" i="17" s="1"/>
  <c r="X96" i="17" s="1"/>
  <c r="X97" i="17" s="1"/>
  <c r="X98" i="17" s="1"/>
  <c r="X99" i="17" s="1"/>
  <c r="X100" i="17" s="1"/>
  <c r="X101" i="17" s="1"/>
  <c r="X102" i="17" s="1"/>
  <c r="X103" i="17" s="1"/>
  <c r="F13" i="28" l="1"/>
  <c r="F28" i="28" s="1"/>
  <c r="F14" i="28"/>
  <c r="F29" i="28" s="1"/>
  <c r="F9" i="28"/>
  <c r="F24" i="28" s="1"/>
  <c r="C43" i="28"/>
  <c r="E43" i="28" s="1"/>
  <c r="E42" i="30" s="1"/>
  <c r="C40" i="28"/>
  <c r="E40" i="28" s="1"/>
  <c r="E36" i="30" s="1"/>
  <c r="F8" i="28"/>
  <c r="F11" i="28"/>
  <c r="C44" i="28"/>
  <c r="E44" i="28" s="1"/>
  <c r="E44" i="30" s="1"/>
  <c r="F10" i="28"/>
  <c r="C41" i="28"/>
  <c r="E41" i="28" s="1"/>
  <c r="E38" i="30" s="1"/>
  <c r="C39" i="28"/>
  <c r="E39" i="28" s="1"/>
  <c r="E34" i="30" s="1"/>
  <c r="F12" i="28"/>
  <c r="F7" i="28"/>
  <c r="C42" i="28"/>
  <c r="E42" i="28" s="1"/>
  <c r="E40" i="30" s="1"/>
  <c r="C38" i="28"/>
  <c r="E38" i="28" s="1"/>
  <c r="E86" i="20"/>
  <c r="D44" i="17"/>
  <c r="C91" i="17"/>
  <c r="D95" i="17"/>
  <c r="D80" i="17"/>
  <c r="F55" i="20"/>
  <c r="F45" i="20"/>
  <c r="E99" i="20"/>
  <c r="E81" i="20"/>
  <c r="D70" i="17"/>
  <c r="C88" i="17"/>
  <c r="F23" i="20"/>
  <c r="E30" i="20"/>
  <c r="C8" i="17"/>
  <c r="C59" i="17"/>
  <c r="C53" i="17"/>
  <c r="C84" i="17"/>
  <c r="F29" i="20"/>
  <c r="E62" i="20"/>
  <c r="E69" i="20"/>
  <c r="D88" i="17"/>
  <c r="D18" i="17"/>
  <c r="C33" i="17"/>
  <c r="E46" i="20"/>
  <c r="F22" i="20"/>
  <c r="E85" i="20"/>
  <c r="D11" i="17"/>
  <c r="C41" i="17"/>
  <c r="D25" i="17"/>
  <c r="D101" i="17"/>
  <c r="D22" i="17"/>
  <c r="D61" i="17"/>
  <c r="E58" i="20"/>
  <c r="F57" i="20"/>
  <c r="F91" i="20"/>
  <c r="E76" i="20"/>
  <c r="F96" i="20"/>
  <c r="E101" i="20"/>
  <c r="C96" i="17"/>
  <c r="F93" i="20"/>
  <c r="C24" i="17"/>
  <c r="C90" i="17"/>
  <c r="C46" i="17"/>
  <c r="C42" i="17"/>
  <c r="D33" i="17"/>
  <c r="C19" i="17"/>
  <c r="F49" i="20"/>
  <c r="E5" i="20"/>
  <c r="F31" i="20"/>
  <c r="F30" i="20"/>
  <c r="E67" i="20"/>
  <c r="D14" i="17"/>
  <c r="D50" i="17"/>
  <c r="D59" i="17"/>
  <c r="D74" i="17"/>
  <c r="C44" i="17"/>
  <c r="C22" i="17"/>
  <c r="D40" i="17"/>
  <c r="D34" i="17"/>
  <c r="E6" i="20"/>
  <c r="E92" i="20"/>
  <c r="E9" i="20"/>
  <c r="E22" i="20"/>
  <c r="F7" i="20"/>
  <c r="F39" i="20"/>
  <c r="F6" i="20"/>
  <c r="F38" i="20"/>
  <c r="F60" i="20"/>
  <c r="F79" i="20"/>
  <c r="E79" i="20"/>
  <c r="E87" i="20"/>
  <c r="C100" i="17"/>
  <c r="C58" i="17"/>
  <c r="C20" i="17"/>
  <c r="C72" i="17"/>
  <c r="D67" i="17"/>
  <c r="C17" i="17"/>
  <c r="D43" i="17"/>
  <c r="C81" i="17"/>
  <c r="D51" i="17"/>
  <c r="D49" i="17"/>
  <c r="D103" i="17"/>
  <c r="C15" i="17"/>
  <c r="C67" i="17"/>
  <c r="C83" i="17"/>
  <c r="C86" i="17"/>
  <c r="D79" i="17"/>
  <c r="F21" i="20"/>
  <c r="E18" i="20"/>
  <c r="E38" i="20"/>
  <c r="F37" i="20"/>
  <c r="F15" i="20"/>
  <c r="F47" i="20"/>
  <c r="F14" i="20"/>
  <c r="F46" i="20"/>
  <c r="F67" i="20"/>
  <c r="E82" i="20"/>
  <c r="E88" i="20"/>
  <c r="F102" i="20"/>
  <c r="E98" i="20"/>
  <c r="F103" i="20"/>
  <c r="C26" i="17"/>
  <c r="D45" i="17"/>
  <c r="D65" i="17"/>
  <c r="D41" i="17"/>
  <c r="C7" i="17"/>
  <c r="D87" i="17"/>
  <c r="C39" i="17"/>
  <c r="C93" i="17"/>
  <c r="C11" i="17"/>
  <c r="C77" i="17"/>
  <c r="D93" i="17"/>
  <c r="D90" i="17"/>
  <c r="C68" i="17"/>
  <c r="D23" i="17"/>
  <c r="C63" i="17"/>
  <c r="C28" i="17"/>
  <c r="C35" i="17"/>
  <c r="D98" i="17"/>
  <c r="C80" i="17"/>
  <c r="C49" i="17"/>
  <c r="D36" i="17"/>
  <c r="D68" i="17"/>
  <c r="C82" i="17"/>
  <c r="D64" i="17"/>
  <c r="F5" i="20"/>
  <c r="E29" i="20"/>
  <c r="E56" i="20"/>
  <c r="F28" i="20"/>
  <c r="F8" i="20"/>
  <c r="E45" i="20"/>
  <c r="E21" i="20"/>
  <c r="F44" i="20"/>
  <c r="E4" i="20"/>
  <c r="E20" i="20"/>
  <c r="E36" i="20"/>
  <c r="E52" i="20"/>
  <c r="F75" i="20"/>
  <c r="E19" i="20"/>
  <c r="E35" i="20"/>
  <c r="E51" i="20"/>
  <c r="E57" i="20"/>
  <c r="E84" i="20"/>
  <c r="E78" i="20"/>
  <c r="F68" i="20"/>
  <c r="F78" i="20"/>
  <c r="E97" i="20"/>
  <c r="F89" i="20"/>
  <c r="E95" i="20"/>
  <c r="F98" i="20"/>
  <c r="E103" i="20"/>
  <c r="C55" i="17"/>
  <c r="C75" i="17"/>
  <c r="D10" i="17"/>
  <c r="D28" i="17"/>
  <c r="D53" i="17"/>
  <c r="D76" i="17"/>
  <c r="D72" i="17"/>
  <c r="D83" i="17"/>
  <c r="C48" i="17"/>
  <c r="D9" i="17"/>
  <c r="C52" i="17"/>
  <c r="D60" i="17"/>
  <c r="C40" i="17"/>
  <c r="D12" i="17"/>
  <c r="D13" i="17"/>
  <c r="D77" i="17"/>
  <c r="C30" i="17"/>
  <c r="C47" i="17"/>
  <c r="C31" i="17"/>
  <c r="D21" i="17"/>
  <c r="C95" i="17"/>
  <c r="D63" i="17"/>
  <c r="D27" i="17"/>
  <c r="C23" i="17"/>
  <c r="F20" i="20"/>
  <c r="F48" i="20"/>
  <c r="F17" i="20"/>
  <c r="E55" i="20"/>
  <c r="E37" i="20"/>
  <c r="F4" i="20"/>
  <c r="F36" i="20"/>
  <c r="E54" i="20"/>
  <c r="E12" i="20"/>
  <c r="E28" i="20"/>
  <c r="E44" i="20"/>
  <c r="F90" i="20"/>
  <c r="E11" i="20"/>
  <c r="E27" i="20"/>
  <c r="E43" i="20"/>
  <c r="E63" i="20"/>
  <c r="E66" i="20"/>
  <c r="F63" i="20"/>
  <c r="E74" i="20"/>
  <c r="F76" i="20"/>
  <c r="F84" i="20"/>
  <c r="E89" i="20"/>
  <c r="F94" i="20"/>
  <c r="E96" i="20"/>
  <c r="C74" i="17"/>
  <c r="D78" i="17"/>
  <c r="C12" i="17"/>
  <c r="C45" i="17"/>
  <c r="C103" i="17"/>
  <c r="C60" i="17"/>
  <c r="C32" i="17"/>
  <c r="C94" i="17"/>
  <c r="D57" i="17"/>
  <c r="D86" i="17"/>
  <c r="D100" i="17"/>
  <c r="C5" i="17"/>
  <c r="C61" i="17"/>
  <c r="C10" i="17"/>
  <c r="D31" i="17"/>
  <c r="D85" i="17"/>
  <c r="D39" i="17"/>
  <c r="C69" i="17"/>
  <c r="D69" i="17"/>
  <c r="D71" i="17"/>
  <c r="D24" i="17"/>
  <c r="D91" i="17"/>
  <c r="D38" i="17"/>
  <c r="C14" i="17"/>
  <c r="C71" i="17"/>
  <c r="C85" i="17"/>
  <c r="D52" i="17"/>
  <c r="C73" i="17"/>
  <c r="C79" i="17"/>
  <c r="C87" i="17"/>
  <c r="C51" i="17"/>
  <c r="D30" i="17"/>
  <c r="D94" i="17"/>
  <c r="C101" i="17"/>
  <c r="D15" i="17"/>
  <c r="C97" i="17"/>
  <c r="D54" i="17"/>
  <c r="C36" i="17"/>
  <c r="C27" i="17"/>
  <c r="D48" i="17"/>
  <c r="D66" i="17"/>
  <c r="D55" i="17"/>
  <c r="D96" i="17"/>
  <c r="C99" i="17"/>
  <c r="C16" i="17"/>
  <c r="C70" i="17"/>
  <c r="C92" i="17"/>
  <c r="C66" i="17"/>
  <c r="D5" i="17"/>
  <c r="C62" i="17"/>
  <c r="C43" i="17"/>
  <c r="D73" i="17"/>
  <c r="D32" i="17"/>
  <c r="C102" i="17"/>
  <c r="D47" i="17"/>
  <c r="D37" i="17"/>
  <c r="D89" i="17"/>
  <c r="C54" i="17"/>
  <c r="D84" i="17"/>
  <c r="D81" i="17"/>
  <c r="D29" i="17"/>
  <c r="D19" i="17"/>
  <c r="C76" i="17"/>
  <c r="D62" i="17"/>
  <c r="C50" i="17"/>
  <c r="D17" i="17"/>
  <c r="C37" i="17"/>
  <c r="D42" i="17"/>
  <c r="C57" i="17"/>
  <c r="D75" i="17"/>
  <c r="D58" i="17"/>
  <c r="D46" i="17"/>
  <c r="C34" i="17"/>
  <c r="C89" i="17"/>
  <c r="C56" i="17"/>
  <c r="D6" i="17"/>
  <c r="C65" i="17"/>
  <c r="C6" i="17"/>
  <c r="C13" i="17"/>
  <c r="C25" i="17"/>
  <c r="C64" i="17"/>
  <c r="C98" i="17"/>
  <c r="D8" i="17"/>
  <c r="D16" i="17"/>
  <c r="D56" i="17"/>
  <c r="D26" i="17"/>
  <c r="D99" i="17"/>
  <c r="D102" i="17"/>
  <c r="C21" i="17"/>
  <c r="D7" i="17"/>
  <c r="D82" i="17"/>
  <c r="C18" i="17"/>
  <c r="C78" i="17"/>
  <c r="D97" i="17"/>
  <c r="D20" i="17"/>
  <c r="D92" i="17"/>
  <c r="C9" i="17"/>
  <c r="C38" i="17"/>
  <c r="C29" i="17"/>
  <c r="D35" i="17"/>
  <c r="Q79" i="17"/>
  <c r="Q69" i="17"/>
  <c r="Q59" i="17"/>
  <c r="Q49" i="17"/>
  <c r="Q29" i="17"/>
  <c r="Q39" i="17"/>
  <c r="Q24" i="17"/>
  <c r="Q19" i="17"/>
  <c r="F16" i="20"/>
  <c r="E25" i="20"/>
  <c r="F32" i="20"/>
  <c r="E53" i="20"/>
  <c r="F12" i="20"/>
  <c r="F24" i="20"/>
  <c r="F52" i="20"/>
  <c r="E59" i="20"/>
  <c r="F13" i="20"/>
  <c r="E41" i="20"/>
  <c r="F62" i="20"/>
  <c r="F9" i="20"/>
  <c r="E33" i="20"/>
  <c r="F40" i="20"/>
  <c r="E49" i="20"/>
  <c r="E71" i="20"/>
  <c r="E8" i="20"/>
  <c r="E16" i="20"/>
  <c r="E24" i="20"/>
  <c r="E32" i="20"/>
  <c r="E40" i="20"/>
  <c r="E48" i="20"/>
  <c r="E72" i="20"/>
  <c r="F65" i="20"/>
  <c r="E7" i="20"/>
  <c r="E15" i="20"/>
  <c r="E23" i="20"/>
  <c r="E31" i="20"/>
  <c r="E39" i="20"/>
  <c r="E47" i="20"/>
  <c r="F58" i="20"/>
  <c r="F83" i="20"/>
  <c r="E61" i="20"/>
  <c r="E68" i="20"/>
  <c r="F59" i="20"/>
  <c r="F69" i="20"/>
  <c r="F81" i="20"/>
  <c r="F64" i="20"/>
  <c r="F72" i="20"/>
  <c r="F74" i="20"/>
  <c r="F80" i="20"/>
  <c r="E91" i="20"/>
  <c r="F82" i="20"/>
  <c r="F86" i="20"/>
  <c r="F88" i="20"/>
  <c r="F95" i="20"/>
  <c r="F100" i="20"/>
  <c r="F97" i="20"/>
  <c r="F99" i="20"/>
  <c r="E102" i="20"/>
  <c r="E17" i="20"/>
  <c r="E26" i="20"/>
  <c r="F33" i="20"/>
  <c r="F54" i="20"/>
  <c r="E13" i="20"/>
  <c r="F25" i="20"/>
  <c r="F53" i="20"/>
  <c r="F66" i="20"/>
  <c r="E14" i="20"/>
  <c r="E42" i="20"/>
  <c r="E80" i="20"/>
  <c r="E10" i="20"/>
  <c r="E34" i="20"/>
  <c r="F41" i="20"/>
  <c r="E50" i="20"/>
  <c r="F77" i="20"/>
  <c r="F11" i="20"/>
  <c r="F19" i="20"/>
  <c r="F27" i="20"/>
  <c r="F35" i="20"/>
  <c r="F43" i="20"/>
  <c r="F51" i="20"/>
  <c r="E77" i="20"/>
  <c r="F70" i="20"/>
  <c r="F10" i="20"/>
  <c r="F18" i="20"/>
  <c r="F26" i="20"/>
  <c r="F34" i="20"/>
  <c r="F42" i="20"/>
  <c r="F50" i="20"/>
  <c r="F61" i="20"/>
  <c r="F56" i="20"/>
  <c r="E64" i="20"/>
  <c r="E70" i="20"/>
  <c r="E60" i="20"/>
  <c r="F71" i="20"/>
  <c r="F73" i="20"/>
  <c r="E65" i="20"/>
  <c r="E73" i="20"/>
  <c r="E75" i="20"/>
  <c r="E83" i="20"/>
  <c r="F92" i="20"/>
  <c r="F85" i="20"/>
  <c r="F87" i="20"/>
  <c r="E90" i="20"/>
  <c r="E93" i="20"/>
  <c r="E94" i="20"/>
  <c r="E100" i="20"/>
  <c r="F101" i="20"/>
  <c r="C4" i="17"/>
  <c r="X105" i="17"/>
  <c r="D4" i="17"/>
  <c r="E32" i="30" l="1"/>
  <c r="C7" i="28"/>
  <c r="C22" i="28" s="1"/>
  <c r="C10" i="28"/>
  <c r="C25" i="28" s="1"/>
  <c r="G13" i="28"/>
  <c r="G10" i="28"/>
  <c r="G25" i="28" s="1"/>
  <c r="G15" i="28"/>
  <c r="G8" i="28"/>
  <c r="G23" i="28" s="1"/>
  <c r="G9" i="28"/>
  <c r="C14" i="28"/>
  <c r="C12" i="28"/>
  <c r="C9" i="28"/>
  <c r="G14" i="28"/>
  <c r="C8" i="28"/>
  <c r="F27" i="28"/>
  <c r="F26" i="28"/>
  <c r="G12" i="28"/>
  <c r="G27" i="28" s="1"/>
  <c r="G7" i="28"/>
  <c r="G22" i="28" s="1"/>
  <c r="F25" i="28"/>
  <c r="G11" i="28"/>
  <c r="G26" i="28" s="1"/>
  <c r="C11" i="28"/>
  <c r="C13" i="28"/>
  <c r="F22" i="28"/>
  <c r="F23" i="28"/>
  <c r="F99" i="17"/>
  <c r="E48" i="17"/>
  <c r="E71" i="17"/>
  <c r="E82" i="17"/>
  <c r="E76" i="17"/>
  <c r="E20" i="17"/>
  <c r="E89" i="17"/>
  <c r="F35" i="17"/>
  <c r="E57" i="17"/>
  <c r="E50" i="17"/>
  <c r="E39" i="17"/>
  <c r="F85" i="17"/>
  <c r="F78" i="17"/>
  <c r="F67" i="17"/>
  <c r="F76" i="17"/>
  <c r="F21" i="17"/>
  <c r="F44" i="17"/>
  <c r="F14" i="17"/>
  <c r="F12" i="17"/>
  <c r="E103" i="17"/>
  <c r="E25" i="17"/>
  <c r="F53" i="17"/>
  <c r="E18" i="17"/>
  <c r="F46" i="17"/>
  <c r="E7" i="17"/>
  <c r="F95" i="17"/>
  <c r="E100" i="17"/>
  <c r="E33" i="17"/>
  <c r="E97" i="17"/>
  <c r="F61" i="17"/>
  <c r="E72" i="17"/>
  <c r="E26" i="17"/>
  <c r="E90" i="17"/>
  <c r="F54" i="17"/>
  <c r="E40" i="17"/>
  <c r="E15" i="17"/>
  <c r="E79" i="17"/>
  <c r="F43" i="17"/>
  <c r="E4" i="17"/>
  <c r="F96" i="17"/>
  <c r="E65" i="17"/>
  <c r="F29" i="17"/>
  <c r="F93" i="17"/>
  <c r="F68" i="17"/>
  <c r="E58" i="17"/>
  <c r="F22" i="17"/>
  <c r="F86" i="17"/>
  <c r="F36" i="17"/>
  <c r="E47" i="17"/>
  <c r="F11" i="17"/>
  <c r="F75" i="17"/>
  <c r="F91" i="17"/>
  <c r="E24" i="17"/>
  <c r="F28" i="17"/>
  <c r="E9" i="17"/>
  <c r="E41" i="17"/>
  <c r="E73" i="17"/>
  <c r="F5" i="17"/>
  <c r="F37" i="17"/>
  <c r="F69" i="17"/>
  <c r="F101" i="17"/>
  <c r="E96" i="17"/>
  <c r="F92" i="17"/>
  <c r="E34" i="17"/>
  <c r="E66" i="17"/>
  <c r="E98" i="17"/>
  <c r="F30" i="17"/>
  <c r="F62" i="17"/>
  <c r="F94" i="17"/>
  <c r="E68" i="17"/>
  <c r="F60" i="17"/>
  <c r="E23" i="17"/>
  <c r="E55" i="17"/>
  <c r="E87" i="17"/>
  <c r="F19" i="17"/>
  <c r="F51" i="17"/>
  <c r="F83" i="17"/>
  <c r="E56" i="17"/>
  <c r="F52" i="17"/>
  <c r="E17" i="17"/>
  <c r="E49" i="17"/>
  <c r="E81" i="17"/>
  <c r="F13" i="17"/>
  <c r="F45" i="17"/>
  <c r="F77" i="17"/>
  <c r="E32" i="17"/>
  <c r="F20" i="17"/>
  <c r="E10" i="17"/>
  <c r="E42" i="17"/>
  <c r="E74" i="17"/>
  <c r="F6" i="17"/>
  <c r="F38" i="17"/>
  <c r="F70" i="17"/>
  <c r="F102" i="17"/>
  <c r="E92" i="17"/>
  <c r="F80" i="17"/>
  <c r="E31" i="17"/>
  <c r="E63" i="17"/>
  <c r="E95" i="17"/>
  <c r="F27" i="17"/>
  <c r="F59" i="17"/>
  <c r="E36" i="17"/>
  <c r="E88" i="17"/>
  <c r="F40" i="17"/>
  <c r="F84" i="17"/>
  <c r="E13" i="17"/>
  <c r="E29" i="17"/>
  <c r="E45" i="17"/>
  <c r="E61" i="17"/>
  <c r="E77" i="17"/>
  <c r="E93" i="17"/>
  <c r="F9" i="17"/>
  <c r="F25" i="17"/>
  <c r="F41" i="17"/>
  <c r="F57" i="17"/>
  <c r="F73" i="17"/>
  <c r="F89" i="17"/>
  <c r="E16" i="17"/>
  <c r="E64" i="17"/>
  <c r="F8" i="17"/>
  <c r="F56" i="17"/>
  <c r="E6" i="17"/>
  <c r="E22" i="17"/>
  <c r="E38" i="17"/>
  <c r="E54" i="17"/>
  <c r="E70" i="17"/>
  <c r="E86" i="17"/>
  <c r="E102" i="17"/>
  <c r="F18" i="17"/>
  <c r="F34" i="17"/>
  <c r="F50" i="17"/>
  <c r="F66" i="17"/>
  <c r="F82" i="17"/>
  <c r="F98" i="17"/>
  <c r="E28" i="17"/>
  <c r="E80" i="17"/>
  <c r="F24" i="17"/>
  <c r="F72" i="17"/>
  <c r="E11" i="17"/>
  <c r="E27" i="17"/>
  <c r="E43" i="17"/>
  <c r="E59" i="17"/>
  <c r="E75" i="17"/>
  <c r="E91" i="17"/>
  <c r="F7" i="17"/>
  <c r="F23" i="17"/>
  <c r="F39" i="17"/>
  <c r="F55" i="17"/>
  <c r="F71" i="17"/>
  <c r="F87" i="17"/>
  <c r="F103" i="17"/>
  <c r="E12" i="17"/>
  <c r="E60" i="17"/>
  <c r="F16" i="17"/>
  <c r="F64" i="17"/>
  <c r="E5" i="17"/>
  <c r="E21" i="17"/>
  <c r="E37" i="17"/>
  <c r="E53" i="17"/>
  <c r="E69" i="17"/>
  <c r="E85" i="17"/>
  <c r="E101" i="17"/>
  <c r="F17" i="17"/>
  <c r="F33" i="17"/>
  <c r="F49" i="17"/>
  <c r="F65" i="17"/>
  <c r="F81" i="17"/>
  <c r="F97" i="17"/>
  <c r="E44" i="17"/>
  <c r="E84" i="17"/>
  <c r="F32" i="17"/>
  <c r="F88" i="17"/>
  <c r="E14" i="17"/>
  <c r="E30" i="17"/>
  <c r="E46" i="17"/>
  <c r="E62" i="17"/>
  <c r="E78" i="17"/>
  <c r="E94" i="17"/>
  <c r="F10" i="17"/>
  <c r="F26" i="17"/>
  <c r="F42" i="17"/>
  <c r="F58" i="17"/>
  <c r="F74" i="17"/>
  <c r="F90" i="17"/>
  <c r="E8" i="17"/>
  <c r="E52" i="17"/>
  <c r="F4" i="17"/>
  <c r="F48" i="17"/>
  <c r="F100" i="17"/>
  <c r="E19" i="17"/>
  <c r="E35" i="17"/>
  <c r="E51" i="17"/>
  <c r="E67" i="17"/>
  <c r="E83" i="17"/>
  <c r="E99" i="17"/>
  <c r="F15" i="17"/>
  <c r="F31" i="17"/>
  <c r="F47" i="17"/>
  <c r="F63" i="17"/>
  <c r="F79" i="17"/>
  <c r="H10" i="28" l="1"/>
  <c r="E12" i="30" s="1"/>
  <c r="H12" i="28"/>
  <c r="E16" i="30" s="1"/>
  <c r="D15" i="28"/>
  <c r="C29" i="28"/>
  <c r="D9" i="28"/>
  <c r="D24" i="28" s="1"/>
  <c r="D8" i="28"/>
  <c r="D23" i="28" s="1"/>
  <c r="D10" i="28"/>
  <c r="D7" i="28"/>
  <c r="D11" i="28"/>
  <c r="D26" i="28" s="1"/>
  <c r="H7" i="28"/>
  <c r="E6" i="30" s="1"/>
  <c r="C23" i="28"/>
  <c r="C24" i="28"/>
  <c r="D12" i="28"/>
  <c r="D27" i="28" s="1"/>
  <c r="C26" i="28"/>
  <c r="G29" i="28"/>
  <c r="H14" i="28"/>
  <c r="E20" i="30" s="1"/>
  <c r="G30" i="28"/>
  <c r="H15" i="28"/>
  <c r="E22" i="30" s="1"/>
  <c r="D14" i="28"/>
  <c r="D29" i="28" s="1"/>
  <c r="D13" i="28"/>
  <c r="D28" i="28" s="1"/>
  <c r="H8" i="28"/>
  <c r="E8" i="30" s="1"/>
  <c r="C28" i="28"/>
  <c r="H11" i="28"/>
  <c r="E14" i="30" s="1"/>
  <c r="C27" i="28"/>
  <c r="G24" i="28"/>
  <c r="H9" i="28"/>
  <c r="E10" i="30" s="1"/>
  <c r="G28" i="28"/>
  <c r="H13" i="28"/>
  <c r="E18" i="30" s="1"/>
  <c r="E27" i="28" l="1"/>
  <c r="E24" i="28"/>
  <c r="E23" i="28"/>
  <c r="E11" i="28"/>
  <c r="E13" i="30" s="1"/>
  <c r="E8" i="28"/>
  <c r="E7" i="30" s="1"/>
  <c r="E26" i="28"/>
  <c r="D22" i="28"/>
  <c r="E22" i="28" s="1"/>
  <c r="E7" i="28"/>
  <c r="E5" i="30" s="1"/>
  <c r="E13" i="28"/>
  <c r="E17" i="30" s="1"/>
  <c r="D25" i="28"/>
  <c r="E25" i="28" s="1"/>
  <c r="E10" i="28"/>
  <c r="E11" i="30" s="1"/>
  <c r="E29" i="28"/>
  <c r="E12" i="28"/>
  <c r="E15" i="30" s="1"/>
  <c r="E28" i="28"/>
  <c r="E9" i="28"/>
  <c r="E9" i="30" s="1"/>
  <c r="E14" i="28"/>
  <c r="E19" i="30" s="1"/>
  <c r="D30" i="28"/>
  <c r="E30" i="28" s="1"/>
  <c r="E15" i="28"/>
  <c r="E21" i="30" s="1"/>
</calcChain>
</file>

<file path=xl/comments1.xml><?xml version="1.0" encoding="utf-8"?>
<comments xmlns="http://schemas.openxmlformats.org/spreadsheetml/2006/main">
  <authors>
    <author>Författare</author>
  </authors>
  <commentList>
    <comment ref="C6" authorId="0" shapeId="0">
      <text>
        <r>
          <rPr>
            <b/>
            <sz val="9"/>
            <color indexed="81"/>
            <rFont val="Tahoma"/>
            <family val="2"/>
          </rPr>
          <t>Adam:</t>
        </r>
        <r>
          <rPr>
            <sz val="9"/>
            <color indexed="81"/>
            <rFont val="Tahoma"/>
            <family val="2"/>
          </rPr>
          <t xml:space="preserve">
Andel arbetare var cirka 50 procent år 2013
SCB (2015) Yrkesregistret med yrkesstatistik 2013: Yrkesstrukturen I Sverige , ISSN 1654-2894
http://www.scb.se/Statistik/AM/AM0208/2013A01/AM0208_2013A01_SM_AM33SM1501.pdf</t>
        </r>
      </text>
    </comment>
  </commentList>
</comments>
</file>

<file path=xl/connections.xml><?xml version="1.0" encoding="utf-8"?>
<connections xmlns="http://schemas.openxmlformats.org/spreadsheetml/2006/main">
  <connection id="1" name="Anslutning" type="4" refreshedVersion="6" background="1" saveData="1">
    <webPr sourceData="1" parsePre="1" consecutive="1" xl2000="1" url="http://www.scb.se/hitta-statistik/statistik-efter-amne/priser-och-konsumtion/konsumentprisindex/konsumentprisindex-kpi/kpi-faststallda-tal-1980100"/>
  </connection>
</connections>
</file>

<file path=xl/sharedStrings.xml><?xml version="1.0" encoding="utf-8"?>
<sst xmlns="http://schemas.openxmlformats.org/spreadsheetml/2006/main" count="1012" uniqueCount="775">
  <si>
    <t>Arbetsinkomst för helårs- och heltidsanställda personer 20-64 år. Medianvärde, tkr efter ålder, kön och år</t>
  </si>
  <si>
    <t>2014 års priser</t>
  </si>
  <si>
    <t>20-24 år</t>
  </si>
  <si>
    <t>män</t>
  </si>
  <si>
    <t>kvinnor</t>
  </si>
  <si>
    <t>totalt</t>
  </si>
  <si>
    <t>25-34 år</t>
  </si>
  <si>
    <t>35-44 år</t>
  </si>
  <si>
    <t>45-54 år</t>
  </si>
  <si>
    <t>55-64 år</t>
  </si>
  <si>
    <t>totalt 20-64 år</t>
  </si>
  <si>
    <t>2016-02-04: Tabellerna är reviderad p.g.a. ny fastprisberäkning till 2014-års prisnivå.</t>
  </si>
  <si>
    <t>Personer med inkomst från näringsverksamhet ingår ej i redovisningen.</t>
  </si>
  <si>
    <t>Från och med 1987 redovisas siffror för helårsindivider, d.v.s. boende och folkbokförda i Sverige hela inkomståret. För åren 1975, 1978, och 1980-1986 redovisas siffror för individer boende och folkbokförda i Sverige den 31/12 inkomståret.</t>
  </si>
  <si>
    <t>Senaste uppdatering:</t>
  </si>
  <si>
    <t>20160201 09:30</t>
  </si>
  <si>
    <t>Källa:</t>
  </si>
  <si>
    <t>Statistiska centralbyrån (SCB)</t>
  </si>
  <si>
    <t>Kontaktperson:</t>
  </si>
  <si>
    <t>Johan Lindberg, Statistiska centralbyrån (SCB)</t>
  </si>
  <si>
    <t xml:space="preserve"> Telefon: +46 010-479 60 64</t>
  </si>
  <si>
    <t xml:space="preserve">Fax: +46 </t>
  </si>
  <si>
    <t>e-post: johan.lindberg@scb.se</t>
  </si>
  <si>
    <t>Hans Heggemann, Statistiska centralbyrån (SCB)</t>
  </si>
  <si>
    <t xml:space="preserve"> Telefon: +46 010-479 68 10</t>
  </si>
  <si>
    <t>e-post: hans.heggemann@scb.se</t>
  </si>
  <si>
    <t>Sort:</t>
  </si>
  <si>
    <t>tkr</t>
  </si>
  <si>
    <t>Datatyp:</t>
  </si>
  <si>
    <t>Stock</t>
  </si>
  <si>
    <t>Referenstid:</t>
  </si>
  <si>
    <t>Kalenderår</t>
  </si>
  <si>
    <t>Bastid:</t>
  </si>
  <si>
    <t>2014</t>
  </si>
  <si>
    <t>Officiell statistik</t>
  </si>
  <si>
    <t>Databas:</t>
  </si>
  <si>
    <t xml:space="preserve">Statistikdatabasen </t>
  </si>
  <si>
    <t>Intern referenskod:</t>
  </si>
  <si>
    <t>HE0103CR</t>
  </si>
  <si>
    <t>Arbetare</t>
  </si>
  <si>
    <t>Tjänstemän</t>
  </si>
  <si>
    <t>Genomsnitt</t>
  </si>
  <si>
    <t/>
  </si>
  <si>
    <t>Enligt avtal</t>
  </si>
  <si>
    <t>Enligt lag</t>
  </si>
  <si>
    <t>Summa</t>
  </si>
  <si>
    <t>År</t>
  </si>
  <si>
    <t>Sociala avgifter</t>
  </si>
  <si>
    <t>Källa</t>
  </si>
  <si>
    <t>Ekonomifakta (2016), Sociala avgifter över tid</t>
  </si>
  <si>
    <t>http://www.ekonomifakta.se/Fakta/Skatter/Skatt-pa-arbete/Sociala-avgifter-over-tid/</t>
  </si>
  <si>
    <t>Ålder</t>
  </si>
  <si>
    <t>därav</t>
  </si>
  <si>
    <t>15-24 år</t>
  </si>
  <si>
    <t>25-34</t>
  </si>
  <si>
    <t>35-44</t>
  </si>
  <si>
    <t>45-54</t>
  </si>
  <si>
    <t>55-64</t>
  </si>
  <si>
    <t>65-74</t>
  </si>
  <si>
    <t>15-74</t>
  </si>
  <si>
    <t>15-19</t>
  </si>
  <si>
    <t>20-24</t>
  </si>
  <si>
    <t>16-64</t>
  </si>
  <si>
    <t>20-64</t>
  </si>
  <si>
    <t>Kvinnor</t>
  </si>
  <si>
    <t xml:space="preserve">Män </t>
  </si>
  <si>
    <t xml:space="preserve">Kvinnor </t>
  </si>
  <si>
    <t xml:space="preserve">Båda könen </t>
  </si>
  <si>
    <t>AKU 2015, tabell 1</t>
  </si>
  <si>
    <t xml:space="preserve">Sysselsättningsgrad (sysselsatta i procent av befolkningen) </t>
  </si>
  <si>
    <t xml:space="preserve">Genomsnittlig tid för hemarbete, totalt 2010/2011, timmar och minuter per dygn, alla dagar </t>
  </si>
  <si>
    <t>65-84</t>
  </si>
  <si>
    <t>15-84</t>
  </si>
  <si>
    <t>20-84</t>
  </si>
  <si>
    <t xml:space="preserve">Tidsanvändningsundersökningen 2010/2011, SCB </t>
  </si>
  <si>
    <t>2015</t>
  </si>
  <si>
    <t>0 år</t>
  </si>
  <si>
    <t>1 år</t>
  </si>
  <si>
    <t>2 år</t>
  </si>
  <si>
    <t>3 år</t>
  </si>
  <si>
    <t>4 år</t>
  </si>
  <si>
    <t>5 år</t>
  </si>
  <si>
    <t>6 år</t>
  </si>
  <si>
    <t>7 år</t>
  </si>
  <si>
    <t>8 år</t>
  </si>
  <si>
    <t>9 år</t>
  </si>
  <si>
    <t>10 år</t>
  </si>
  <si>
    <t>11 år</t>
  </si>
  <si>
    <t>12 år</t>
  </si>
  <si>
    <t>13 år</t>
  </si>
  <si>
    <t>14 år</t>
  </si>
  <si>
    <t>15 år</t>
  </si>
  <si>
    <t>16 år</t>
  </si>
  <si>
    <t>17 år</t>
  </si>
  <si>
    <t>18 år</t>
  </si>
  <si>
    <t>19 år</t>
  </si>
  <si>
    <t>20 år</t>
  </si>
  <si>
    <t>21 år</t>
  </si>
  <si>
    <t>22 år</t>
  </si>
  <si>
    <t>23 år</t>
  </si>
  <si>
    <t>24 år</t>
  </si>
  <si>
    <t>25 år</t>
  </si>
  <si>
    <t>26 år</t>
  </si>
  <si>
    <t>27 år</t>
  </si>
  <si>
    <t>28 år</t>
  </si>
  <si>
    <t>29 år</t>
  </si>
  <si>
    <t>30 år</t>
  </si>
  <si>
    <t>31 år</t>
  </si>
  <si>
    <t>32 år</t>
  </si>
  <si>
    <t>33 år</t>
  </si>
  <si>
    <t>34 år</t>
  </si>
  <si>
    <t>35 år</t>
  </si>
  <si>
    <t>36 år</t>
  </si>
  <si>
    <t>37 år</t>
  </si>
  <si>
    <t>38 år</t>
  </si>
  <si>
    <t>39 år</t>
  </si>
  <si>
    <t>40 år</t>
  </si>
  <si>
    <t>41 år</t>
  </si>
  <si>
    <t>42 år</t>
  </si>
  <si>
    <t>43 år</t>
  </si>
  <si>
    <t>44 år</t>
  </si>
  <si>
    <t>45 år</t>
  </si>
  <si>
    <t>46 år</t>
  </si>
  <si>
    <t>47 år</t>
  </si>
  <si>
    <t>48 år</t>
  </si>
  <si>
    <t>49 år</t>
  </si>
  <si>
    <t>50 år</t>
  </si>
  <si>
    <t>51 år</t>
  </si>
  <si>
    <t>52 år</t>
  </si>
  <si>
    <t>53 år</t>
  </si>
  <si>
    <t>54 år</t>
  </si>
  <si>
    <t>55 år</t>
  </si>
  <si>
    <t>56 år</t>
  </si>
  <si>
    <t>57 år</t>
  </si>
  <si>
    <t>58 år</t>
  </si>
  <si>
    <t>59 år</t>
  </si>
  <si>
    <t>60 år</t>
  </si>
  <si>
    <t>61 år</t>
  </si>
  <si>
    <t>62 år</t>
  </si>
  <si>
    <t>63 år</t>
  </si>
  <si>
    <t>64 år</t>
  </si>
  <si>
    <t>65 år</t>
  </si>
  <si>
    <t>66 år</t>
  </si>
  <si>
    <t>67 år</t>
  </si>
  <si>
    <t>68 år</t>
  </si>
  <si>
    <t>69 år</t>
  </si>
  <si>
    <t>70 år</t>
  </si>
  <si>
    <t>71 år</t>
  </si>
  <si>
    <t>72 år</t>
  </si>
  <si>
    <t>73 år</t>
  </si>
  <si>
    <t>74 år</t>
  </si>
  <si>
    <t>75 år</t>
  </si>
  <si>
    <t>76 år</t>
  </si>
  <si>
    <t>77 år</t>
  </si>
  <si>
    <t>78 år</t>
  </si>
  <si>
    <t>79 år</t>
  </si>
  <si>
    <t>80 år</t>
  </si>
  <si>
    <t>81 år</t>
  </si>
  <si>
    <t>82 år</t>
  </si>
  <si>
    <t>83 år</t>
  </si>
  <si>
    <t>84 år</t>
  </si>
  <si>
    <t>85 år</t>
  </si>
  <si>
    <t>86 år</t>
  </si>
  <si>
    <t>87 år</t>
  </si>
  <si>
    <t>88 år</t>
  </si>
  <si>
    <t>89 år</t>
  </si>
  <si>
    <t>90 år</t>
  </si>
  <si>
    <t>91 år</t>
  </si>
  <si>
    <t>92 år</t>
  </si>
  <si>
    <t>93 år</t>
  </si>
  <si>
    <t>94 år</t>
  </si>
  <si>
    <t>95 år</t>
  </si>
  <si>
    <t>96 år</t>
  </si>
  <si>
    <t>97 år</t>
  </si>
  <si>
    <t>98 år</t>
  </si>
  <si>
    <t>99 år</t>
  </si>
  <si>
    <t>100 år</t>
  </si>
  <si>
    <t>101 år</t>
  </si>
  <si>
    <t>102 år</t>
  </si>
  <si>
    <t>103 år</t>
  </si>
  <si>
    <t>104 år</t>
  </si>
  <si>
    <t>105 år</t>
  </si>
  <si>
    <t>106 år</t>
  </si>
  <si>
    <t>107 år</t>
  </si>
  <si>
    <t>108 år</t>
  </si>
  <si>
    <t>109 år</t>
  </si>
  <si>
    <t>110 år</t>
  </si>
  <si>
    <t xml:space="preserve">Dödsriskerna i de högsta åldrarna baseras på en utjämningsmodell.
Till och med 1986 baserades dödsriskerna från 91 år och äldre på Wittsteins formel.
Mellan 1987 och 2005 baseras utjämningen för åldrarna 91 år och äldre
på en utjämningsmetod som utvecklades på SCB.
Under 2012 skedde en översyn av utjämningsmodellen vilket medförde en
mindre justering av modellen samt att utjämningen sker från 95 års ålder.
I samband med översynen 2012 reviderades livslängdstabellerna för åren 2006 - 2011. Metodförändringarna har medfört mindre tidsseriebrott.
Livslängdstabellerna för åren 1980 - 2001 bygger på skannat material
från publikationer. Det skannade materialet är granskat, men det kan
trots detta finnas enstaka värden som har feltolkats i processen.
</t>
  </si>
  <si>
    <t>För åren 1982-1997
Risktiden för 100 år avser samtliga som var 100 år eller äldre.</t>
  </si>
  <si>
    <t>Under 2012 förändrades metoden att utjämna dödsrisker för de allra äldsta. I samband med detta reviderades även tidigare publicerade livslängdstabeller för åren 2006 - 2011.</t>
  </si>
  <si>
    <t>år:</t>
  </si>
  <si>
    <t>Medelålder för 0-åringar vid dödsfallet: Män 0,115 år och Kvinnor 0,106 år.</t>
  </si>
  <si>
    <t>20160318 09:30</t>
  </si>
  <si>
    <t>Tomas Johansson, Statistiska centralbyrån (SCB)</t>
  </si>
  <si>
    <t xml:space="preserve"> Telefon: +46 010-479 64 26</t>
  </si>
  <si>
    <t>e-post: tomas.johansson@scb.se</t>
  </si>
  <si>
    <t>(SCB) Statistikservice, Statistiska centralbyrån (SCB)</t>
  </si>
  <si>
    <t xml:space="preserve"> Telefon: +46 010-479 48 01</t>
  </si>
  <si>
    <t>e-post: information@scb.se</t>
  </si>
  <si>
    <t xml:space="preserve"> medelvärde</t>
  </si>
  <si>
    <t>Flöde</t>
  </si>
  <si>
    <t>Hemarbete</t>
  </si>
  <si>
    <t>Förvärvsarbete</t>
  </si>
  <si>
    <t>Dödstal</t>
  </si>
  <si>
    <t>Diskonterad</t>
  </si>
  <si>
    <t>Odiskonterad</t>
  </si>
  <si>
    <t>Dödsrisk</t>
  </si>
  <si>
    <t>Överlevnad</t>
  </si>
  <si>
    <t>y/n</t>
  </si>
  <si>
    <t xml:space="preserve">P(n)ys = sannolikheten för en man i åldern y att leva till åldern n </t>
  </si>
  <si>
    <t xml:space="preserve">ÖVERLEVNAD </t>
  </si>
  <si>
    <t>Ettårig livslängdstabell, dödsrisker (promille) efter kön, ålder och år</t>
  </si>
  <si>
    <t xml:space="preserve">PROCENT </t>
  </si>
  <si>
    <t>Från 2006 är dödsriskerna beräknade genom utjämning av observerade dödsrisker från 95 år och äldre. Före 2006 användes utjämnade dödsrisker från 91 års ålder. Metodförändringen har medfört ett tidsseriebrott.</t>
  </si>
  <si>
    <t>BE0101A¤</t>
  </si>
  <si>
    <t>Tillväxtfaktor</t>
  </si>
  <si>
    <t xml:space="preserve">Diskonteringsränta </t>
  </si>
  <si>
    <t xml:space="preserve">Per dag </t>
  </si>
  <si>
    <t xml:space="preserve">FÖRVÄRVSARBETE </t>
  </si>
  <si>
    <t xml:space="preserve">HEMARBETE </t>
  </si>
  <si>
    <t xml:space="preserve">Per år </t>
  </si>
  <si>
    <t xml:space="preserve">Timmar per dag </t>
  </si>
  <si>
    <t xml:space="preserve">Diskonterad </t>
  </si>
  <si>
    <t xml:space="preserve">Odiskonterad </t>
  </si>
  <si>
    <t xml:space="preserve">LIVSLÅNGT PRODUKTIONSBORTFALL </t>
  </si>
  <si>
    <t xml:space="preserve">Inkomst </t>
  </si>
  <si>
    <t>Sysselsättning</t>
  </si>
  <si>
    <t>Per dag</t>
  </si>
  <si>
    <t>0-9</t>
  </si>
  <si>
    <t>10-19</t>
  </si>
  <si>
    <t>75-84</t>
  </si>
  <si>
    <t xml:space="preserve">MÄN </t>
  </si>
  <si>
    <t>KVINNOR</t>
  </si>
  <si>
    <t xml:space="preserve">TOTALT </t>
  </si>
  <si>
    <t>Per frånvarodag</t>
  </si>
  <si>
    <t>0-15</t>
  </si>
  <si>
    <t xml:space="preserve">PRODUKTIONSBORTFALL DÖDSFALL </t>
  </si>
  <si>
    <t xml:space="preserve">PRODUKTIONSBORTFALL KORTVARIG/TEMPORÄR FRÅNVARO </t>
  </si>
  <si>
    <t>Konsumentprisindex (1980=100), fastställda tal</t>
  </si>
  <si>
    <t>Jan</t>
  </si>
  <si>
    <t>Feb</t>
  </si>
  <si>
    <t>Mar</t>
  </si>
  <si>
    <t>Apr</t>
  </si>
  <si>
    <t>Maj</t>
  </si>
  <si>
    <t>Jun</t>
  </si>
  <si>
    <t>Jul</t>
  </si>
  <si>
    <t>Aug</t>
  </si>
  <si>
    <t>Sep</t>
  </si>
  <si>
    <t>Okt</t>
  </si>
  <si>
    <t>Nov</t>
  </si>
  <si>
    <t>Dec</t>
  </si>
  <si>
    <t>Årsmedel</t>
  </si>
  <si>
    <t>313,13</t>
  </si>
  <si>
    <t>314,14</t>
  </si>
  <si>
    <t>315,70</t>
  </si>
  <si>
    <t>315,64</t>
  </si>
  <si>
    <t>316,21</t>
  </si>
  <si>
    <t>316,54</t>
  </si>
  <si>
    <t>316,73</t>
  </si>
  <si>
    <t>316,38</t>
  </si>
  <si>
    <t>316,91</t>
  </si>
  <si>
    <t>318,00</t>
  </si>
  <si>
    <t>310,75</t>
  </si>
  <si>
    <t>312,93</t>
  </si>
  <si>
    <t>313,19</t>
  </si>
  <si>
    <t>313,16</t>
  </si>
  <si>
    <t>314,24</t>
  </si>
  <si>
    <t>313,33</t>
  </si>
  <si>
    <t>313,43</t>
  </si>
  <si>
    <t>312,81</t>
  </si>
  <si>
    <t>314,06</t>
  </si>
  <si>
    <t>314,29</t>
  </si>
  <si>
    <t>313,75</t>
  </si>
  <si>
    <t>314,21</t>
  </si>
  <si>
    <t>311,39</t>
  </si>
  <si>
    <t>312,70</t>
  </si>
  <si>
    <t>312,68</t>
  </si>
  <si>
    <t>313,89</t>
  </si>
  <si>
    <t>314,05</t>
  </si>
  <si>
    <t>314,70</t>
  </si>
  <si>
    <t>313,67</t>
  </si>
  <si>
    <t>313,35</t>
  </si>
  <si>
    <t>313,85</t>
  </si>
  <si>
    <t>314,02</t>
  </si>
  <si>
    <t>313,56</t>
  </si>
  <si>
    <t>312,00</t>
  </si>
  <si>
    <t>313,39</t>
  </si>
  <si>
    <t>314,65</t>
  </si>
  <si>
    <t>314,03</t>
  </si>
  <si>
    <t>314,54</t>
  </si>
  <si>
    <t>313,99</t>
  </si>
  <si>
    <t>313,55</t>
  </si>
  <si>
    <t>313,84</t>
  </si>
  <si>
    <t>315,05</t>
  </si>
  <si>
    <t>314,40</t>
  </si>
  <si>
    <t>314,20</t>
  </si>
  <si>
    <t>315,04</t>
  </si>
  <si>
    <t>311,85</t>
  </si>
  <si>
    <t>313,92</t>
  </si>
  <si>
    <t>314,80</t>
  </si>
  <si>
    <t>315,49</t>
  </si>
  <si>
    <t>315,23</t>
  </si>
  <si>
    <t>314,45</t>
  </si>
  <si>
    <t>313,23</t>
  </si>
  <si>
    <t>314,81</t>
  </si>
  <si>
    <t>314,59</t>
  </si>
  <si>
    <t>313,82</t>
  </si>
  <si>
    <t>314,61</t>
  </si>
  <si>
    <t>306,15</t>
  </si>
  <si>
    <t>308,02</t>
  </si>
  <si>
    <t>310,11</t>
  </si>
  <si>
    <t>311,44</t>
  </si>
  <si>
    <t>312,02</t>
  </si>
  <si>
    <t>311,28</t>
  </si>
  <si>
    <t>311,13</t>
  </si>
  <si>
    <t>311,23</t>
  </si>
  <si>
    <t>313,41</t>
  </si>
  <si>
    <t>313,42</t>
  </si>
  <si>
    <t>314,16</t>
  </si>
  <si>
    <t>314,78</t>
  </si>
  <si>
    <t>311,43</t>
  </si>
  <si>
    <t>299,79</t>
  </si>
  <si>
    <t>301,59</t>
  </si>
  <si>
    <t>302,32</t>
  </si>
  <si>
    <t>302,36</t>
  </si>
  <si>
    <t>302,92</t>
  </si>
  <si>
    <t>302,97</t>
  </si>
  <si>
    <t>302,04</t>
  </si>
  <si>
    <t>302,06</t>
  </si>
  <si>
    <t>304,60</t>
  </si>
  <si>
    <t>305,57</t>
  </si>
  <si>
    <t>306,58</t>
  </si>
  <si>
    <t>308,73</t>
  </si>
  <si>
    <t>303,46</t>
  </si>
  <si>
    <t>297,88</t>
  </si>
  <si>
    <t>297,95</t>
  </si>
  <si>
    <t>298,80</t>
  </si>
  <si>
    <t>299,26</t>
  </si>
  <si>
    <t>299,45</t>
  </si>
  <si>
    <t>300,17</t>
  </si>
  <si>
    <t>299,42</t>
  </si>
  <si>
    <t>300,35</t>
  </si>
  <si>
    <t>301,11</t>
  </si>
  <si>
    <t>301,03</t>
  </si>
  <si>
    <t>301,69</t>
  </si>
  <si>
    <t>299,66</t>
  </si>
  <si>
    <t>294,09</t>
  </si>
  <si>
    <t>295,28</t>
  </si>
  <si>
    <t>298,08</t>
  </si>
  <si>
    <t>299,67</t>
  </si>
  <si>
    <t>300,99</t>
  </si>
  <si>
    <t>302,45</t>
  </si>
  <si>
    <t>302,11</t>
  </si>
  <si>
    <t>301,98</t>
  </si>
  <si>
    <t>305,08</t>
  </si>
  <si>
    <t>305,56</t>
  </si>
  <si>
    <t>303,06</t>
  </si>
  <si>
    <t>298,99</t>
  </si>
  <si>
    <t>300,61</t>
  </si>
  <si>
    <t>285,01</t>
  </si>
  <si>
    <t>286,45</t>
  </si>
  <si>
    <t>288,33</t>
  </si>
  <si>
    <t>289,79</t>
  </si>
  <si>
    <t>289,48</t>
  </si>
  <si>
    <t>289,95</t>
  </si>
  <si>
    <t>289,49</t>
  </si>
  <si>
    <t>289,41</t>
  </si>
  <si>
    <t>292,30</t>
  </si>
  <si>
    <t>293,85</t>
  </si>
  <si>
    <t>295,75</t>
  </si>
  <si>
    <t>296,32</t>
  </si>
  <si>
    <t>290,51</t>
  </si>
  <si>
    <t>279,59</t>
  </si>
  <si>
    <t>280,90</t>
  </si>
  <si>
    <t>282,89</t>
  </si>
  <si>
    <t>284,32</t>
  </si>
  <si>
    <t>284,76</t>
  </si>
  <si>
    <t>284,68</t>
  </si>
  <si>
    <t>284,19</t>
  </si>
  <si>
    <t>284,38</t>
  </si>
  <si>
    <t>286,04</t>
  </si>
  <si>
    <t>286,07</t>
  </si>
  <si>
    <t>286,43</t>
  </si>
  <si>
    <t>284,22</t>
  </si>
  <si>
    <t>277,9</t>
  </si>
  <si>
    <t>279,2</t>
  </si>
  <si>
    <t>279,8</t>
  </si>
  <si>
    <t>280,2</t>
  </si>
  <si>
    <t>280,3</t>
  </si>
  <si>
    <t>280,4</t>
  </si>
  <si>
    <t>279,4</t>
  </si>
  <si>
    <t>279,9</t>
  </si>
  <si>
    <t>281,9</t>
  </si>
  <si>
    <t>282,4</t>
  </si>
  <si>
    <t>281,7</t>
  </si>
  <si>
    <t>281,8</t>
  </si>
  <si>
    <t>278,0</t>
  </si>
  <si>
    <t>277,3</t>
  </si>
  <si>
    <t>280,1</t>
  </si>
  <si>
    <t>278,9</t>
  </si>
  <si>
    <t>278,5</t>
  </si>
  <si>
    <t>278,2</t>
  </si>
  <si>
    <t>281,0</t>
  </si>
  <si>
    <t>276,0</t>
  </si>
  <si>
    <t>278,4</t>
  </si>
  <si>
    <t>278,8</t>
  </si>
  <si>
    <t>277,7</t>
  </si>
  <si>
    <t>276,8</t>
  </si>
  <si>
    <t>276,7</t>
  </si>
  <si>
    <t>278,7</t>
  </si>
  <si>
    <t>278,3</t>
  </si>
  <si>
    <t>278,6</t>
  </si>
  <si>
    <t>278,1</t>
  </si>
  <si>
    <t>268,8</t>
  </si>
  <si>
    <t>269,4</t>
  </si>
  <si>
    <t>271,8</t>
  </si>
  <si>
    <t>272,9</t>
  </si>
  <si>
    <t>273,6</t>
  </si>
  <si>
    <t>273,2</t>
  </si>
  <si>
    <t>272,3</t>
  </si>
  <si>
    <t>272,4</t>
  </si>
  <si>
    <t>274,5</t>
  </si>
  <si>
    <t>275,4</t>
  </si>
  <si>
    <t>274,7</t>
  </si>
  <si>
    <t>275,1</t>
  </si>
  <si>
    <t>272,8</t>
  </si>
  <si>
    <t>261,7</t>
  </si>
  <si>
    <t>262,6</t>
  </si>
  <si>
    <t>264,6</t>
  </si>
  <si>
    <t>266,9</t>
  </si>
  <si>
    <t>268,7</t>
  </si>
  <si>
    <t>268,3</t>
  </si>
  <si>
    <t>267,6</t>
  </si>
  <si>
    <t>269,9</t>
  </si>
  <si>
    <t>269,1</t>
  </si>
  <si>
    <t>269,2</t>
  </si>
  <si>
    <t>269,5</t>
  </si>
  <si>
    <t>267,1</t>
  </si>
  <si>
    <t>257,5</t>
  </si>
  <si>
    <t>258,7</t>
  </si>
  <si>
    <t>259,9</t>
  </si>
  <si>
    <t>260,0</t>
  </si>
  <si>
    <t>261,3</t>
  </si>
  <si>
    <t>261,2</t>
  </si>
  <si>
    <t>260,2</t>
  </si>
  <si>
    <t>262,0</t>
  </si>
  <si>
    <t>262,7</t>
  </si>
  <si>
    <t>262,5</t>
  </si>
  <si>
    <t>260,7</t>
  </si>
  <si>
    <t>256,2</t>
  </si>
  <si>
    <t>256,3</t>
  </si>
  <si>
    <t>257,3</t>
  </si>
  <si>
    <t>257,9</t>
  </si>
  <si>
    <t>258,3</t>
  </si>
  <si>
    <t>257,6</t>
  </si>
  <si>
    <t>259,4</t>
  </si>
  <si>
    <t>259,7</t>
  </si>
  <si>
    <t>259,0</t>
  </si>
  <si>
    <t>259,6</t>
  </si>
  <si>
    <t>258,1</t>
  </si>
  <si>
    <t>256,9</t>
  </si>
  <si>
    <t>256,6</t>
  </si>
  <si>
    <t>257,0</t>
  </si>
  <si>
    <t>257,7</t>
  </si>
  <si>
    <t>255,7</t>
  </si>
  <si>
    <t>256,8</t>
  </si>
  <si>
    <t>256,7</t>
  </si>
  <si>
    <t>254,6</t>
  </si>
  <si>
    <t>254,2</t>
  </si>
  <si>
    <t>255,2</t>
  </si>
  <si>
    <t>257,4</t>
  </si>
  <si>
    <t>259,8</t>
  </si>
  <si>
    <t>259,2</t>
  </si>
  <si>
    <t>259,1</t>
  </si>
  <si>
    <t>255,6</t>
  </si>
  <si>
    <t>255,8</t>
  </si>
  <si>
    <t>254,5</t>
  </si>
  <si>
    <t>256,0</t>
  </si>
  <si>
    <t>255,9</t>
  </si>
  <si>
    <t>255,3</t>
  </si>
  <si>
    <t>254,9</t>
  </si>
  <si>
    <t>251,3</t>
  </si>
  <si>
    <t>252,3</t>
  </si>
  <si>
    <t>253,3</t>
  </si>
  <si>
    <t>255,0</t>
  </si>
  <si>
    <t>255,1</t>
  </si>
  <si>
    <t>254,8</t>
  </si>
  <si>
    <t>245,1</t>
  </si>
  <si>
    <t>245,9</t>
  </si>
  <si>
    <t>246,8</t>
  </si>
  <si>
    <t>247,8</t>
  </si>
  <si>
    <t>248,3</t>
  </si>
  <si>
    <t>248,4</t>
  </si>
  <si>
    <t>248,5</t>
  </si>
  <si>
    <t>250,7</t>
  </si>
  <si>
    <t>251,0</t>
  </si>
  <si>
    <t>250,8</t>
  </si>
  <si>
    <t>250,4</t>
  </si>
  <si>
    <t>241,0</t>
  </si>
  <si>
    <t>241,6</t>
  </si>
  <si>
    <t>242,7</t>
  </si>
  <si>
    <t>243,7</t>
  </si>
  <si>
    <t>243,1</t>
  </si>
  <si>
    <t>242,3</t>
  </si>
  <si>
    <t>241,9</t>
  </si>
  <si>
    <t>244,5</t>
  </si>
  <si>
    <t>245,2</t>
  </si>
  <si>
    <t>245,3</t>
  </si>
  <si>
    <t>244,3</t>
  </si>
  <si>
    <t>243,2</t>
  </si>
  <si>
    <t>230,2</t>
  </si>
  <si>
    <t>230,3</t>
  </si>
  <si>
    <t>231,3</t>
  </si>
  <si>
    <t>231,9</t>
  </si>
  <si>
    <t>232,0</t>
  </si>
  <si>
    <t>231,5</t>
  </si>
  <si>
    <t>231,2</t>
  </si>
  <si>
    <t>234,6</t>
  </si>
  <si>
    <t>235,1</t>
  </si>
  <si>
    <t>234,0</t>
  </si>
  <si>
    <t>234,9</t>
  </si>
  <si>
    <t>232,4</t>
  </si>
  <si>
    <t>218,9</t>
  </si>
  <si>
    <t>225,0</t>
  </si>
  <si>
    <t>225,8</t>
  </si>
  <si>
    <t>227,1</t>
  </si>
  <si>
    <t>227,3</t>
  </si>
  <si>
    <t>227,0</t>
  </si>
  <si>
    <t>226,7</t>
  </si>
  <si>
    <t>229,2</t>
  </si>
  <si>
    <t>230,1</t>
  </si>
  <si>
    <t>231,1</t>
  </si>
  <si>
    <t>230,8</t>
  </si>
  <si>
    <t>227,2</t>
  </si>
  <si>
    <t>199,0</t>
  </si>
  <si>
    <t>199,9</t>
  </si>
  <si>
    <t>205,4</t>
  </si>
  <si>
    <t>205,2</t>
  </si>
  <si>
    <t>206,4</t>
  </si>
  <si>
    <t>206,2</t>
  </si>
  <si>
    <t>208,2</t>
  </si>
  <si>
    <t>209,6</t>
  </si>
  <si>
    <t>212,0</t>
  </si>
  <si>
    <t>213,4</t>
  </si>
  <si>
    <t>214,1</t>
  </si>
  <si>
    <t>213,9</t>
  </si>
  <si>
    <t>207,8</t>
  </si>
  <si>
    <t>183,0</t>
  </si>
  <si>
    <t>184,0</t>
  </si>
  <si>
    <t>184,7</t>
  </si>
  <si>
    <t>186,5</t>
  </si>
  <si>
    <t>187,3</t>
  </si>
  <si>
    <t>187,9</t>
  </si>
  <si>
    <t>188,7</t>
  </si>
  <si>
    <t>190,2</t>
  </si>
  <si>
    <t>191,8</t>
  </si>
  <si>
    <t>192,2</t>
  </si>
  <si>
    <t>192,8</t>
  </si>
  <si>
    <t>188,1</t>
  </si>
  <si>
    <t>171,6</t>
  </si>
  <si>
    <t>172,9</t>
  </si>
  <si>
    <t>173,7</t>
  </si>
  <si>
    <t>175,2</t>
  </si>
  <si>
    <t>175,8</t>
  </si>
  <si>
    <t>176,3</t>
  </si>
  <si>
    <t>177,1</t>
  </si>
  <si>
    <t>177,5</t>
  </si>
  <si>
    <t>178,8</t>
  </si>
  <si>
    <t>180,2</t>
  </si>
  <si>
    <t>180,5</t>
  </si>
  <si>
    <t>180,9</t>
  </si>
  <si>
    <t>176,7</t>
  </si>
  <si>
    <t>164,4</t>
  </si>
  <si>
    <t>164,7</t>
  </si>
  <si>
    <t>165,1</t>
  </si>
  <si>
    <t>165,2</t>
  </si>
  <si>
    <t>164,9</t>
  </si>
  <si>
    <t>166,9</t>
  </si>
  <si>
    <t>167,8</t>
  </si>
  <si>
    <t>169,4</t>
  </si>
  <si>
    <t>170,1</t>
  </si>
  <si>
    <t>170,7</t>
  </si>
  <si>
    <t>167,0</t>
  </si>
  <si>
    <t>158,9</t>
  </si>
  <si>
    <t>159,0</t>
  </si>
  <si>
    <t>158,7</t>
  </si>
  <si>
    <t>159,7</t>
  </si>
  <si>
    <t>160,1</t>
  </si>
  <si>
    <t>159,9</t>
  </si>
  <si>
    <t>161,3</t>
  </si>
  <si>
    <t>161,9</t>
  </si>
  <si>
    <t>162,3</t>
  </si>
  <si>
    <t>160,3</t>
  </si>
  <si>
    <t>149,6</t>
  </si>
  <si>
    <t>151,0</t>
  </si>
  <si>
    <t>152,1</t>
  </si>
  <si>
    <t>152,7</t>
  </si>
  <si>
    <t>154,5</t>
  </si>
  <si>
    <t>153,9</t>
  </si>
  <si>
    <t>153,8</t>
  </si>
  <si>
    <t>155,5</t>
  </si>
  <si>
    <t>156,5</t>
  </si>
  <si>
    <t>157,1</t>
  </si>
  <si>
    <t>139,4</t>
  </si>
  <si>
    <t>138,9</t>
  </si>
  <si>
    <t>140,9</t>
  </si>
  <si>
    <t>141,8</t>
  </si>
  <si>
    <t>142,8</t>
  </si>
  <si>
    <t>142,4</t>
  </si>
  <si>
    <t>143,9</t>
  </si>
  <si>
    <t>144,8</t>
  </si>
  <si>
    <t>145,5</t>
  </si>
  <si>
    <t>146,4</t>
  </si>
  <si>
    <t>148,8</t>
  </si>
  <si>
    <t>143,2</t>
  </si>
  <si>
    <t>129,1</t>
  </si>
  <si>
    <t>128,8</t>
  </si>
  <si>
    <t>129,3</t>
  </si>
  <si>
    <t>130,3</t>
  </si>
  <si>
    <t>131,1</t>
  </si>
  <si>
    <t>131,8</t>
  </si>
  <si>
    <t>132,9</t>
  </si>
  <si>
    <t>133,5</t>
  </si>
  <si>
    <t>134,5</t>
  </si>
  <si>
    <t>135,6</t>
  </si>
  <si>
    <t>136,4</t>
  </si>
  <si>
    <t>137,5</t>
  </si>
  <si>
    <t>132,6</t>
  </si>
  <si>
    <t>117,4</t>
  </si>
  <si>
    <t>119,0</t>
  </si>
  <si>
    <t>119,3</t>
  </si>
  <si>
    <t>120,1</t>
  </si>
  <si>
    <t>120,7</t>
  </si>
  <si>
    <t>121,1</t>
  </si>
  <si>
    <t>121,9</t>
  </si>
  <si>
    <t>122,2</t>
  </si>
  <si>
    <t>122,9</t>
  </si>
  <si>
    <t>124,6</t>
  </si>
  <si>
    <t>125,6</t>
  </si>
  <si>
    <t>125,9</t>
  </si>
  <si>
    <t>121,7</t>
  </si>
  <si>
    <t>107,2</t>
  </si>
  <si>
    <t>109,3</t>
  </si>
  <si>
    <t>109,8</t>
  </si>
  <si>
    <t>110,5</t>
  </si>
  <si>
    <t>111,2</t>
  </si>
  <si>
    <t>111,6</t>
  </si>
  <si>
    <t>112,6</t>
  </si>
  <si>
    <t>113,5</t>
  </si>
  <si>
    <t>114,3</t>
  </si>
  <si>
    <t>115,0</t>
  </si>
  <si>
    <t>115,4</t>
  </si>
  <si>
    <t>114,9</t>
  </si>
  <si>
    <t>112,1</t>
  </si>
  <si>
    <t>95,3</t>
  </si>
  <si>
    <t>96,8</t>
  </si>
  <si>
    <t>97,2</t>
  </si>
  <si>
    <t>97,9</t>
  </si>
  <si>
    <t>98,2</t>
  </si>
  <si>
    <t>98,5</t>
  </si>
  <si>
    <t>99,3</t>
  </si>
  <si>
    <t>99,9</t>
  </si>
  <si>
    <t>102,7</t>
  </si>
  <si>
    <t>104,2</t>
  </si>
  <si>
    <t>104,8</t>
  </si>
  <si>
    <t>105,2</t>
  </si>
  <si>
    <t>100,0</t>
  </si>
  <si>
    <t>KPI fastställs och publiceras med två decimaler från januari 2006. Decimalerna är osäkra. Även NPI och HIKP publiceras med två decimaler från januari 2006. Decimalerna är även där osäkra. Förändringstal publiceras däremot fortfarande med en decimal.</t>
  </si>
  <si>
    <t>Vid indexreglering med KPI ska normalt fastställda indextal (1980=100) användas. 12-månadersförändringen i KPI (inflationstakten) är beräknad på skuggindextal med två decimaler. Skuggindextalen är justerade med avseende på vissa brister i det prisunderlag eller de beräkningsmetoder som legat till grund för de fastställda talen. Skuggindextal kan därför skilja sig vissa månader från motsvarande fastställda tal.</t>
  </si>
  <si>
    <t>SCB</t>
  </si>
  <si>
    <t>Statistikservice</t>
  </si>
  <si>
    <t>Telefon</t>
  </si>
  <si>
    <t>010-479 50 00</t>
  </si>
  <si>
    <t>Vardagar</t>
  </si>
  <si>
    <t>9.00–12.00, 13.00–16.30</t>
  </si>
  <si>
    <t>Beräkning av produktionsbortfall</t>
  </si>
  <si>
    <t>IHE har på uppdrag av MSB tagit fram en beräkningsmodell för att räkna fram estimat att använda vid beräkning av produktionsbortfall vid olyckor.</t>
  </si>
  <si>
    <t>2013 (2014 års priser)</t>
  </si>
  <si>
    <t>2013 (2015 års priser)</t>
  </si>
  <si>
    <t>1. Arbetsinkomst</t>
  </si>
  <si>
    <t>2. Sociala avgifter</t>
  </si>
  <si>
    <t>Cell med resultat. Dessa celler ska inte skrivas i.</t>
  </si>
  <si>
    <t>REFERENSER</t>
  </si>
  <si>
    <r>
      <t xml:space="preserve">Beräkningarna för män respektive kvinnor finns under flikarna </t>
    </r>
    <r>
      <rPr>
        <b/>
        <sz val="11"/>
        <color theme="1"/>
        <rFont val="Calibri"/>
        <family val="2"/>
        <scheme val="minor"/>
      </rPr>
      <t>BERÄKNINGAR MÄN</t>
    </r>
    <r>
      <rPr>
        <sz val="11"/>
        <color theme="1"/>
        <rFont val="Calibri"/>
        <family val="2"/>
        <scheme val="minor"/>
      </rPr>
      <t xml:space="preserve"> och </t>
    </r>
    <r>
      <rPr>
        <b/>
        <sz val="11"/>
        <color theme="1"/>
        <rFont val="Calibri"/>
        <family val="2"/>
        <scheme val="minor"/>
      </rPr>
      <t>BERÄKNINGAR KVINNOR</t>
    </r>
  </si>
  <si>
    <t xml:space="preserve">Genomsnittlig tid för hemarbete, totalt 2010/2011,  omvandlat till timmar decimalt per dygn, alla dagar </t>
  </si>
  <si>
    <r>
      <rPr>
        <b/>
        <sz val="11"/>
        <color theme="1"/>
        <rFont val="Calibri"/>
        <family val="2"/>
        <scheme val="minor"/>
      </rPr>
      <t>Statistiska Centralbyrån.</t>
    </r>
    <r>
      <rPr>
        <sz val="11"/>
        <color theme="1"/>
        <rFont val="Calibri"/>
        <family val="2"/>
        <scheme val="minor"/>
      </rPr>
      <t xml:space="preserve"> Levnadsförhållanden rapport 123, Nu för tiden. En undersökning om svenska folkets tidsanvändning år 2010/11 2012.</t>
    </r>
  </si>
  <si>
    <t>Beräkningarna innehåller inputdata som hämtas från följande flikar:</t>
  </si>
  <si>
    <t>DATE</t>
  </si>
  <si>
    <t>DAGAR</t>
  </si>
  <si>
    <t>ARBDAG</t>
  </si>
  <si>
    <t>LABEL</t>
  </si>
  <si>
    <t>Antal Dagar</t>
  </si>
  <si>
    <t>Antal Arbetsdagar</t>
  </si>
  <si>
    <t>Ref:ASEK 2016</t>
  </si>
  <si>
    <r>
      <rPr>
        <b/>
        <sz val="11"/>
        <color theme="1"/>
        <rFont val="Calibri"/>
        <family val="2"/>
        <scheme val="minor"/>
      </rPr>
      <t>Trafikverket.</t>
    </r>
    <r>
      <rPr>
        <sz val="11"/>
        <color theme="1"/>
        <rFont val="Calibri"/>
        <family val="2"/>
        <scheme val="minor"/>
      </rPr>
      <t xml:space="preserve"> Analysmetod och samhällsekonomiska kalkylvärden för transportsektorn: ASEK 6.0. Kapitel 5 Kalkylprinciper och generella kalkylvärden. 2016.</t>
    </r>
  </si>
  <si>
    <t>3. Arbetsdagar</t>
  </si>
  <si>
    <t>Kvarstående livslängd</t>
  </si>
  <si>
    <t>Nuvärdesfaktor</t>
  </si>
  <si>
    <t>5. Tid_hemarbete</t>
  </si>
  <si>
    <t>6. Värde_hemarbete</t>
  </si>
  <si>
    <t>7. Dödsrisk</t>
  </si>
  <si>
    <t>Källa: Personlig kommunikation, Konjunkturinstitutet</t>
  </si>
  <si>
    <r>
      <rPr>
        <b/>
        <sz val="11"/>
        <color theme="1"/>
        <rFont val="Calibri"/>
        <family val="2"/>
        <scheme val="minor"/>
      </rPr>
      <t>Konjunkturinstitutet.</t>
    </r>
    <r>
      <rPr>
        <sz val="11"/>
        <color theme="1"/>
        <rFont val="Calibri"/>
        <family val="2"/>
        <scheme val="minor"/>
      </rPr>
      <t xml:space="preserve"> personlig kommunikation.</t>
    </r>
  </si>
  <si>
    <t>8. KPI</t>
  </si>
  <si>
    <t>9. Diskonteringsfaktor</t>
  </si>
  <si>
    <t>Cell med beräkning. Dessa celler ska inte skrivas i.</t>
  </si>
  <si>
    <t xml:space="preserve">Arbetsinkomst för samtliga 2015 </t>
  </si>
  <si>
    <t xml:space="preserve">Arbetsdagar 2015 </t>
  </si>
  <si>
    <t xml:space="preserve">Arbetsinkomst per dag 2015 </t>
  </si>
  <si>
    <t xml:space="preserve">Antal arbetade timmar per dag </t>
  </si>
  <si>
    <t>Arbetsinkomst per timme</t>
  </si>
  <si>
    <t>Genomsnittlig slutskatt</t>
  </si>
  <si>
    <t xml:space="preserve">Nettolön per timme </t>
  </si>
  <si>
    <t xml:space="preserve">Regional resa, bil, privat övrigt </t>
  </si>
  <si>
    <t>se flik 1. Arbetsinkomst</t>
  </si>
  <si>
    <t>se flik 3. Arbetsdagar</t>
  </si>
  <si>
    <t>AKU_2015_arbetstid tabell 2</t>
  </si>
  <si>
    <t xml:space="preserve">SCB_slutlig skatt 2015 </t>
  </si>
  <si>
    <t xml:space="preserve">Trafikverket, ASEK, Kapitel 7 </t>
  </si>
  <si>
    <t>Värde av hemarbete för person i arbete=nettolön</t>
  </si>
  <si>
    <t>Värdet av hemarbete för person utanför arbete=restidsvärde</t>
  </si>
  <si>
    <t xml:space="preserve">Hemarbete </t>
  </si>
  <si>
    <t xml:space="preserve">Värde per person </t>
  </si>
  <si>
    <t xml:space="preserve">Värde per "heltidsekvivalent", det vill säga permanent frånvaro på heltid (ex. två deltider à 50 % blir en heltidsekvivalent) </t>
  </si>
  <si>
    <t xml:space="preserve">PRODUKTIONSBORTFALL, VÄRDEN FÖR 2015 </t>
  </si>
  <si>
    <t xml:space="preserve">Män 25-34 år </t>
  </si>
  <si>
    <t xml:space="preserve">Män 20-24 år </t>
  </si>
  <si>
    <t xml:space="preserve">Kvinnor 20-24 år </t>
  </si>
  <si>
    <t xml:space="preserve">Kvinnor 25-34 år </t>
  </si>
  <si>
    <t xml:space="preserve">Män 35-44 år </t>
  </si>
  <si>
    <t xml:space="preserve">Kvinnor 35-44 år </t>
  </si>
  <si>
    <t xml:space="preserve">Män 45-54 år </t>
  </si>
  <si>
    <t xml:space="preserve">Kvinnor 45-54 år </t>
  </si>
  <si>
    <t xml:space="preserve">Män 55-64 år </t>
  </si>
  <si>
    <t xml:space="preserve">Kvinnor 55-64 år </t>
  </si>
  <si>
    <t xml:space="preserve">Män 65-74 år </t>
  </si>
  <si>
    <t xml:space="preserve">Kvinnor 65-74 år </t>
  </si>
  <si>
    <t xml:space="preserve">Män 75-84 år </t>
  </si>
  <si>
    <t xml:space="preserve">Kvinnor 75-84 år </t>
  </si>
  <si>
    <t xml:space="preserve">Kvinnor 0-9 år </t>
  </si>
  <si>
    <t xml:space="preserve">Män  0-9 år </t>
  </si>
  <si>
    <t xml:space="preserve">Män 10-19 år </t>
  </si>
  <si>
    <t>Kvinnor 10-19 år</t>
  </si>
  <si>
    <t xml:space="preserve">Män 15-19 år </t>
  </si>
  <si>
    <t>Kvinnor 15-19 år</t>
  </si>
  <si>
    <t xml:space="preserve">Ref: SOU 2015:106 </t>
  </si>
  <si>
    <r>
      <rPr>
        <b/>
        <sz val="11"/>
        <color theme="1"/>
        <rFont val="Calibri"/>
        <family val="2"/>
        <scheme val="minor"/>
      </rPr>
      <t xml:space="preserve">SOU 2015:106. </t>
    </r>
    <r>
      <rPr>
        <sz val="11"/>
        <color theme="1"/>
        <rFont val="Calibri"/>
        <family val="2"/>
        <scheme val="minor"/>
      </rPr>
      <t xml:space="preserve">Sveriges ekonomi - scenarier fram till år 2016. Bilaga 1 till Långtidsutredningen 2015. </t>
    </r>
  </si>
  <si>
    <r>
      <rPr>
        <b/>
        <sz val="11"/>
        <color theme="1"/>
        <rFont val="Calibri"/>
        <family val="2"/>
        <scheme val="minor"/>
      </rPr>
      <t xml:space="preserve">Trafikverket. </t>
    </r>
    <r>
      <rPr>
        <sz val="11"/>
        <color theme="1"/>
        <rFont val="Calibri"/>
        <family val="2"/>
        <scheme val="minor"/>
      </rPr>
      <t>Analysmetod och samhällsekonomiska kalkylvärden för transportsektorn: ASEK 6.0. Kapitel 7 Värdering av kortare restid och transporttid. 2016.</t>
    </r>
  </si>
  <si>
    <t xml:space="preserve">http://www.ekonomifakta.se/Fakta/Skatter/Skatt-pa-arbete/Sociala-avgifter-over-tid/   </t>
  </si>
  <si>
    <r>
      <rPr>
        <b/>
        <sz val="11"/>
        <color theme="1"/>
        <rFont val="Calibri"/>
        <family val="2"/>
        <scheme val="minor"/>
      </rPr>
      <t>Ekonomifakta</t>
    </r>
    <r>
      <rPr>
        <sz val="11"/>
        <color theme="1"/>
        <rFont val="Calibri"/>
        <family val="2"/>
        <scheme val="minor"/>
      </rPr>
      <t>. Sociala avgifter över tid. 2016.</t>
    </r>
  </si>
  <si>
    <t xml:space="preserve">http://www.regeringen.se/4afa08/contentassets/f5552245cfac4ac2bd57f6aee30458d0/sveriges-ekonomi--scenarier-fram-till-ar-2060-sou-2015106 </t>
  </si>
  <si>
    <r>
      <rPr>
        <b/>
        <sz val="11"/>
        <color theme="1"/>
        <rFont val="Calibri"/>
        <family val="2"/>
        <scheme val="minor"/>
      </rPr>
      <t>Statistiska Centralbyrån</t>
    </r>
    <r>
      <rPr>
        <sz val="11"/>
        <color theme="1"/>
        <rFont val="Calibri"/>
        <family val="2"/>
        <scheme val="minor"/>
      </rPr>
      <t xml:space="preserve">. Konsumentprisindex (1980=100), fastställda tal.  </t>
    </r>
  </si>
  <si>
    <t>http://www.scb.se/hitta-statistik/statistik-efter-amne/priser-och-konsumtion/konsumentprisindex/konsumentprisindex-kpi/</t>
  </si>
  <si>
    <r>
      <rPr>
        <b/>
        <sz val="11"/>
        <color theme="1"/>
        <rFont val="Calibri"/>
        <family val="2"/>
        <scheme val="minor"/>
      </rPr>
      <t>Statistiska Centralbyrån.</t>
    </r>
    <r>
      <rPr>
        <sz val="11"/>
        <color theme="1"/>
        <rFont val="Calibri"/>
        <family val="2"/>
        <scheme val="minor"/>
      </rPr>
      <t xml:space="preserve"> Ettårig livslängdstabell för hela riket efter kön och ålder. År 1980 - 2015.  </t>
    </r>
  </si>
  <si>
    <t>http://www.statistikdatabasen.scb.se/pxweb/sv/ssd/START__BE__BE0101__BE0101I/LivslangdEttariga/?rxid=654ea2c2-b35a-4d6f-8f5c-9282380d8485.</t>
  </si>
  <si>
    <r>
      <rPr>
        <b/>
        <sz val="11"/>
        <color theme="1"/>
        <rFont val="Calibri"/>
        <family val="2"/>
        <scheme val="minor"/>
      </rPr>
      <t>Statistiska Centralbyrån</t>
    </r>
    <r>
      <rPr>
        <sz val="11"/>
        <color theme="1"/>
        <rFont val="Calibri"/>
        <family val="2"/>
        <scheme val="minor"/>
      </rPr>
      <t xml:space="preserve">. Arbetsinkomst för helårs- och heltidsanställda personer 20-64 år. Medianvärde, tkr efter ålder, kön och år.  </t>
    </r>
  </si>
  <si>
    <t>http://www.statistikdatabasen.scb.se/pxweb/sv/ssd/START__HE__HE0103__HE0103A/ArbInk34/?rxid=2e59048b-4062-4bc6-9615-b5fd14d203f6</t>
  </si>
  <si>
    <t>http://www.scb.se/statistik/_publikationer/le0103_2010a01_br_le123br1201.pdf</t>
  </si>
  <si>
    <t>http://www.scb.se/am0401/</t>
  </si>
  <si>
    <r>
      <rPr>
        <b/>
        <sz val="11"/>
        <color theme="1"/>
        <rFont val="Calibri"/>
        <family val="2"/>
        <scheme val="minor"/>
      </rPr>
      <t>Statistiska Centralbyrån</t>
    </r>
    <r>
      <rPr>
        <sz val="11"/>
        <color theme="1"/>
        <rFont val="Calibri"/>
        <family val="2"/>
        <scheme val="minor"/>
      </rPr>
      <t>. Arbetskraftsundersökningen (AKU). 2015.</t>
    </r>
  </si>
  <si>
    <r>
      <rPr>
        <b/>
        <sz val="11"/>
        <color theme="1"/>
        <rFont val="Calibri"/>
        <family val="2"/>
        <scheme val="minor"/>
      </rPr>
      <t xml:space="preserve">Statistiska Centralbyrån. </t>
    </r>
    <r>
      <rPr>
        <sz val="11"/>
        <color theme="1"/>
        <rFont val="Calibri"/>
        <family val="2"/>
        <scheme val="minor"/>
      </rPr>
      <t xml:space="preserve">Slutlig skatt 2015. </t>
    </r>
  </si>
  <si>
    <t>http://www.scb.se/hitta-statistik/statistik-efter-amne/hushallens-ekonomi/inkomster-och-inkomstfordelning/inkomster-och-skatter/pong/tabell-och-diagram/skatter--riket/slutlig-skatt-ar-2014/</t>
  </si>
  <si>
    <t>http://www.trafikverket.se/contentassets/4b1c1005597d47bda386d81dd3444b24/07_restid_o_transporttid_a60.pdf</t>
  </si>
  <si>
    <t>http://www.trafikverket.se/contentassets/4b1c1005597d47bda386d81dd3444b24/05_generella_principer_o_varden_a60_161221.pdf</t>
  </si>
  <si>
    <t xml:space="preserve">Nedsättning av hemarbete </t>
  </si>
  <si>
    <t xml:space="preserve">PRODUKTIONSBORTFALL LÅNGVARIG/PERMANENT FRÅNVARO (enda skillnad är att HA är nedsatt med mindre än 100%) </t>
  </si>
  <si>
    <t>2005*</t>
  </si>
  <si>
    <t>*Bränders samhällsekonomiska kostnader - beräkningar, NCO 2008:6B</t>
  </si>
  <si>
    <t xml:space="preserve">JÄMFÖRELSE AV PRODUKTIONSBORTFALL (DÖDSFALL) 2005 OCH 2015 </t>
  </si>
  <si>
    <t xml:space="preserve">JÄMFÖRELSE AV PRODUKTIONSBORTFALL (PER DAG) 2005 OCH 2015 </t>
  </si>
  <si>
    <t>4. Sysselsättningsgrad</t>
  </si>
  <si>
    <r>
      <t xml:space="preserve">Estimaten att använda  (resultaten) finns under fliken </t>
    </r>
    <r>
      <rPr>
        <b/>
        <sz val="11"/>
        <color theme="1"/>
        <rFont val="Calibri"/>
        <family val="2"/>
        <scheme val="minor"/>
      </rPr>
      <t xml:space="preserve">RESULTAT </t>
    </r>
    <r>
      <rPr>
        <sz val="11"/>
        <color theme="1"/>
        <rFont val="Calibri"/>
        <family val="2"/>
        <scheme val="minor"/>
      </rPr>
      <t xml:space="preserve">och presenterar produktionsbortfall vid a) dödsfall, vid b) långvarig och vid  c) kortvarig frånvaro. 
Produktionsbortfallet är uppdelat på bortfall för hemarbete och förvärvsarbete och presenteras för män respektive kvinnor samt totalt. Under fliken </t>
    </r>
    <r>
      <rPr>
        <b/>
        <sz val="11"/>
        <color theme="1"/>
        <rFont val="Calibri"/>
        <family val="2"/>
        <scheme val="minor"/>
      </rPr>
      <t>JMF 2005_2015</t>
    </r>
    <r>
      <rPr>
        <sz val="11"/>
        <color theme="1"/>
        <rFont val="Calibri"/>
        <family val="2"/>
        <scheme val="minor"/>
      </rPr>
      <t xml:space="preserve"> jämförs resultaten från 2005 års beräkningar med 2015 års beräkningar.</t>
    </r>
  </si>
  <si>
    <t xml:space="preserve">Värde per arbetsdag </t>
  </si>
  <si>
    <t xml:space="preserve">Celler med värden som plockas till beräkningarna. </t>
  </si>
  <si>
    <r>
      <t>Beskrivning av teori, antaganden och ingångsvärden redogörs för i rapporten "</t>
    </r>
    <r>
      <rPr>
        <i/>
        <sz val="11"/>
        <color theme="1"/>
        <rFont val="Calibri"/>
        <family val="2"/>
        <scheme val="minor"/>
      </rPr>
      <t>Beräkning av produktionsbortfall - ett underlag för beräkning av samhällets kostnader för olyckor 2015</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</si>
</sst>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k_r_-;\-* #,##0.00\ _k_r_-;_-* &quot;-&quot;??\ _k_r_-;_-@_-"/>
    <numFmt numFmtId="164" formatCode="0.0"/>
    <numFmt numFmtId="165" formatCode="#,##0.0"/>
    <numFmt numFmtId="166" formatCode="0.0%"/>
    <numFmt numFmtId="167" formatCode="0.000%"/>
    <numFmt numFmtId="168" formatCode="0.000"/>
    <numFmt numFmtId="169" formatCode="_-* #,##0\ _k_r_-;\-* #,##0\ _k_r_-;_-* &quot;-&quot;??\ _k_r_-;_-@_-"/>
    <numFmt numFmtId="170" formatCode="#,##0\ &quot;kr&quot;"/>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rgb="FF000000"/>
      <name val="Calibri"/>
      <family val="2"/>
    </font>
    <font>
      <b/>
      <sz val="11"/>
      <color rgb="FF000000"/>
      <name val="Calibri"/>
      <family val="2"/>
    </font>
    <font>
      <sz val="11"/>
      <name val="Calibri"/>
      <family val="2"/>
    </font>
    <font>
      <b/>
      <sz val="11"/>
      <name val="Calibri"/>
      <family val="2"/>
    </font>
    <font>
      <u/>
      <sz val="11"/>
      <color theme="10"/>
      <name val="Calibri"/>
      <family val="2"/>
      <scheme val="minor"/>
    </font>
    <font>
      <b/>
      <sz val="9"/>
      <color indexed="81"/>
      <name val="Tahoma"/>
      <family val="2"/>
    </font>
    <font>
      <sz val="9"/>
      <color indexed="81"/>
      <name val="Tahoma"/>
      <family val="2"/>
    </font>
    <font>
      <b/>
      <sz val="10"/>
      <name val="Arial"/>
    </font>
    <font>
      <u/>
      <sz val="10"/>
      <name val="Arial"/>
      <family val="2"/>
    </font>
    <font>
      <sz val="10"/>
      <name val="Arial"/>
      <family val="2"/>
    </font>
    <font>
      <u/>
      <sz val="11"/>
      <color theme="1"/>
      <name val="Calibri"/>
      <family val="2"/>
      <scheme val="minor"/>
    </font>
    <font>
      <sz val="11"/>
      <color rgb="FF000000"/>
      <name val="Calibri"/>
      <family val="2"/>
    </font>
    <font>
      <sz val="11"/>
      <color rgb="FF006100"/>
      <name val="Calibri"/>
      <family val="2"/>
      <scheme val="minor"/>
    </font>
    <font>
      <b/>
      <sz val="20"/>
      <color theme="1"/>
      <name val="Calibri"/>
      <family val="2"/>
      <scheme val="minor"/>
    </font>
    <font>
      <sz val="8"/>
      <name val="Arial"/>
      <family val="2"/>
    </font>
    <font>
      <sz val="11"/>
      <name val="Calibri"/>
      <family val="2"/>
      <scheme val="minor"/>
    </font>
    <font>
      <b/>
      <u/>
      <sz val="11"/>
      <color theme="1"/>
      <name val="Calibri"/>
      <family val="2"/>
      <scheme val="minor"/>
    </font>
    <font>
      <i/>
      <sz val="11"/>
      <color theme="1"/>
      <name val="Calibri"/>
      <family val="2"/>
      <scheme val="minor"/>
    </font>
    <font>
      <b/>
      <sz val="30"/>
      <color theme="1"/>
      <name val="Verdana"/>
      <family val="2"/>
    </font>
    <font>
      <sz val="11"/>
      <color rgb="FF9C5700"/>
      <name val="Calibri"/>
      <family val="2"/>
      <scheme val="minor"/>
    </font>
    <font>
      <sz val="11"/>
      <color rgb="FFFF0000"/>
      <name val="Calibri"/>
      <family val="2"/>
      <scheme val="minor"/>
    </font>
    <font>
      <sz val="11"/>
      <color theme="9" tint="-0.499984740745262"/>
      <name val="Calibri"/>
      <family val="2"/>
      <scheme val="minor"/>
    </font>
    <font>
      <sz val="11"/>
      <color theme="9" tint="0.79998168889431442"/>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C6EFCE"/>
      </patternFill>
    </fill>
    <fill>
      <patternFill patternType="solid">
        <fgColor theme="7" tint="0.39997558519241921"/>
        <bgColor indexed="65"/>
      </patternFill>
    </fill>
    <fill>
      <patternFill patternType="solid">
        <fgColor theme="8" tint="0.59999389629810485"/>
        <bgColor indexed="65"/>
      </patternFill>
    </fill>
    <fill>
      <patternFill patternType="solid">
        <fgColor theme="7" tint="0.39997558519241921"/>
        <bgColor indexed="64"/>
      </patternFill>
    </fill>
    <fill>
      <patternFill patternType="solid">
        <fgColor theme="7"/>
        <bgColor indexed="64"/>
      </patternFill>
    </fill>
    <fill>
      <patternFill patternType="solid">
        <fgColor rgb="FFFFEB9C"/>
      </patternFill>
    </fill>
    <fill>
      <patternFill patternType="solid">
        <fgColor theme="9"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theme="0" tint="-0.249977111117893"/>
      </left>
      <right style="thin">
        <color theme="0" tint="-0.249977111117893"/>
      </right>
      <top style="thin">
        <color indexed="64"/>
      </top>
      <bottom style="thin">
        <color theme="0" tint="-0.249977111117893"/>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s>
  <cellStyleXfs count="12">
    <xf numFmtId="0" fontId="0" fillId="0" borderId="0"/>
    <xf numFmtId="9" fontId="1" fillId="0" borderId="0" applyFont="0" applyFill="0" applyBorder="0" applyAlignment="0" applyProtection="0"/>
    <xf numFmtId="0" fontId="5" fillId="0" borderId="0"/>
    <xf numFmtId="0" fontId="7" fillId="0" borderId="0" applyNumberFormat="0" applyFill="0" applyBorder="0" applyAlignment="0" applyProtection="0"/>
    <xf numFmtId="43" fontId="1" fillId="0" borderId="0" applyFont="0" applyFill="0" applyBorder="0" applyAlignment="0" applyProtection="0"/>
    <xf numFmtId="0" fontId="14" fillId="0" borderId="0" applyNumberFormat="0" applyBorder="0" applyAlignment="0"/>
    <xf numFmtId="9" fontId="14" fillId="0" borderId="0" applyFont="0" applyFill="0" applyBorder="0" applyAlignment="0" applyProtection="0"/>
    <xf numFmtId="0" fontId="15"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2" fillId="9" borderId="0" applyNumberFormat="0" applyBorder="0" applyAlignment="0" applyProtection="0"/>
    <xf numFmtId="43" fontId="1" fillId="0" borderId="0" applyFont="0" applyFill="0" applyBorder="0" applyAlignment="0" applyProtection="0"/>
  </cellStyleXfs>
  <cellXfs count="113">
    <xf numFmtId="0" fontId="0" fillId="0" borderId="0" xfId="0"/>
    <xf numFmtId="0" fontId="0" fillId="0" borderId="0" xfId="0" applyFill="1"/>
    <xf numFmtId="0" fontId="3" fillId="0" borderId="0" xfId="0" applyFont="1" applyFill="1" applyProtection="1"/>
    <xf numFmtId="0" fontId="0" fillId="0" borderId="0" xfId="0" applyFill="1" applyProtection="1"/>
    <xf numFmtId="0" fontId="4" fillId="0" borderId="0" xfId="0" applyFont="1" applyFill="1" applyProtection="1"/>
    <xf numFmtId="0" fontId="0" fillId="0" borderId="0" xfId="0" applyFill="1" applyAlignment="1" applyProtection="1">
      <alignment wrapText="1"/>
    </xf>
    <xf numFmtId="0" fontId="5" fillId="0" borderId="0" xfId="2" applyFont="1"/>
    <xf numFmtId="0" fontId="6" fillId="0" borderId="0" xfId="2" applyFont="1" applyProtection="1"/>
    <xf numFmtId="0" fontId="5" fillId="0" borderId="0" xfId="2" applyFont="1" applyProtection="1"/>
    <xf numFmtId="0" fontId="6" fillId="0" borderId="0" xfId="2" applyFont="1" applyAlignment="1" applyProtection="1">
      <alignment horizontal="center"/>
    </xf>
    <xf numFmtId="0" fontId="5" fillId="0" borderId="0" xfId="2" applyFont="1" applyAlignment="1">
      <alignment horizontal="left"/>
    </xf>
    <xf numFmtId="0" fontId="5" fillId="3" borderId="2" xfId="2" applyFont="1" applyFill="1" applyBorder="1" applyAlignment="1" applyProtection="1">
      <alignment horizontal="center"/>
      <protection locked="0"/>
    </xf>
    <xf numFmtId="0" fontId="5" fillId="0" borderId="0" xfId="2" applyFont="1" applyAlignment="1" applyProtection="1">
      <alignment horizontal="right" indent="1"/>
    </xf>
    <xf numFmtId="164" fontId="5" fillId="2" borderId="3" xfId="2" applyNumberFormat="1" applyFont="1" applyFill="1" applyBorder="1" applyAlignment="1" applyProtection="1">
      <alignment horizontal="center"/>
    </xf>
    <xf numFmtId="0" fontId="5" fillId="0" borderId="0" xfId="2" applyFont="1" applyAlignment="1" applyProtection="1">
      <alignment horizontal="center"/>
    </xf>
    <xf numFmtId="9" fontId="5" fillId="3" borderId="4" xfId="1" applyFont="1" applyFill="1" applyBorder="1" applyAlignment="1" applyProtection="1">
      <alignment horizontal="center"/>
      <protection locked="0"/>
    </xf>
    <xf numFmtId="9" fontId="5" fillId="0" borderId="5" xfId="1" applyFont="1" applyBorder="1" applyAlignment="1">
      <alignment horizontal="center"/>
    </xf>
    <xf numFmtId="0" fontId="6" fillId="0" borderId="0" xfId="2" applyFont="1"/>
    <xf numFmtId="0" fontId="0" fillId="0" borderId="3" xfId="0" applyBorder="1" applyAlignment="1" applyProtection="1">
      <alignment horizontal="center"/>
      <protection locked="0"/>
    </xf>
    <xf numFmtId="0" fontId="0" fillId="0" borderId="0" xfId="0" applyProtection="1"/>
    <xf numFmtId="0" fontId="7" fillId="0" borderId="0" xfId="3" applyProtection="1"/>
    <xf numFmtId="165" fontId="11" fillId="0" borderId="0" xfId="0" applyNumberFormat="1" applyFont="1" applyFill="1" applyBorder="1"/>
    <xf numFmtId="165" fontId="0" fillId="0" borderId="0" xfId="0" applyNumberFormat="1" applyFill="1" applyBorder="1"/>
    <xf numFmtId="165" fontId="0" fillId="0" borderId="0" xfId="0" applyNumberFormat="1" applyFill="1" applyBorder="1" applyAlignment="1">
      <alignment horizontal="right"/>
    </xf>
    <xf numFmtId="165" fontId="0" fillId="0" borderId="0" xfId="0" quotePrefix="1" applyNumberFormat="1" applyFill="1" applyBorder="1"/>
    <xf numFmtId="165" fontId="11" fillId="0" borderId="0" xfId="0" applyNumberFormat="1" applyFont="1" applyFill="1" applyBorder="1" applyAlignment="1"/>
    <xf numFmtId="165" fontId="12" fillId="0" borderId="0" xfId="0" applyNumberFormat="1" applyFont="1" applyFill="1" applyBorder="1" applyAlignment="1"/>
    <xf numFmtId="165" fontId="10" fillId="0" borderId="7" xfId="0" applyNumberFormat="1" applyFont="1" applyFill="1" applyBorder="1"/>
    <xf numFmtId="165" fontId="0" fillId="0" borderId="7" xfId="0" applyNumberFormat="1" applyFill="1" applyBorder="1"/>
    <xf numFmtId="165" fontId="10" fillId="0" borderId="0" xfId="0" applyNumberFormat="1" applyFont="1" applyFill="1" applyBorder="1"/>
    <xf numFmtId="165" fontId="0" fillId="0" borderId="0" xfId="0" applyNumberFormat="1" applyFill="1" applyBorder="1" applyAlignment="1">
      <alignment horizontal="center"/>
    </xf>
    <xf numFmtId="165" fontId="0" fillId="0" borderId="0" xfId="0" quotePrefix="1" applyNumberFormat="1" applyFill="1" applyBorder="1" applyAlignment="1">
      <alignment horizontal="center"/>
    </xf>
    <xf numFmtId="165" fontId="0" fillId="0" borderId="8" xfId="0" applyNumberFormat="1" applyFill="1" applyBorder="1" applyAlignment="1">
      <alignment horizontal="center"/>
    </xf>
    <xf numFmtId="165" fontId="0" fillId="0" borderId="8" xfId="0" quotePrefix="1" applyNumberFormat="1" applyFill="1" applyBorder="1" applyAlignment="1">
      <alignment horizontal="center"/>
    </xf>
    <xf numFmtId="165" fontId="12" fillId="0" borderId="0" xfId="0" applyNumberFormat="1" applyFont="1" applyFill="1" applyBorder="1"/>
    <xf numFmtId="165" fontId="11" fillId="0" borderId="0" xfId="0" applyNumberFormat="1" applyFont="1" applyFill="1" applyBorder="1" applyAlignment="1">
      <alignment wrapText="1"/>
    </xf>
    <xf numFmtId="2" fontId="0" fillId="0" borderId="0" xfId="0" applyNumberFormat="1"/>
    <xf numFmtId="0" fontId="2" fillId="0" borderId="0" xfId="0" applyFont="1"/>
    <xf numFmtId="0" fontId="2" fillId="0" borderId="1" xfId="0" applyFont="1" applyBorder="1" applyAlignment="1">
      <alignment horizontal="center"/>
    </xf>
    <xf numFmtId="0" fontId="2" fillId="0" borderId="0" xfId="0" applyFont="1" applyAlignment="1">
      <alignment horizontal="center"/>
    </xf>
    <xf numFmtId="0" fontId="0" fillId="0" borderId="0" xfId="0" applyFont="1" applyAlignment="1">
      <alignment horizontal="left"/>
    </xf>
    <xf numFmtId="166" fontId="0" fillId="3" borderId="2" xfId="1" applyNumberFormat="1" applyFont="1" applyFill="1" applyBorder="1"/>
    <xf numFmtId="167" fontId="0" fillId="0" borderId="0" xfId="1" applyNumberFormat="1" applyFont="1"/>
    <xf numFmtId="167" fontId="0" fillId="0" borderId="0" xfId="0" applyNumberFormat="1"/>
    <xf numFmtId="0" fontId="0" fillId="0" borderId="0" xfId="0" applyAlignment="1">
      <alignment horizontal="right"/>
    </xf>
    <xf numFmtId="164" fontId="0" fillId="2" borderId="2" xfId="0" applyNumberFormat="1" applyFill="1" applyBorder="1"/>
    <xf numFmtId="9" fontId="0" fillId="0" borderId="0" xfId="0" applyNumberFormat="1" applyAlignment="1">
      <alignment wrapText="1"/>
    </xf>
    <xf numFmtId="0" fontId="3" fillId="0" borderId="0" xfId="5" applyFont="1" applyFill="1" applyProtection="1"/>
    <xf numFmtId="0" fontId="14" fillId="0" borderId="0" xfId="5" applyFill="1" applyProtection="1"/>
    <xf numFmtId="0" fontId="4" fillId="0" borderId="0" xfId="5" applyFont="1" applyFill="1" applyProtection="1"/>
    <xf numFmtId="0" fontId="14" fillId="0" borderId="0" xfId="5" applyFill="1" applyAlignment="1" applyProtection="1">
      <alignment wrapText="1"/>
    </xf>
    <xf numFmtId="0" fontId="2" fillId="0" borderId="0" xfId="0" applyFont="1" applyBorder="1" applyAlignment="1">
      <alignment horizontal="center"/>
    </xf>
    <xf numFmtId="0" fontId="2" fillId="0" borderId="0" xfId="0" applyFont="1" applyAlignment="1">
      <alignment horizontal="center" wrapText="1"/>
    </xf>
    <xf numFmtId="0" fontId="0" fillId="0" borderId="0" xfId="0" applyAlignment="1">
      <alignment vertical="top" wrapText="1"/>
    </xf>
    <xf numFmtId="168" fontId="0" fillId="3" borderId="2" xfId="1" applyNumberFormat="1" applyFont="1" applyFill="1" applyBorder="1"/>
    <xf numFmtId="9" fontId="0" fillId="0" borderId="0" xfId="1" applyFont="1" applyFill="1" applyBorder="1"/>
    <xf numFmtId="0" fontId="0" fillId="0" borderId="0" xfId="0" applyFill="1" applyBorder="1"/>
    <xf numFmtId="9" fontId="0" fillId="0" borderId="0" xfId="1" applyFont="1" applyFill="1" applyBorder="1" applyAlignment="1">
      <alignment wrapText="1"/>
    </xf>
    <xf numFmtId="1" fontId="2" fillId="0" borderId="0" xfId="0" applyNumberFormat="1" applyFont="1"/>
    <xf numFmtId="0" fontId="2" fillId="0" borderId="0" xfId="0" applyFont="1" applyAlignment="1">
      <alignment horizontal="center" vertical="top" wrapText="1"/>
    </xf>
    <xf numFmtId="0" fontId="0" fillId="7" borderId="0" xfId="0" applyFill="1"/>
    <xf numFmtId="15" fontId="0" fillId="0" borderId="0" xfId="0" applyNumberFormat="1"/>
    <xf numFmtId="0" fontId="0" fillId="2" borderId="0" xfId="0" applyFill="1"/>
    <xf numFmtId="0" fontId="16" fillId="2" borderId="0" xfId="0" applyFont="1" applyFill="1"/>
    <xf numFmtId="0" fontId="2" fillId="0" borderId="0" xfId="0" applyFont="1" applyFill="1" applyProtection="1"/>
    <xf numFmtId="169" fontId="0" fillId="7" borderId="0" xfId="4" applyNumberFormat="1" applyFont="1" applyFill="1" applyProtection="1"/>
    <xf numFmtId="49" fontId="0" fillId="2" borderId="0" xfId="0" applyNumberFormat="1" applyFill="1"/>
    <xf numFmtId="169" fontId="0" fillId="2" borderId="0" xfId="4" applyNumberFormat="1" applyFont="1" applyFill="1"/>
    <xf numFmtId="169" fontId="0" fillId="2" borderId="0" xfId="0" applyNumberFormat="1" applyFill="1"/>
    <xf numFmtId="0" fontId="2" fillId="2" borderId="0" xfId="0" applyFont="1" applyFill="1"/>
    <xf numFmtId="0" fontId="0" fillId="2" borderId="0" xfId="0" applyFill="1" applyAlignment="1">
      <alignment wrapText="1"/>
    </xf>
    <xf numFmtId="0" fontId="1" fillId="5" borderId="0" xfId="8"/>
    <xf numFmtId="0" fontId="1" fillId="6" borderId="0" xfId="9"/>
    <xf numFmtId="9" fontId="1" fillId="5" borderId="6" xfId="8" applyNumberFormat="1" applyBorder="1" applyAlignment="1">
      <alignment horizontal="center"/>
    </xf>
    <xf numFmtId="9" fontId="0" fillId="7" borderId="0" xfId="1" applyFont="1" applyFill="1"/>
    <xf numFmtId="9" fontId="0" fillId="0" borderId="0" xfId="0" applyNumberFormat="1" applyAlignment="1">
      <alignment vertical="top" wrapText="1"/>
    </xf>
    <xf numFmtId="9" fontId="0" fillId="0" borderId="0" xfId="1" applyFont="1" applyFill="1" applyBorder="1" applyAlignment="1">
      <alignment vertical="top" wrapText="1"/>
    </xf>
    <xf numFmtId="2" fontId="17" fillId="0" borderId="0" xfId="0" quotePrefix="1" applyNumberFormat="1" applyFont="1" applyBorder="1"/>
    <xf numFmtId="0" fontId="0" fillId="0" borderId="0" xfId="0" applyFont="1" applyFill="1"/>
    <xf numFmtId="2" fontId="18" fillId="8" borderId="0" xfId="0" quotePrefix="1" applyNumberFormat="1" applyFont="1" applyFill="1" applyBorder="1"/>
    <xf numFmtId="0" fontId="7" fillId="0" borderId="0" xfId="3"/>
    <xf numFmtId="0" fontId="2" fillId="2" borderId="0" xfId="0" applyFont="1" applyFill="1" applyAlignment="1">
      <alignment horizontal="right" vertical="top"/>
    </xf>
    <xf numFmtId="0" fontId="13" fillId="2" borderId="1" xfId="0" applyFont="1" applyFill="1" applyBorder="1"/>
    <xf numFmtId="0" fontId="2" fillId="2" borderId="1" xfId="0" applyFont="1" applyFill="1" applyBorder="1"/>
    <xf numFmtId="1" fontId="0" fillId="0" borderId="0" xfId="0" applyNumberFormat="1" applyFill="1" applyBorder="1" applyAlignment="1">
      <alignment vertical="center" wrapText="1"/>
    </xf>
    <xf numFmtId="1" fontId="0" fillId="0" borderId="0" xfId="0" applyNumberFormat="1" applyFill="1" applyBorder="1" applyAlignment="1">
      <alignment vertical="top" wrapText="1"/>
    </xf>
    <xf numFmtId="0" fontId="2" fillId="0" borderId="1" xfId="0" applyFont="1" applyBorder="1" applyAlignment="1">
      <alignment horizontal="center"/>
    </xf>
    <xf numFmtId="0" fontId="0" fillId="0" borderId="0" xfId="0" applyFill="1" applyBorder="1" applyAlignment="1">
      <alignment vertical="center"/>
    </xf>
    <xf numFmtId="0" fontId="0" fillId="0" borderId="0" xfId="0" applyFill="1" applyBorder="1" applyAlignment="1">
      <alignment vertical="top" wrapText="1"/>
    </xf>
    <xf numFmtId="10" fontId="0" fillId="7" borderId="2" xfId="1" applyNumberFormat="1" applyFont="1" applyFill="1" applyBorder="1"/>
    <xf numFmtId="168" fontId="0" fillId="3" borderId="2" xfId="0" applyNumberFormat="1" applyFill="1" applyBorder="1"/>
    <xf numFmtId="170" fontId="0" fillId="3" borderId="2" xfId="0" applyNumberFormat="1" applyFill="1" applyBorder="1"/>
    <xf numFmtId="170" fontId="0" fillId="3" borderId="2" xfId="1" applyNumberFormat="1" applyFont="1" applyFill="1" applyBorder="1"/>
    <xf numFmtId="2" fontId="0" fillId="3" borderId="2" xfId="0" applyNumberFormat="1" applyFill="1" applyBorder="1"/>
    <xf numFmtId="167" fontId="0" fillId="7" borderId="0" xfId="6" applyNumberFormat="1" applyFont="1" applyFill="1" applyProtection="1"/>
    <xf numFmtId="0" fontId="19" fillId="0" borderId="0" xfId="0" applyFont="1"/>
    <xf numFmtId="0" fontId="20" fillId="2" borderId="0" xfId="0" applyFont="1" applyFill="1"/>
    <xf numFmtId="170" fontId="0" fillId="2" borderId="0" xfId="0" applyNumberFormat="1" applyFill="1"/>
    <xf numFmtId="0" fontId="19" fillId="2" borderId="0" xfId="0" applyFont="1" applyFill="1"/>
    <xf numFmtId="0" fontId="7" fillId="2" borderId="0" xfId="3" applyFill="1"/>
    <xf numFmtId="0" fontId="21" fillId="0" borderId="0" xfId="0" applyFont="1" applyBorder="1" applyAlignment="1">
      <alignment wrapText="1"/>
    </xf>
    <xf numFmtId="9" fontId="0" fillId="2" borderId="0" xfId="1" applyFont="1" applyFill="1"/>
    <xf numFmtId="0" fontId="23" fillId="2" borderId="0" xfId="0" applyFont="1" applyFill="1"/>
    <xf numFmtId="170" fontId="15" fillId="2" borderId="0" xfId="7" applyNumberFormat="1" applyFill="1"/>
    <xf numFmtId="0" fontId="2" fillId="2" borderId="0" xfId="0" applyFont="1" applyFill="1" applyAlignment="1">
      <alignment horizontal="right"/>
    </xf>
    <xf numFmtId="0" fontId="0" fillId="2" borderId="0" xfId="0" applyFill="1"/>
    <xf numFmtId="170" fontId="24" fillId="10" borderId="0" xfId="7" applyNumberFormat="1" applyFont="1" applyFill="1"/>
    <xf numFmtId="170" fontId="24" fillId="10" borderId="0" xfId="10" applyNumberFormat="1" applyFont="1" applyFill="1"/>
    <xf numFmtId="0" fontId="25" fillId="10" borderId="0" xfId="7" applyFont="1" applyFill="1"/>
    <xf numFmtId="170" fontId="24" fillId="10" borderId="0" xfId="0" applyNumberFormat="1" applyFont="1" applyFill="1"/>
    <xf numFmtId="0" fontId="2" fillId="0" borderId="1" xfId="0" applyFont="1" applyBorder="1" applyAlignment="1">
      <alignment horizontal="center"/>
    </xf>
    <xf numFmtId="0" fontId="2" fillId="0" borderId="1" xfId="0" applyFont="1" applyBorder="1" applyAlignment="1">
      <alignment horizontal="left"/>
    </xf>
    <xf numFmtId="0" fontId="6" fillId="0" borderId="1" xfId="2" applyFont="1" applyBorder="1" applyAlignment="1" applyProtection="1">
      <alignment horizontal="center"/>
    </xf>
  </cellXfs>
  <cellStyles count="12">
    <cellStyle name="40 % - Dekorfärg5" xfId="9" builtinId="47"/>
    <cellStyle name="60 % - Dekorfärg4" xfId="8" builtinId="44"/>
    <cellStyle name="Bra" xfId="7" builtinId="26"/>
    <cellStyle name="Hyperlänk" xfId="3" builtinId="8"/>
    <cellStyle name="Neutral" xfId="10" builtinId="28"/>
    <cellStyle name="Normal" xfId="0" builtinId="0"/>
    <cellStyle name="Normal 2" xfId="2"/>
    <cellStyle name="Normal 3" xfId="5"/>
    <cellStyle name="Procent" xfId="1" builtinId="5"/>
    <cellStyle name="Procent 2" xfId="6"/>
    <cellStyle name="Tusental" xfId="4" builtinId="3"/>
    <cellStyle name="Tusental 2" xfId="1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Jämförelse av produktionsbortfall (dödsfall)</a:t>
            </a:r>
            <a:r>
              <a:rPr lang="sv-SE" baseline="0"/>
              <a:t> 2005 och 2015</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'JMF 2005_2015'!$D$4</c:f>
              <c:strCache>
                <c:ptCount val="1"/>
                <c:pt idx="0">
                  <c:v>2005*</c:v>
                </c:pt>
              </c:strCache>
            </c:strRef>
          </c:tx>
          <c:spPr>
            <a:solidFill>
              <a:schemeClr val="accent1"/>
            </a:solidFill>
            <a:ln>
              <a:noFill/>
            </a:ln>
            <a:effectLst/>
          </c:spPr>
          <c:invertIfNegative val="0"/>
          <c:cat>
            <c:strRef>
              <c:f>'JMF 2005_2015'!$C$5:$C$22</c:f>
              <c:strCache>
                <c:ptCount val="18"/>
                <c:pt idx="0">
                  <c:v>Män  0-9 år </c:v>
                </c:pt>
                <c:pt idx="1">
                  <c:v>Kvinnor 0-9 år </c:v>
                </c:pt>
                <c:pt idx="2">
                  <c:v>Män 10-19 år </c:v>
                </c:pt>
                <c:pt idx="3">
                  <c:v>Kvinnor 10-19 år</c:v>
                </c:pt>
                <c:pt idx="4">
                  <c:v>Män 20-24 år </c:v>
                </c:pt>
                <c:pt idx="5">
                  <c:v>Kvinnor 20-24 år </c:v>
                </c:pt>
                <c:pt idx="6">
                  <c:v>Män 25-34 år </c:v>
                </c:pt>
                <c:pt idx="7">
                  <c:v>Kvinnor 25-34 år </c:v>
                </c:pt>
                <c:pt idx="8">
                  <c:v>Män 35-44 år </c:v>
                </c:pt>
                <c:pt idx="9">
                  <c:v>Kvinnor 35-44 år </c:v>
                </c:pt>
                <c:pt idx="10">
                  <c:v>Män 45-54 år </c:v>
                </c:pt>
                <c:pt idx="11">
                  <c:v>Kvinnor 45-54 år </c:v>
                </c:pt>
                <c:pt idx="12">
                  <c:v>Män 55-64 år </c:v>
                </c:pt>
                <c:pt idx="13">
                  <c:v>Kvinnor 55-64 år </c:v>
                </c:pt>
                <c:pt idx="14">
                  <c:v>Män 65-74 år </c:v>
                </c:pt>
                <c:pt idx="15">
                  <c:v>Kvinnor 65-74 år </c:v>
                </c:pt>
                <c:pt idx="16">
                  <c:v>Män 75-84 år </c:v>
                </c:pt>
                <c:pt idx="17">
                  <c:v>Kvinnor 75-84 år </c:v>
                </c:pt>
              </c:strCache>
            </c:strRef>
          </c:cat>
          <c:val>
            <c:numRef>
              <c:f>'JMF 2005_2015'!$D$5:$D$22</c:f>
              <c:numCache>
                <c:formatCode>#\ ##0\ "kr"</c:formatCode>
                <c:ptCount val="18"/>
                <c:pt idx="0">
                  <c:v>7751501</c:v>
                </c:pt>
                <c:pt idx="1">
                  <c:v>7814338</c:v>
                </c:pt>
                <c:pt idx="2">
                  <c:v>10400468</c:v>
                </c:pt>
                <c:pt idx="3">
                  <c:v>10768949</c:v>
                </c:pt>
                <c:pt idx="4">
                  <c:v>11998035</c:v>
                </c:pt>
                <c:pt idx="5">
                  <c:v>12412305</c:v>
                </c:pt>
                <c:pt idx="6">
                  <c:v>11450705</c:v>
                </c:pt>
                <c:pt idx="7">
                  <c:v>11764084</c:v>
                </c:pt>
                <c:pt idx="8">
                  <c:v>9570100</c:v>
                </c:pt>
                <c:pt idx="9">
                  <c:v>9777215</c:v>
                </c:pt>
                <c:pt idx="10">
                  <c:v>7002848</c:v>
                </c:pt>
                <c:pt idx="11">
                  <c:v>7366343</c:v>
                </c:pt>
                <c:pt idx="12">
                  <c:v>4052514</c:v>
                </c:pt>
                <c:pt idx="13">
                  <c:v>4698674</c:v>
                </c:pt>
                <c:pt idx="14">
                  <c:v>2019803</c:v>
                </c:pt>
                <c:pt idx="15">
                  <c:v>2612682</c:v>
                </c:pt>
                <c:pt idx="16">
                  <c:v>857438</c:v>
                </c:pt>
                <c:pt idx="17">
                  <c:v>1009389</c:v>
                </c:pt>
              </c:numCache>
            </c:numRef>
          </c:val>
          <c:extLst>
            <c:ext xmlns:c16="http://schemas.microsoft.com/office/drawing/2014/chart" uri="{C3380CC4-5D6E-409C-BE32-E72D297353CC}">
              <c16:uniqueId val="{00000000-1102-48D7-93E4-250778BF6DC4}"/>
            </c:ext>
          </c:extLst>
        </c:ser>
        <c:ser>
          <c:idx val="1"/>
          <c:order val="1"/>
          <c:tx>
            <c:strRef>
              <c:f>'JMF 2005_2015'!$E$4</c:f>
              <c:strCache>
                <c:ptCount val="1"/>
                <c:pt idx="0">
                  <c:v>2015</c:v>
                </c:pt>
              </c:strCache>
            </c:strRef>
          </c:tx>
          <c:spPr>
            <a:solidFill>
              <a:schemeClr val="accent2"/>
            </a:solidFill>
            <a:ln>
              <a:noFill/>
            </a:ln>
            <a:effectLst/>
          </c:spPr>
          <c:invertIfNegative val="0"/>
          <c:cat>
            <c:strRef>
              <c:f>'JMF 2005_2015'!$C$5:$C$22</c:f>
              <c:strCache>
                <c:ptCount val="18"/>
                <c:pt idx="0">
                  <c:v>Män  0-9 år </c:v>
                </c:pt>
                <c:pt idx="1">
                  <c:v>Kvinnor 0-9 år </c:v>
                </c:pt>
                <c:pt idx="2">
                  <c:v>Män 10-19 år </c:v>
                </c:pt>
                <c:pt idx="3">
                  <c:v>Kvinnor 10-19 år</c:v>
                </c:pt>
                <c:pt idx="4">
                  <c:v>Män 20-24 år </c:v>
                </c:pt>
                <c:pt idx="5">
                  <c:v>Kvinnor 20-24 år </c:v>
                </c:pt>
                <c:pt idx="6">
                  <c:v>Män 25-34 år </c:v>
                </c:pt>
                <c:pt idx="7">
                  <c:v>Kvinnor 25-34 år </c:v>
                </c:pt>
                <c:pt idx="8">
                  <c:v>Män 35-44 år </c:v>
                </c:pt>
                <c:pt idx="9">
                  <c:v>Kvinnor 35-44 år </c:v>
                </c:pt>
                <c:pt idx="10">
                  <c:v>Män 45-54 år </c:v>
                </c:pt>
                <c:pt idx="11">
                  <c:v>Kvinnor 45-54 år </c:v>
                </c:pt>
                <c:pt idx="12">
                  <c:v>Män 55-64 år </c:v>
                </c:pt>
                <c:pt idx="13">
                  <c:v>Kvinnor 55-64 år </c:v>
                </c:pt>
                <c:pt idx="14">
                  <c:v>Män 65-74 år </c:v>
                </c:pt>
                <c:pt idx="15">
                  <c:v>Kvinnor 65-74 år </c:v>
                </c:pt>
                <c:pt idx="16">
                  <c:v>Män 75-84 år </c:v>
                </c:pt>
                <c:pt idx="17">
                  <c:v>Kvinnor 75-84 år </c:v>
                </c:pt>
              </c:strCache>
            </c:strRef>
          </c:cat>
          <c:val>
            <c:numRef>
              <c:f>'JMF 2005_2015'!$E$5:$E$22</c:f>
              <c:numCache>
                <c:formatCode>#\ ##0\ "kr"</c:formatCode>
                <c:ptCount val="18"/>
                <c:pt idx="0">
                  <c:v>15988139.333948409</c:v>
                </c:pt>
                <c:pt idx="1">
                  <c:v>15008981.524038121</c:v>
                </c:pt>
                <c:pt idx="2">
                  <c:v>18414636.820785735</c:v>
                </c:pt>
                <c:pt idx="3">
                  <c:v>17238813.309255663</c:v>
                </c:pt>
                <c:pt idx="4">
                  <c:v>19383757.080931313</c:v>
                </c:pt>
                <c:pt idx="5">
                  <c:v>17867521.856576946</c:v>
                </c:pt>
                <c:pt idx="6">
                  <c:v>17886372.307121813</c:v>
                </c:pt>
                <c:pt idx="7">
                  <c:v>16370194.666540589</c:v>
                </c:pt>
                <c:pt idx="8">
                  <c:v>14438071.725551885</c:v>
                </c:pt>
                <c:pt idx="9">
                  <c:v>13172106.71901482</c:v>
                </c:pt>
                <c:pt idx="10">
                  <c:v>9830219.4762898162</c:v>
                </c:pt>
                <c:pt idx="11">
                  <c:v>9019311.0056357943</c:v>
                </c:pt>
                <c:pt idx="12">
                  <c:v>5060751.4469521958</c:v>
                </c:pt>
                <c:pt idx="13">
                  <c:v>4637766.3221755903</c:v>
                </c:pt>
                <c:pt idx="14">
                  <c:v>1722892.2395743914</c:v>
                </c:pt>
                <c:pt idx="15">
                  <c:v>1651954.3461626661</c:v>
                </c:pt>
                <c:pt idx="16">
                  <c:v>416055.94694340962</c:v>
                </c:pt>
                <c:pt idx="17">
                  <c:v>502044.28730511491</c:v>
                </c:pt>
              </c:numCache>
            </c:numRef>
          </c:val>
          <c:extLst>
            <c:ext xmlns:c16="http://schemas.microsoft.com/office/drawing/2014/chart" uri="{C3380CC4-5D6E-409C-BE32-E72D297353CC}">
              <c16:uniqueId val="{00000001-1102-48D7-93E4-250778BF6DC4}"/>
            </c:ext>
          </c:extLst>
        </c:ser>
        <c:dLbls>
          <c:showLegendKey val="0"/>
          <c:showVal val="0"/>
          <c:showCatName val="0"/>
          <c:showSerName val="0"/>
          <c:showPercent val="0"/>
          <c:showBubbleSize val="0"/>
        </c:dLbls>
        <c:gapWidth val="219"/>
        <c:overlap val="-27"/>
        <c:axId val="675613792"/>
        <c:axId val="675409600"/>
      </c:barChart>
      <c:catAx>
        <c:axId val="67561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75409600"/>
        <c:crosses val="autoZero"/>
        <c:auto val="1"/>
        <c:lblAlgn val="ctr"/>
        <c:lblOffset val="100"/>
        <c:noMultiLvlLbl val="0"/>
      </c:catAx>
      <c:valAx>
        <c:axId val="675409600"/>
        <c:scaling>
          <c:orientation val="minMax"/>
        </c:scaling>
        <c:delete val="0"/>
        <c:axPos val="l"/>
        <c:majorGridlines>
          <c:spPr>
            <a:ln w="9525" cap="flat" cmpd="sng" algn="ctr">
              <a:solidFill>
                <a:schemeClr val="tx1">
                  <a:lumMod val="15000"/>
                  <a:lumOff val="85000"/>
                </a:schemeClr>
              </a:solidFill>
              <a:round/>
            </a:ln>
            <a:effectLst/>
          </c:spPr>
        </c:majorGridlines>
        <c:numFmt formatCode="#\ ##0\ &quot;kr&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75613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Jämförelse</a:t>
            </a:r>
            <a:r>
              <a:rPr lang="sv-SE" baseline="0"/>
              <a:t> av produktionsbortfall (per dag) 2005 och 2015</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'JMF 2005_2015'!$D$31</c:f>
              <c:strCache>
                <c:ptCount val="1"/>
                <c:pt idx="0">
                  <c:v>2005*</c:v>
                </c:pt>
              </c:strCache>
            </c:strRef>
          </c:tx>
          <c:spPr>
            <a:solidFill>
              <a:schemeClr val="accent1"/>
            </a:solidFill>
            <a:ln>
              <a:noFill/>
            </a:ln>
            <a:effectLst/>
          </c:spPr>
          <c:invertIfNegative val="0"/>
          <c:cat>
            <c:strRef>
              <c:f>'JMF 2005_2015'!$C$32:$C$47</c:f>
              <c:strCache>
                <c:ptCount val="16"/>
                <c:pt idx="0">
                  <c:v>Män 15-19 år </c:v>
                </c:pt>
                <c:pt idx="1">
                  <c:v>Kvinnor 15-19 år</c:v>
                </c:pt>
                <c:pt idx="2">
                  <c:v>Män 20-24 år </c:v>
                </c:pt>
                <c:pt idx="3">
                  <c:v>Kvinnor 20-24 år </c:v>
                </c:pt>
                <c:pt idx="4">
                  <c:v>Män 25-34 år </c:v>
                </c:pt>
                <c:pt idx="5">
                  <c:v>Kvinnor 25-34 år </c:v>
                </c:pt>
                <c:pt idx="6">
                  <c:v>Män 35-44 år </c:v>
                </c:pt>
                <c:pt idx="7">
                  <c:v>Kvinnor 35-44 år </c:v>
                </c:pt>
                <c:pt idx="8">
                  <c:v>Män 45-54 år </c:v>
                </c:pt>
                <c:pt idx="9">
                  <c:v>Kvinnor 45-54 år </c:v>
                </c:pt>
                <c:pt idx="10">
                  <c:v>Män 55-64 år </c:v>
                </c:pt>
                <c:pt idx="11">
                  <c:v>Kvinnor 55-64 år </c:v>
                </c:pt>
                <c:pt idx="12">
                  <c:v>Män 65-74 år </c:v>
                </c:pt>
                <c:pt idx="13">
                  <c:v>Kvinnor 65-74 år </c:v>
                </c:pt>
                <c:pt idx="14">
                  <c:v>Män 75-84 år </c:v>
                </c:pt>
                <c:pt idx="15">
                  <c:v>Kvinnor 75-84 år </c:v>
                </c:pt>
              </c:strCache>
            </c:strRef>
          </c:cat>
          <c:val>
            <c:numRef>
              <c:f>'JMF 2005_2015'!$D$32:$D$47</c:f>
              <c:numCache>
                <c:formatCode>#\ ##0\ "kr"</c:formatCode>
                <c:ptCount val="16"/>
                <c:pt idx="0">
                  <c:v>0</c:v>
                </c:pt>
                <c:pt idx="1">
                  <c:v>0</c:v>
                </c:pt>
                <c:pt idx="2">
                  <c:v>732</c:v>
                </c:pt>
                <c:pt idx="3">
                  <c:v>679</c:v>
                </c:pt>
                <c:pt idx="4">
                  <c:v>1577</c:v>
                </c:pt>
                <c:pt idx="5">
                  <c:v>1479</c:v>
                </c:pt>
                <c:pt idx="6">
                  <c:v>1717</c:v>
                </c:pt>
                <c:pt idx="7">
                  <c:v>1549</c:v>
                </c:pt>
                <c:pt idx="8">
                  <c:v>1714</c:v>
                </c:pt>
                <c:pt idx="9">
                  <c:v>1510</c:v>
                </c:pt>
                <c:pt idx="10">
                  <c:v>1506</c:v>
                </c:pt>
                <c:pt idx="11">
                  <c:v>1361</c:v>
                </c:pt>
                <c:pt idx="12">
                  <c:v>316</c:v>
                </c:pt>
                <c:pt idx="13">
                  <c:v>372</c:v>
                </c:pt>
                <c:pt idx="14">
                  <c:v>316</c:v>
                </c:pt>
                <c:pt idx="15">
                  <c:v>372</c:v>
                </c:pt>
              </c:numCache>
            </c:numRef>
          </c:val>
          <c:extLst>
            <c:ext xmlns:c16="http://schemas.microsoft.com/office/drawing/2014/chart" uri="{C3380CC4-5D6E-409C-BE32-E72D297353CC}">
              <c16:uniqueId val="{00000000-6404-4012-925B-3A66F7A36D3C}"/>
            </c:ext>
          </c:extLst>
        </c:ser>
        <c:ser>
          <c:idx val="1"/>
          <c:order val="1"/>
          <c:tx>
            <c:strRef>
              <c:f>'JMF 2005_2015'!$E$31</c:f>
              <c:strCache>
                <c:ptCount val="1"/>
                <c:pt idx="0">
                  <c:v>2015</c:v>
                </c:pt>
              </c:strCache>
            </c:strRef>
          </c:tx>
          <c:spPr>
            <a:solidFill>
              <a:schemeClr val="accent2"/>
            </a:solidFill>
            <a:ln>
              <a:noFill/>
            </a:ln>
            <a:effectLst/>
          </c:spPr>
          <c:invertIfNegative val="0"/>
          <c:cat>
            <c:strRef>
              <c:f>'JMF 2005_2015'!$C$32:$C$47</c:f>
              <c:strCache>
                <c:ptCount val="16"/>
                <c:pt idx="0">
                  <c:v>Män 15-19 år </c:v>
                </c:pt>
                <c:pt idx="1">
                  <c:v>Kvinnor 15-19 år</c:v>
                </c:pt>
                <c:pt idx="2">
                  <c:v>Män 20-24 år </c:v>
                </c:pt>
                <c:pt idx="3">
                  <c:v>Kvinnor 20-24 år </c:v>
                </c:pt>
                <c:pt idx="4">
                  <c:v>Män 25-34 år </c:v>
                </c:pt>
                <c:pt idx="5">
                  <c:v>Kvinnor 25-34 år </c:v>
                </c:pt>
                <c:pt idx="6">
                  <c:v>Män 35-44 år </c:v>
                </c:pt>
                <c:pt idx="7">
                  <c:v>Kvinnor 35-44 år </c:v>
                </c:pt>
                <c:pt idx="8">
                  <c:v>Män 45-54 år </c:v>
                </c:pt>
                <c:pt idx="9">
                  <c:v>Kvinnor 45-54 år </c:v>
                </c:pt>
                <c:pt idx="10">
                  <c:v>Män 55-64 år </c:v>
                </c:pt>
                <c:pt idx="11">
                  <c:v>Kvinnor 55-64 år </c:v>
                </c:pt>
                <c:pt idx="12">
                  <c:v>Män 65-74 år </c:v>
                </c:pt>
                <c:pt idx="13">
                  <c:v>Kvinnor 65-74 år </c:v>
                </c:pt>
                <c:pt idx="14">
                  <c:v>Män 75-84 år </c:v>
                </c:pt>
                <c:pt idx="15">
                  <c:v>Kvinnor 75-84 år </c:v>
                </c:pt>
              </c:strCache>
            </c:strRef>
          </c:cat>
          <c:val>
            <c:numRef>
              <c:f>'JMF 2005_2015'!$E$32:$E$47</c:f>
              <c:numCache>
                <c:formatCode>#\ ##0\ "kr"</c:formatCode>
                <c:ptCount val="16"/>
                <c:pt idx="0">
                  <c:v>347.4674172644211</c:v>
                </c:pt>
                <c:pt idx="1">
                  <c:v>447.95129061668001</c:v>
                </c:pt>
                <c:pt idx="2">
                  <c:v>1157.9810920414616</c:v>
                </c:pt>
                <c:pt idx="3">
                  <c:v>1081.9107239214406</c:v>
                </c:pt>
                <c:pt idx="4">
                  <c:v>1842.0021171507308</c:v>
                </c:pt>
                <c:pt idx="5">
                  <c:v>1578.8334293261555</c:v>
                </c:pt>
                <c:pt idx="6">
                  <c:v>2209.0351258150254</c:v>
                </c:pt>
                <c:pt idx="7">
                  <c:v>1850.1954248785767</c:v>
                </c:pt>
                <c:pt idx="8">
                  <c:v>2230.0963345277355</c:v>
                </c:pt>
                <c:pt idx="9">
                  <c:v>1885.0087715851603</c:v>
                </c:pt>
                <c:pt idx="10">
                  <c:v>1844.1515568307195</c:v>
                </c:pt>
                <c:pt idx="11">
                  <c:v>1573.6009352610624</c:v>
                </c:pt>
                <c:pt idx="12">
                  <c:v>603.36920677596811</c:v>
                </c:pt>
                <c:pt idx="13">
                  <c:v>391.9583221971568</c:v>
                </c:pt>
                <c:pt idx="14">
                  <c:v>124.26142858051909</c:v>
                </c:pt>
                <c:pt idx="15">
                  <c:v>143.67908794143915</c:v>
                </c:pt>
              </c:numCache>
            </c:numRef>
          </c:val>
          <c:extLst>
            <c:ext xmlns:c16="http://schemas.microsoft.com/office/drawing/2014/chart" uri="{C3380CC4-5D6E-409C-BE32-E72D297353CC}">
              <c16:uniqueId val="{00000001-6404-4012-925B-3A66F7A36D3C}"/>
            </c:ext>
          </c:extLst>
        </c:ser>
        <c:dLbls>
          <c:showLegendKey val="0"/>
          <c:showVal val="0"/>
          <c:showCatName val="0"/>
          <c:showSerName val="0"/>
          <c:showPercent val="0"/>
          <c:showBubbleSize val="0"/>
        </c:dLbls>
        <c:gapWidth val="219"/>
        <c:overlap val="-27"/>
        <c:axId val="548844848"/>
        <c:axId val="685418000"/>
      </c:barChart>
      <c:catAx>
        <c:axId val="54884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85418000"/>
        <c:crosses val="autoZero"/>
        <c:auto val="1"/>
        <c:lblAlgn val="ctr"/>
        <c:lblOffset val="100"/>
        <c:noMultiLvlLbl val="0"/>
      </c:catAx>
      <c:valAx>
        <c:axId val="685418000"/>
        <c:scaling>
          <c:orientation val="minMax"/>
        </c:scaling>
        <c:delete val="0"/>
        <c:axPos val="l"/>
        <c:majorGridlines>
          <c:spPr>
            <a:ln w="9525" cap="flat" cmpd="sng" algn="ctr">
              <a:solidFill>
                <a:schemeClr val="tx1">
                  <a:lumMod val="15000"/>
                  <a:lumOff val="85000"/>
                </a:schemeClr>
              </a:solidFill>
              <a:round/>
            </a:ln>
            <a:effectLst/>
          </c:spPr>
        </c:majorGridlines>
        <c:numFmt formatCode="#\ ##0\ &quot;kr&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8844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409574</xdr:colOff>
      <xdr:row>3</xdr:row>
      <xdr:rowOff>57149</xdr:rowOff>
    </xdr:from>
    <xdr:to>
      <xdr:col>14</xdr:col>
      <xdr:colOff>257175</xdr:colOff>
      <xdr:row>24</xdr:row>
      <xdr:rowOff>171450</xdr:rowOff>
    </xdr:to>
    <xdr:graphicFrame macro="">
      <xdr:nvGraphicFramePr>
        <xdr:cNvPr id="2" name="Diagram 1">
          <a:extLst>
            <a:ext uri="{FF2B5EF4-FFF2-40B4-BE49-F238E27FC236}">
              <a16:creationId xmlns:a16="http://schemas.microsoft.com/office/drawing/2014/main" id="{9959343D-221F-45E1-89D6-7957B1CF8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29</xdr:row>
      <xdr:rowOff>76201</xdr:rowOff>
    </xdr:from>
    <xdr:to>
      <xdr:col>14</xdr:col>
      <xdr:colOff>295275</xdr:colOff>
      <xdr:row>48</xdr:row>
      <xdr:rowOff>9525</xdr:rowOff>
    </xdr:to>
    <xdr:graphicFrame macro="">
      <xdr:nvGraphicFramePr>
        <xdr:cNvPr id="3" name="Diagram 2">
          <a:extLst>
            <a:ext uri="{FF2B5EF4-FFF2-40B4-BE49-F238E27FC236}">
              <a16:creationId xmlns:a16="http://schemas.microsoft.com/office/drawing/2014/main" id="{3222D9A4-A4E5-40A2-8A54-BED360F7A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queryTables/queryTable1.xml><?xml version="1.0" encoding="utf-8"?>
<queryTable xmlns="http://schemas.openxmlformats.org/spreadsheetml/2006/main" name="kpi-faststallda-tal-1980100_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15.xml.rels><?xml version="1.0" encoding="UTF-8" standalone="yes"?>
<Relationships xmlns="http://schemas.openxmlformats.org/package/2006/relationships"><Relationship Id="rId8" Type="http://schemas.openxmlformats.org/officeDocument/2006/relationships/hyperlink" Target="http://www.scb.se/hitta-statistik/statistik-efter-amne/hushallens-ekonomi/inkomster-och-inkomstfordelning/inkomster-och-skatter/pong/tabell-och-diagram/skatter--riket/slutlig-skatt-ar-2014/" TargetMode="External"/><Relationship Id="rId3" Type="http://schemas.openxmlformats.org/officeDocument/2006/relationships/hyperlink" Target="http://www.scb.se/hitta-statistik/statistik-efter-amne/priser-och-konsumtion/konsumentprisindex/konsumentprisindex-kpi/" TargetMode="External"/><Relationship Id="rId7" Type="http://schemas.openxmlformats.org/officeDocument/2006/relationships/hyperlink" Target="http://www.scb.se/am0401/" TargetMode="External"/><Relationship Id="rId2" Type="http://schemas.openxmlformats.org/officeDocument/2006/relationships/hyperlink" Target="http://www.regeringen.se/4afa08/contentassets/f5552245cfac4ac2bd57f6aee30458d0/sveriges-ekonomi--scenarier-fram-till-ar-2060-sou-2015106" TargetMode="External"/><Relationship Id="rId1" Type="http://schemas.openxmlformats.org/officeDocument/2006/relationships/hyperlink" Target="http://www.ekonomifakta.se/Fakta/Skatter/Skatt-pa-arbete/Sociala-avgifter-over-tid/" TargetMode="External"/><Relationship Id="rId6" Type="http://schemas.openxmlformats.org/officeDocument/2006/relationships/hyperlink" Target="http://www.scb.se/statistik/_publikationer/le0103_2010a01_br_le123br1201.pdf" TargetMode="External"/><Relationship Id="rId11" Type="http://schemas.openxmlformats.org/officeDocument/2006/relationships/printerSettings" Target="../printerSettings/printerSettings7.bin"/><Relationship Id="rId5" Type="http://schemas.openxmlformats.org/officeDocument/2006/relationships/hyperlink" Target="http://www.statistikdatabasen.scb.se/pxweb/sv/ssd/START__HE__HE0103__HE0103A/ArbInk34/?rxid=2e59048b-4062-4bc6-9615-b5fd14d203f6" TargetMode="External"/><Relationship Id="rId10" Type="http://schemas.openxmlformats.org/officeDocument/2006/relationships/hyperlink" Target="http://www.trafikverket.se/contentassets/4b1c1005597d47bda386d81dd3444b24/05_generella_principer_o_varden_a60_161221.pdf" TargetMode="External"/><Relationship Id="rId4" Type="http://schemas.openxmlformats.org/officeDocument/2006/relationships/hyperlink" Target="http://www.statistikdatabasen.scb.se/pxweb/sv/ssd/START__BE__BE0101__BE0101I/LivslangdEttariga/?rxid=654ea2c2-b35a-4d6f-8f5c-9282380d8485." TargetMode="External"/><Relationship Id="rId9" Type="http://schemas.openxmlformats.org/officeDocument/2006/relationships/hyperlink" Target="http://www.trafikverket.se/contentassets/4b1c1005597d47bda386d81dd3444b24/07_restid_o_transporttid_a6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www.ekonomifakta.se/Fakta/Skatter/Skatt-pa-arbete/Sociala-avgifter-over-tid/"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election activeCell="A20" sqref="A20"/>
    </sheetView>
  </sheetViews>
  <sheetFormatPr defaultColWidth="9.140625" defaultRowHeight="15" x14ac:dyDescent="0.25"/>
  <cols>
    <col min="1" max="1" width="9.140625" style="62"/>
    <col min="2" max="2" width="153.5703125" style="62" customWidth="1"/>
    <col min="3" max="3" width="9.140625" style="62" customWidth="1"/>
    <col min="4" max="16384" width="9.140625" style="62"/>
  </cols>
  <sheetData>
    <row r="1" spans="2:2" ht="26.25" x14ac:dyDescent="0.4">
      <c r="B1" s="63" t="s">
        <v>675</v>
      </c>
    </row>
    <row r="2" spans="2:2" x14ac:dyDescent="0.25">
      <c r="B2" s="62" t="s">
        <v>676</v>
      </c>
    </row>
    <row r="3" spans="2:2" ht="45" x14ac:dyDescent="0.25">
      <c r="B3" s="70" t="s">
        <v>771</v>
      </c>
    </row>
    <row r="4" spans="2:2" x14ac:dyDescent="0.25">
      <c r="B4" s="62" t="s">
        <v>683</v>
      </c>
    </row>
    <row r="6" spans="2:2" x14ac:dyDescent="0.25">
      <c r="B6" s="62" t="s">
        <v>686</v>
      </c>
    </row>
    <row r="7" spans="2:2" x14ac:dyDescent="0.25">
      <c r="B7" s="62" t="s">
        <v>679</v>
      </c>
    </row>
    <row r="8" spans="2:2" x14ac:dyDescent="0.25">
      <c r="B8" s="62" t="s">
        <v>680</v>
      </c>
    </row>
    <row r="9" spans="2:2" x14ac:dyDescent="0.25">
      <c r="B9" s="62" t="s">
        <v>695</v>
      </c>
    </row>
    <row r="10" spans="2:2" x14ac:dyDescent="0.25">
      <c r="B10" s="62" t="s">
        <v>770</v>
      </c>
    </row>
    <row r="11" spans="2:2" x14ac:dyDescent="0.25">
      <c r="B11" s="62" t="s">
        <v>698</v>
      </c>
    </row>
    <row r="12" spans="2:2" x14ac:dyDescent="0.25">
      <c r="B12" s="62" t="s">
        <v>699</v>
      </c>
    </row>
    <row r="13" spans="2:2" x14ac:dyDescent="0.25">
      <c r="B13" s="62" t="s">
        <v>700</v>
      </c>
    </row>
    <row r="14" spans="2:2" x14ac:dyDescent="0.25">
      <c r="B14" s="62" t="s">
        <v>703</v>
      </c>
    </row>
    <row r="15" spans="2:2" x14ac:dyDescent="0.25">
      <c r="B15" s="62" t="s">
        <v>704</v>
      </c>
    </row>
    <row r="17" spans="1:2" x14ac:dyDescent="0.25">
      <c r="B17" s="62" t="s">
        <v>774</v>
      </c>
    </row>
    <row r="20" spans="1:2" x14ac:dyDescent="0.25">
      <c r="A20" s="108"/>
      <c r="B20" s="62" t="s">
        <v>681</v>
      </c>
    </row>
    <row r="21" spans="1:2" x14ac:dyDescent="0.25">
      <c r="A21" s="71"/>
      <c r="B21" s="62" t="s">
        <v>773</v>
      </c>
    </row>
    <row r="22" spans="1:2" x14ac:dyDescent="0.25">
      <c r="A22" s="72"/>
      <c r="B22" s="62" t="s">
        <v>705</v>
      </c>
    </row>
    <row r="28" spans="1:2" ht="36.75" x14ac:dyDescent="0.45">
      <c r="B28" s="100"/>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29"/>
  <sheetViews>
    <sheetView workbookViewId="0">
      <selection activeCell="K31" sqref="K31"/>
    </sheetView>
  </sheetViews>
  <sheetFormatPr defaultRowHeight="15" x14ac:dyDescent="0.25"/>
  <cols>
    <col min="3" max="3" width="9.5703125" bestFit="1" customWidth="1"/>
  </cols>
  <sheetData>
    <row r="4" spans="2:9" x14ac:dyDescent="0.25">
      <c r="B4" s="1" t="s">
        <v>684</v>
      </c>
      <c r="C4" s="1"/>
      <c r="D4" s="1"/>
      <c r="E4" s="1"/>
      <c r="F4" s="1"/>
      <c r="G4" s="1"/>
      <c r="H4" s="1"/>
      <c r="I4" s="1"/>
    </row>
    <row r="5" spans="2:9" x14ac:dyDescent="0.25">
      <c r="B5" s="1"/>
      <c r="C5" s="1"/>
      <c r="D5" s="1"/>
      <c r="E5" s="1"/>
      <c r="F5" s="1"/>
      <c r="G5" s="1"/>
      <c r="H5" s="1"/>
      <c r="I5" s="1"/>
    </row>
    <row r="6" spans="2:9" x14ac:dyDescent="0.25">
      <c r="B6" s="1" t="s">
        <v>51</v>
      </c>
      <c r="C6" s="1" t="s">
        <v>64</v>
      </c>
      <c r="D6" s="1" t="s">
        <v>65</v>
      </c>
      <c r="E6" s="1"/>
      <c r="F6" s="1"/>
      <c r="G6" s="1"/>
      <c r="H6" s="1"/>
      <c r="I6" s="1"/>
    </row>
    <row r="7" spans="2:9" x14ac:dyDescent="0.25">
      <c r="B7" s="1" t="s">
        <v>60</v>
      </c>
      <c r="C7" s="79">
        <f>(100*(C22-TRUNC(C22,0))+60*TRUNC(C22,0))/60</f>
        <v>1.7128760550139834</v>
      </c>
      <c r="D7" s="79">
        <f>(100*(D22-TRUNC(D22,0))+60*TRUNC(D22,0))/60</f>
        <v>0.97010627601803989</v>
      </c>
      <c r="E7" s="78"/>
      <c r="F7" s="1"/>
      <c r="G7" s="1"/>
      <c r="H7" s="1"/>
      <c r="I7" s="1"/>
    </row>
    <row r="8" spans="2:9" x14ac:dyDescent="0.25">
      <c r="B8" s="1" t="s">
        <v>63</v>
      </c>
      <c r="C8" s="79">
        <f t="shared" ref="C8:D8" si="0">(100*(C23-TRUNC(C23,0))+60*TRUNC(C23,0))/60</f>
        <v>3.83767404095655</v>
      </c>
      <c r="D8" s="79">
        <f t="shared" si="0"/>
        <v>3.0332647591500499</v>
      </c>
      <c r="E8" s="78"/>
      <c r="F8" s="1"/>
      <c r="G8" s="1"/>
      <c r="H8" s="1"/>
      <c r="I8" s="1"/>
    </row>
    <row r="9" spans="2:9" x14ac:dyDescent="0.25">
      <c r="B9" s="1" t="s">
        <v>71</v>
      </c>
      <c r="C9" s="79">
        <f t="shared" ref="C9:D9" si="1">(100*(C24-TRUNC(C24,0))+60*TRUNC(C24,0))/60</f>
        <v>4.5612408870298156</v>
      </c>
      <c r="D9" s="79">
        <f t="shared" si="1"/>
        <v>3.9448072565244163</v>
      </c>
      <c r="E9" s="78"/>
      <c r="F9" s="1"/>
      <c r="G9" s="1"/>
      <c r="H9" s="1"/>
      <c r="I9" s="1"/>
    </row>
    <row r="10" spans="2:9" x14ac:dyDescent="0.25">
      <c r="B10" s="1"/>
      <c r="C10" s="79"/>
      <c r="D10" s="79"/>
      <c r="E10" s="78"/>
      <c r="F10" s="1"/>
      <c r="G10" s="1"/>
      <c r="H10" s="1"/>
      <c r="I10" s="1"/>
    </row>
    <row r="11" spans="2:9" x14ac:dyDescent="0.25">
      <c r="B11" s="1" t="s">
        <v>72</v>
      </c>
      <c r="C11" s="79">
        <f t="shared" ref="C11:D11" si="2">(100*(C26-TRUNC(C26,0))+60*TRUNC(C26,0))/60</f>
        <v>3.8500835804075835</v>
      </c>
      <c r="D11" s="79">
        <f t="shared" si="2"/>
        <v>3.0787131097826999</v>
      </c>
      <c r="E11" s="78"/>
      <c r="F11" s="1"/>
      <c r="G11" s="1"/>
      <c r="H11" s="1"/>
      <c r="I11" s="1"/>
    </row>
    <row r="12" spans="2:9" x14ac:dyDescent="0.25">
      <c r="B12" s="1" t="s">
        <v>73</v>
      </c>
      <c r="C12" s="79">
        <f t="shared" ref="C12:D12" si="3">(100*(C27-TRUNC(C27,0))+60*TRUNC(C27,0))/60</f>
        <v>3.83767404095655</v>
      </c>
      <c r="D12" s="79">
        <f t="shared" si="3"/>
        <v>3.0332647591500499</v>
      </c>
      <c r="E12" s="78"/>
      <c r="F12" s="1"/>
      <c r="G12" s="1"/>
      <c r="H12" s="1"/>
      <c r="I12" s="1"/>
    </row>
    <row r="13" spans="2:9" x14ac:dyDescent="0.25">
      <c r="B13" s="1"/>
      <c r="C13" s="1"/>
      <c r="D13" s="1"/>
      <c r="E13" s="1"/>
      <c r="F13" s="1"/>
      <c r="G13" s="1"/>
      <c r="H13" s="1"/>
      <c r="I13" s="1"/>
    </row>
    <row r="14" spans="2:9" x14ac:dyDescent="0.25">
      <c r="B14" s="1"/>
      <c r="C14" s="1"/>
      <c r="D14" s="1"/>
      <c r="E14" s="1"/>
      <c r="F14" s="1"/>
      <c r="G14" s="1"/>
      <c r="H14" s="1"/>
      <c r="I14" s="1"/>
    </row>
    <row r="19" spans="2:7" x14ac:dyDescent="0.25">
      <c r="B19" t="s">
        <v>70</v>
      </c>
    </row>
    <row r="21" spans="2:7" x14ac:dyDescent="0.25">
      <c r="B21" t="s">
        <v>51</v>
      </c>
      <c r="C21" t="s">
        <v>64</v>
      </c>
      <c r="D21" t="s">
        <v>65</v>
      </c>
    </row>
    <row r="22" spans="2:7" x14ac:dyDescent="0.25">
      <c r="B22" t="s">
        <v>60</v>
      </c>
      <c r="C22" s="36">
        <v>1.4277256330083901</v>
      </c>
      <c r="D22" s="36">
        <v>0.58206376561082396</v>
      </c>
      <c r="F22" s="77"/>
      <c r="G22" s="77"/>
    </row>
    <row r="23" spans="2:7" x14ac:dyDescent="0.25">
      <c r="B23" t="s">
        <v>63</v>
      </c>
      <c r="C23" s="36">
        <v>3.5026044245739301</v>
      </c>
      <c r="D23" s="36">
        <v>3.0199588554900298</v>
      </c>
      <c r="F23" s="77"/>
      <c r="G23" s="77"/>
    </row>
    <row r="24" spans="2:7" x14ac:dyDescent="0.25">
      <c r="B24" t="s">
        <v>71</v>
      </c>
      <c r="C24" s="36">
        <v>4.3367445322178897</v>
      </c>
      <c r="D24" s="36">
        <v>3.56688435391465</v>
      </c>
      <c r="F24" s="77"/>
      <c r="G24" s="77"/>
    </row>
    <row r="25" spans="2:7" x14ac:dyDescent="0.25">
      <c r="C25" s="36"/>
      <c r="D25" s="36"/>
    </row>
    <row r="26" spans="2:7" x14ac:dyDescent="0.25">
      <c r="B26" t="s">
        <v>72</v>
      </c>
      <c r="C26" s="36">
        <v>3.5100501482445501</v>
      </c>
      <c r="D26" s="36">
        <v>3.0472278658696199</v>
      </c>
    </row>
    <row r="27" spans="2:7" x14ac:dyDescent="0.25">
      <c r="B27" t="s">
        <v>73</v>
      </c>
      <c r="C27" s="36">
        <v>3.5026044245739301</v>
      </c>
      <c r="D27" s="36">
        <v>3.0199588554900298</v>
      </c>
    </row>
    <row r="29" spans="2:7" x14ac:dyDescent="0.25">
      <c r="B29" t="s">
        <v>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19"/>
  <sheetViews>
    <sheetView workbookViewId="0">
      <selection activeCell="N11" sqref="N11"/>
    </sheetView>
  </sheetViews>
  <sheetFormatPr defaultRowHeight="15" x14ac:dyDescent="0.25"/>
  <sheetData>
    <row r="4" spans="2:15" x14ac:dyDescent="0.25">
      <c r="B4" s="95" t="s">
        <v>719</v>
      </c>
      <c r="J4" s="95" t="s">
        <v>720</v>
      </c>
    </row>
    <row r="5" spans="2:15" x14ac:dyDescent="0.25">
      <c r="B5" t="s">
        <v>706</v>
      </c>
      <c r="F5">
        <f>'1. Arbetsinkomst'!D21</f>
        <v>349943.65051516797</v>
      </c>
      <c r="G5" t="s">
        <v>714</v>
      </c>
    </row>
    <row r="6" spans="2:15" x14ac:dyDescent="0.25">
      <c r="B6" t="s">
        <v>707</v>
      </c>
      <c r="F6">
        <f>AD_2015</f>
        <v>251</v>
      </c>
      <c r="G6" t="s">
        <v>715</v>
      </c>
    </row>
    <row r="7" spans="2:15" x14ac:dyDescent="0.25">
      <c r="B7" t="s">
        <v>708</v>
      </c>
      <c r="F7">
        <f>F5/F6</f>
        <v>1394.1978108174023</v>
      </c>
    </row>
    <row r="8" spans="2:15" x14ac:dyDescent="0.25">
      <c r="B8" t="s">
        <v>709</v>
      </c>
      <c r="F8">
        <v>7.6</v>
      </c>
      <c r="G8" t="s">
        <v>716</v>
      </c>
    </row>
    <row r="9" spans="2:15" x14ac:dyDescent="0.25">
      <c r="B9" t="s">
        <v>710</v>
      </c>
      <c r="F9" s="1">
        <f>F7/F8</f>
        <v>183.44708037071084</v>
      </c>
    </row>
    <row r="10" spans="2:15" x14ac:dyDescent="0.25">
      <c r="B10" t="s">
        <v>711</v>
      </c>
      <c r="E10" s="1"/>
      <c r="F10">
        <v>0.26800000000000002</v>
      </c>
      <c r="G10" t="s">
        <v>717</v>
      </c>
    </row>
    <row r="11" spans="2:15" x14ac:dyDescent="0.25">
      <c r="B11" t="s">
        <v>712</v>
      </c>
      <c r="F11" s="60">
        <f>(1-F10)*HA_värde_timme</f>
        <v>134.28326283136033</v>
      </c>
      <c r="J11" t="s">
        <v>713</v>
      </c>
      <c r="N11" s="60">
        <v>63</v>
      </c>
      <c r="O11" t="s">
        <v>718</v>
      </c>
    </row>
    <row r="19" spans="2:2" x14ac:dyDescent="0.25">
      <c r="B19" s="80"/>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
  <sheetViews>
    <sheetView workbookViewId="0">
      <selection activeCell="G26" sqref="G26"/>
    </sheetView>
  </sheetViews>
  <sheetFormatPr defaultColWidth="9.140625" defaultRowHeight="15" x14ac:dyDescent="0.25"/>
  <cols>
    <col min="1" max="1" width="40.7109375" style="48" customWidth="1"/>
    <col min="2" max="2" width="8.140625" style="48" customWidth="1"/>
    <col min="3" max="3" width="8.5703125" style="48" customWidth="1"/>
    <col min="4" max="16384" width="9.140625" style="48"/>
  </cols>
  <sheetData>
    <row r="1" spans="1:6" ht="18.75" x14ac:dyDescent="0.3">
      <c r="A1" s="47" t="s">
        <v>211</v>
      </c>
    </row>
    <row r="2" spans="1:6" x14ac:dyDescent="0.25">
      <c r="C2" s="49" t="s">
        <v>75</v>
      </c>
      <c r="E2" s="48" t="s">
        <v>212</v>
      </c>
    </row>
    <row r="3" spans="1:6" x14ac:dyDescent="0.25">
      <c r="C3" s="48" t="s">
        <v>65</v>
      </c>
      <c r="D3" s="48" t="s">
        <v>66</v>
      </c>
      <c r="E3" s="48" t="s">
        <v>65</v>
      </c>
      <c r="F3" s="48" t="s">
        <v>66</v>
      </c>
    </row>
    <row r="4" spans="1:6" x14ac:dyDescent="0.25">
      <c r="A4" s="49" t="s">
        <v>3</v>
      </c>
      <c r="B4" s="49" t="s">
        <v>76</v>
      </c>
      <c r="C4" s="48">
        <v>2.79</v>
      </c>
      <c r="D4" s="48">
        <v>2.1</v>
      </c>
      <c r="E4" s="94">
        <f>C4/1000</f>
        <v>2.7899999999999999E-3</v>
      </c>
      <c r="F4" s="94">
        <f t="shared" ref="F4:F67" si="0">D4/1000</f>
        <v>2.1000000000000003E-3</v>
      </c>
    </row>
    <row r="5" spans="1:6" x14ac:dyDescent="0.25">
      <c r="B5" s="49" t="s">
        <v>77</v>
      </c>
      <c r="C5" s="48">
        <v>0.17</v>
      </c>
      <c r="D5" s="48">
        <v>0.19</v>
      </c>
      <c r="E5" s="94">
        <f t="shared" ref="E5:F68" si="1">C5/1000</f>
        <v>1.7000000000000001E-4</v>
      </c>
      <c r="F5" s="94">
        <f t="shared" si="0"/>
        <v>1.9000000000000001E-4</v>
      </c>
    </row>
    <row r="6" spans="1:6" x14ac:dyDescent="0.25">
      <c r="B6" s="49" t="s">
        <v>78</v>
      </c>
      <c r="C6" s="48">
        <v>0.22</v>
      </c>
      <c r="D6" s="48">
        <v>0.11</v>
      </c>
      <c r="E6" s="94">
        <f t="shared" si="1"/>
        <v>2.2000000000000001E-4</v>
      </c>
      <c r="F6" s="94">
        <f t="shared" si="0"/>
        <v>1.1E-4</v>
      </c>
    </row>
    <row r="7" spans="1:6" x14ac:dyDescent="0.25">
      <c r="B7" s="49" t="s">
        <v>79</v>
      </c>
      <c r="C7" s="48">
        <v>7.0000000000000007E-2</v>
      </c>
      <c r="D7" s="48">
        <v>0.05</v>
      </c>
      <c r="E7" s="94">
        <f t="shared" si="1"/>
        <v>7.0000000000000007E-5</v>
      </c>
      <c r="F7" s="94">
        <f t="shared" si="0"/>
        <v>5.0000000000000002E-5</v>
      </c>
    </row>
    <row r="8" spans="1:6" x14ac:dyDescent="0.25">
      <c r="B8" s="49" t="s">
        <v>80</v>
      </c>
      <c r="C8" s="48">
        <v>0.13</v>
      </c>
      <c r="D8" s="48">
        <v>7.0000000000000007E-2</v>
      </c>
      <c r="E8" s="94">
        <f t="shared" si="1"/>
        <v>1.3000000000000002E-4</v>
      </c>
      <c r="F8" s="94">
        <f t="shared" si="0"/>
        <v>7.0000000000000007E-5</v>
      </c>
    </row>
    <row r="9" spans="1:6" x14ac:dyDescent="0.25">
      <c r="B9" s="49" t="s">
        <v>81</v>
      </c>
      <c r="C9" s="48">
        <v>0.05</v>
      </c>
      <c r="D9" s="48">
        <v>0</v>
      </c>
      <c r="E9" s="94">
        <f t="shared" si="1"/>
        <v>5.0000000000000002E-5</v>
      </c>
      <c r="F9" s="94">
        <f t="shared" si="0"/>
        <v>0</v>
      </c>
    </row>
    <row r="10" spans="1:6" x14ac:dyDescent="0.25">
      <c r="B10" s="49" t="s">
        <v>82</v>
      </c>
      <c r="C10" s="48">
        <v>0.12</v>
      </c>
      <c r="D10" s="48">
        <v>0.11</v>
      </c>
      <c r="E10" s="94">
        <f t="shared" si="1"/>
        <v>1.1999999999999999E-4</v>
      </c>
      <c r="F10" s="94">
        <f t="shared" si="0"/>
        <v>1.1E-4</v>
      </c>
    </row>
    <row r="11" spans="1:6" x14ac:dyDescent="0.25">
      <c r="B11" s="49" t="s">
        <v>83</v>
      </c>
      <c r="C11" s="48">
        <v>7.0000000000000007E-2</v>
      </c>
      <c r="D11" s="48">
        <v>0.09</v>
      </c>
      <c r="E11" s="94">
        <f t="shared" si="1"/>
        <v>7.0000000000000007E-5</v>
      </c>
      <c r="F11" s="94">
        <f t="shared" si="0"/>
        <v>8.9999999999999992E-5</v>
      </c>
    </row>
    <row r="12" spans="1:6" x14ac:dyDescent="0.25">
      <c r="B12" s="49" t="s">
        <v>84</v>
      </c>
      <c r="C12" s="48">
        <v>0.02</v>
      </c>
      <c r="D12" s="48">
        <v>0.09</v>
      </c>
      <c r="E12" s="94">
        <f t="shared" si="1"/>
        <v>2.0000000000000002E-5</v>
      </c>
      <c r="F12" s="94">
        <f t="shared" si="0"/>
        <v>8.9999999999999992E-5</v>
      </c>
    </row>
    <row r="13" spans="1:6" x14ac:dyDescent="0.25">
      <c r="B13" s="49" t="s">
        <v>85</v>
      </c>
      <c r="C13" s="48">
        <v>0.03</v>
      </c>
      <c r="D13" s="48">
        <v>0.09</v>
      </c>
      <c r="E13" s="94">
        <f t="shared" si="1"/>
        <v>2.9999999999999997E-5</v>
      </c>
      <c r="F13" s="94">
        <f t="shared" si="0"/>
        <v>8.9999999999999992E-5</v>
      </c>
    </row>
    <row r="14" spans="1:6" x14ac:dyDescent="0.25">
      <c r="B14" s="49" t="s">
        <v>86</v>
      </c>
      <c r="C14" s="48">
        <v>0.05</v>
      </c>
      <c r="D14" s="48">
        <v>0.2</v>
      </c>
      <c r="E14" s="94">
        <f t="shared" si="1"/>
        <v>5.0000000000000002E-5</v>
      </c>
      <c r="F14" s="94">
        <f t="shared" si="0"/>
        <v>2.0000000000000001E-4</v>
      </c>
    </row>
    <row r="15" spans="1:6" x14ac:dyDescent="0.25">
      <c r="B15" s="49" t="s">
        <v>87</v>
      </c>
      <c r="C15" s="48">
        <v>7.0000000000000007E-2</v>
      </c>
      <c r="D15" s="48">
        <v>0.04</v>
      </c>
      <c r="E15" s="94">
        <f t="shared" si="1"/>
        <v>7.0000000000000007E-5</v>
      </c>
      <c r="F15" s="94">
        <f t="shared" si="0"/>
        <v>4.0000000000000003E-5</v>
      </c>
    </row>
    <row r="16" spans="1:6" x14ac:dyDescent="0.25">
      <c r="B16" s="49" t="s">
        <v>88</v>
      </c>
      <c r="C16" s="48">
        <v>0.11</v>
      </c>
      <c r="D16" s="48">
        <v>0.04</v>
      </c>
      <c r="E16" s="94">
        <f t="shared" si="1"/>
        <v>1.1E-4</v>
      </c>
      <c r="F16" s="94">
        <f t="shared" si="0"/>
        <v>4.0000000000000003E-5</v>
      </c>
    </row>
    <row r="17" spans="2:6" x14ac:dyDescent="0.25">
      <c r="B17" s="49" t="s">
        <v>89</v>
      </c>
      <c r="C17" s="48">
        <v>0.09</v>
      </c>
      <c r="D17" s="48">
        <v>0.16</v>
      </c>
      <c r="E17" s="94">
        <f t="shared" si="1"/>
        <v>8.9999999999999992E-5</v>
      </c>
      <c r="F17" s="94">
        <f t="shared" si="0"/>
        <v>1.6000000000000001E-4</v>
      </c>
    </row>
    <row r="18" spans="2:6" x14ac:dyDescent="0.25">
      <c r="B18" s="49" t="s">
        <v>90</v>
      </c>
      <c r="C18" s="48">
        <v>0.11</v>
      </c>
      <c r="D18" s="48">
        <v>0.2</v>
      </c>
      <c r="E18" s="94">
        <f t="shared" si="1"/>
        <v>1.1E-4</v>
      </c>
      <c r="F18" s="94">
        <f t="shared" si="0"/>
        <v>2.0000000000000001E-4</v>
      </c>
    </row>
    <row r="19" spans="2:6" x14ac:dyDescent="0.25">
      <c r="B19" s="49" t="s">
        <v>91</v>
      </c>
      <c r="C19" s="48">
        <v>0.13</v>
      </c>
      <c r="D19" s="48">
        <v>0.06</v>
      </c>
      <c r="E19" s="94">
        <f t="shared" si="1"/>
        <v>1.3000000000000002E-4</v>
      </c>
      <c r="F19" s="94">
        <f t="shared" si="0"/>
        <v>5.9999999999999995E-5</v>
      </c>
    </row>
    <row r="20" spans="2:6" x14ac:dyDescent="0.25">
      <c r="B20" s="49" t="s">
        <v>92</v>
      </c>
      <c r="C20" s="48">
        <v>0.19</v>
      </c>
      <c r="D20" s="48">
        <v>0.23</v>
      </c>
      <c r="E20" s="94">
        <f t="shared" si="1"/>
        <v>1.9000000000000001E-4</v>
      </c>
      <c r="F20" s="94">
        <f t="shared" si="0"/>
        <v>2.3000000000000001E-4</v>
      </c>
    </row>
    <row r="21" spans="2:6" x14ac:dyDescent="0.25">
      <c r="B21" s="49" t="s">
        <v>93</v>
      </c>
      <c r="C21" s="48">
        <v>0.3</v>
      </c>
      <c r="D21" s="48">
        <v>0.04</v>
      </c>
      <c r="E21" s="94">
        <f t="shared" si="1"/>
        <v>2.9999999999999997E-4</v>
      </c>
      <c r="F21" s="94">
        <f t="shared" si="0"/>
        <v>4.0000000000000003E-5</v>
      </c>
    </row>
    <row r="22" spans="2:6" x14ac:dyDescent="0.25">
      <c r="B22" s="49" t="s">
        <v>94</v>
      </c>
      <c r="C22" s="48">
        <v>0.34</v>
      </c>
      <c r="D22" s="48">
        <v>0.2</v>
      </c>
      <c r="E22" s="94">
        <f t="shared" si="1"/>
        <v>3.4000000000000002E-4</v>
      </c>
      <c r="F22" s="94">
        <f t="shared" si="0"/>
        <v>2.0000000000000001E-4</v>
      </c>
    </row>
    <row r="23" spans="2:6" x14ac:dyDescent="0.25">
      <c r="B23" s="49" t="s">
        <v>95</v>
      </c>
      <c r="C23" s="48">
        <v>0.56000000000000005</v>
      </c>
      <c r="D23" s="48">
        <v>0.22</v>
      </c>
      <c r="E23" s="94">
        <f t="shared" si="1"/>
        <v>5.6000000000000006E-4</v>
      </c>
      <c r="F23" s="94">
        <f t="shared" si="0"/>
        <v>2.2000000000000001E-4</v>
      </c>
    </row>
    <row r="24" spans="2:6" x14ac:dyDescent="0.25">
      <c r="B24" s="49" t="s">
        <v>96</v>
      </c>
      <c r="C24" s="48">
        <v>0.64</v>
      </c>
      <c r="D24" s="48">
        <v>0.26</v>
      </c>
      <c r="E24" s="94">
        <f t="shared" si="1"/>
        <v>6.4000000000000005E-4</v>
      </c>
      <c r="F24" s="94">
        <f t="shared" si="0"/>
        <v>2.6000000000000003E-4</v>
      </c>
    </row>
    <row r="25" spans="2:6" x14ac:dyDescent="0.25">
      <c r="B25" s="49" t="s">
        <v>97</v>
      </c>
      <c r="C25" s="48">
        <v>0.61</v>
      </c>
      <c r="D25" s="48">
        <v>0.26</v>
      </c>
      <c r="E25" s="94">
        <f t="shared" si="1"/>
        <v>6.0999999999999997E-4</v>
      </c>
      <c r="F25" s="94">
        <f t="shared" si="0"/>
        <v>2.6000000000000003E-4</v>
      </c>
    </row>
    <row r="26" spans="2:6" x14ac:dyDescent="0.25">
      <c r="B26" s="49" t="s">
        <v>98</v>
      </c>
      <c r="C26" s="48">
        <v>0.64</v>
      </c>
      <c r="D26" s="48">
        <v>0.17</v>
      </c>
      <c r="E26" s="94">
        <f t="shared" si="1"/>
        <v>6.4000000000000005E-4</v>
      </c>
      <c r="F26" s="94">
        <f t="shared" si="0"/>
        <v>1.7000000000000001E-4</v>
      </c>
    </row>
    <row r="27" spans="2:6" x14ac:dyDescent="0.25">
      <c r="B27" s="49" t="s">
        <v>99</v>
      </c>
      <c r="C27" s="48">
        <v>0.62</v>
      </c>
      <c r="D27" s="48">
        <v>0.27</v>
      </c>
      <c r="E27" s="94">
        <f t="shared" si="1"/>
        <v>6.2E-4</v>
      </c>
      <c r="F27" s="94">
        <f t="shared" si="0"/>
        <v>2.7E-4</v>
      </c>
    </row>
    <row r="28" spans="2:6" x14ac:dyDescent="0.25">
      <c r="B28" s="49" t="s">
        <v>100</v>
      </c>
      <c r="C28" s="48">
        <v>0.84</v>
      </c>
      <c r="D28" s="48">
        <v>0.26</v>
      </c>
      <c r="E28" s="94">
        <f t="shared" si="1"/>
        <v>8.3999999999999993E-4</v>
      </c>
      <c r="F28" s="94">
        <f t="shared" si="0"/>
        <v>2.6000000000000003E-4</v>
      </c>
    </row>
    <row r="29" spans="2:6" x14ac:dyDescent="0.25">
      <c r="B29" s="49" t="s">
        <v>101</v>
      </c>
      <c r="C29" s="48">
        <v>0.89</v>
      </c>
      <c r="D29" s="48">
        <v>0.22</v>
      </c>
      <c r="E29" s="94">
        <f t="shared" si="1"/>
        <v>8.9000000000000006E-4</v>
      </c>
      <c r="F29" s="94">
        <f t="shared" si="0"/>
        <v>2.2000000000000001E-4</v>
      </c>
    </row>
    <row r="30" spans="2:6" x14ac:dyDescent="0.25">
      <c r="B30" s="49" t="s">
        <v>102</v>
      </c>
      <c r="C30" s="48">
        <v>0.83</v>
      </c>
      <c r="D30" s="48">
        <v>0.28000000000000003</v>
      </c>
      <c r="E30" s="94">
        <f t="shared" si="1"/>
        <v>8.3000000000000001E-4</v>
      </c>
      <c r="F30" s="94">
        <f t="shared" si="0"/>
        <v>2.8000000000000003E-4</v>
      </c>
    </row>
    <row r="31" spans="2:6" x14ac:dyDescent="0.25">
      <c r="B31" s="49" t="s">
        <v>103</v>
      </c>
      <c r="C31" s="48">
        <v>0.79</v>
      </c>
      <c r="D31" s="48">
        <v>0.28000000000000003</v>
      </c>
      <c r="E31" s="94">
        <f t="shared" si="1"/>
        <v>7.9000000000000001E-4</v>
      </c>
      <c r="F31" s="94">
        <f t="shared" si="0"/>
        <v>2.8000000000000003E-4</v>
      </c>
    </row>
    <row r="32" spans="2:6" x14ac:dyDescent="0.25">
      <c r="B32" s="49" t="s">
        <v>104</v>
      </c>
      <c r="C32" s="48">
        <v>0.75</v>
      </c>
      <c r="D32" s="48">
        <v>0.3</v>
      </c>
      <c r="E32" s="94">
        <f t="shared" si="1"/>
        <v>7.5000000000000002E-4</v>
      </c>
      <c r="F32" s="94">
        <f t="shared" si="0"/>
        <v>2.9999999999999997E-4</v>
      </c>
    </row>
    <row r="33" spans="2:6" x14ac:dyDescent="0.25">
      <c r="B33" s="49" t="s">
        <v>105</v>
      </c>
      <c r="C33" s="48">
        <v>0.73</v>
      </c>
      <c r="D33" s="48">
        <v>0.37</v>
      </c>
      <c r="E33" s="94">
        <f t="shared" si="1"/>
        <v>7.2999999999999996E-4</v>
      </c>
      <c r="F33" s="94">
        <f t="shared" si="0"/>
        <v>3.6999999999999999E-4</v>
      </c>
    </row>
    <row r="34" spans="2:6" x14ac:dyDescent="0.25">
      <c r="B34" s="49" t="s">
        <v>106</v>
      </c>
      <c r="C34" s="48">
        <v>0.73</v>
      </c>
      <c r="D34" s="48">
        <v>0.26</v>
      </c>
      <c r="E34" s="94">
        <f t="shared" si="1"/>
        <v>7.2999999999999996E-4</v>
      </c>
      <c r="F34" s="94">
        <f t="shared" si="0"/>
        <v>2.6000000000000003E-4</v>
      </c>
    </row>
    <row r="35" spans="2:6" x14ac:dyDescent="0.25">
      <c r="B35" s="49" t="s">
        <v>107</v>
      </c>
      <c r="C35" s="48">
        <v>0.54</v>
      </c>
      <c r="D35" s="48">
        <v>0.39</v>
      </c>
      <c r="E35" s="94">
        <f t="shared" si="1"/>
        <v>5.4000000000000001E-4</v>
      </c>
      <c r="F35" s="94">
        <f t="shared" si="0"/>
        <v>3.8999999999999999E-4</v>
      </c>
    </row>
    <row r="36" spans="2:6" x14ac:dyDescent="0.25">
      <c r="B36" s="49" t="s">
        <v>108</v>
      </c>
      <c r="C36" s="48">
        <v>0.7</v>
      </c>
      <c r="D36" s="48">
        <v>0.39</v>
      </c>
      <c r="E36" s="94">
        <f t="shared" si="1"/>
        <v>6.9999999999999999E-4</v>
      </c>
      <c r="F36" s="94">
        <f t="shared" si="0"/>
        <v>3.8999999999999999E-4</v>
      </c>
    </row>
    <row r="37" spans="2:6" x14ac:dyDescent="0.25">
      <c r="B37" s="49" t="s">
        <v>109</v>
      </c>
      <c r="C37" s="48">
        <v>0.96</v>
      </c>
      <c r="D37" s="48">
        <v>0.4</v>
      </c>
      <c r="E37" s="94">
        <f t="shared" si="1"/>
        <v>9.5999999999999992E-4</v>
      </c>
      <c r="F37" s="94">
        <f t="shared" si="0"/>
        <v>4.0000000000000002E-4</v>
      </c>
    </row>
    <row r="38" spans="2:6" x14ac:dyDescent="0.25">
      <c r="B38" s="49" t="s">
        <v>110</v>
      </c>
      <c r="C38" s="48">
        <v>0.64</v>
      </c>
      <c r="D38" s="48">
        <v>0.47</v>
      </c>
      <c r="E38" s="94">
        <f t="shared" si="1"/>
        <v>6.4000000000000005E-4</v>
      </c>
      <c r="F38" s="94">
        <f t="shared" si="0"/>
        <v>4.6999999999999999E-4</v>
      </c>
    </row>
    <row r="39" spans="2:6" x14ac:dyDescent="0.25">
      <c r="B39" s="49" t="s">
        <v>111</v>
      </c>
      <c r="C39" s="48">
        <v>0.94</v>
      </c>
      <c r="D39" s="48">
        <v>0.25</v>
      </c>
      <c r="E39" s="94">
        <f t="shared" si="1"/>
        <v>9.3999999999999997E-4</v>
      </c>
      <c r="F39" s="94">
        <f t="shared" si="0"/>
        <v>2.5000000000000001E-4</v>
      </c>
    </row>
    <row r="40" spans="2:6" x14ac:dyDescent="0.25">
      <c r="B40" s="49" t="s">
        <v>112</v>
      </c>
      <c r="C40" s="48">
        <v>0.87</v>
      </c>
      <c r="D40" s="48">
        <v>0.34</v>
      </c>
      <c r="E40" s="94">
        <f t="shared" si="1"/>
        <v>8.7000000000000001E-4</v>
      </c>
      <c r="F40" s="94">
        <f t="shared" si="0"/>
        <v>3.4000000000000002E-4</v>
      </c>
    </row>
    <row r="41" spans="2:6" x14ac:dyDescent="0.25">
      <c r="B41" s="49" t="s">
        <v>113</v>
      </c>
      <c r="C41" s="48">
        <v>0.89</v>
      </c>
      <c r="D41" s="48">
        <v>0.41</v>
      </c>
      <c r="E41" s="94">
        <f t="shared" si="1"/>
        <v>8.9000000000000006E-4</v>
      </c>
      <c r="F41" s="94">
        <f t="shared" si="0"/>
        <v>4.0999999999999999E-4</v>
      </c>
    </row>
    <row r="42" spans="2:6" x14ac:dyDescent="0.25">
      <c r="B42" s="49" t="s">
        <v>114</v>
      </c>
      <c r="C42" s="48">
        <v>0.65</v>
      </c>
      <c r="D42" s="48">
        <v>0.47</v>
      </c>
      <c r="E42" s="94">
        <f t="shared" si="1"/>
        <v>6.4999999999999997E-4</v>
      </c>
      <c r="F42" s="94">
        <f t="shared" si="0"/>
        <v>4.6999999999999999E-4</v>
      </c>
    </row>
    <row r="43" spans="2:6" x14ac:dyDescent="0.25">
      <c r="B43" s="49" t="s">
        <v>115</v>
      </c>
      <c r="C43" s="48">
        <v>0.81</v>
      </c>
      <c r="D43" s="48">
        <v>0.38</v>
      </c>
      <c r="E43" s="94">
        <f t="shared" si="1"/>
        <v>8.1000000000000006E-4</v>
      </c>
      <c r="F43" s="94">
        <f t="shared" si="0"/>
        <v>3.8000000000000002E-4</v>
      </c>
    </row>
    <row r="44" spans="2:6" x14ac:dyDescent="0.25">
      <c r="B44" s="49" t="s">
        <v>116</v>
      </c>
      <c r="C44" s="48">
        <v>1.02</v>
      </c>
      <c r="D44" s="48">
        <v>0.52</v>
      </c>
      <c r="E44" s="94">
        <f t="shared" si="1"/>
        <v>1.0200000000000001E-3</v>
      </c>
      <c r="F44" s="94">
        <f t="shared" si="0"/>
        <v>5.2000000000000006E-4</v>
      </c>
    </row>
    <row r="45" spans="2:6" x14ac:dyDescent="0.25">
      <c r="B45" s="49" t="s">
        <v>117</v>
      </c>
      <c r="C45" s="48">
        <v>0.98</v>
      </c>
      <c r="D45" s="48">
        <v>0.5</v>
      </c>
      <c r="E45" s="94">
        <f t="shared" si="1"/>
        <v>9.7999999999999997E-4</v>
      </c>
      <c r="F45" s="94">
        <f t="shared" si="0"/>
        <v>5.0000000000000001E-4</v>
      </c>
    </row>
    <row r="46" spans="2:6" x14ac:dyDescent="0.25">
      <c r="B46" s="49" t="s">
        <v>118</v>
      </c>
      <c r="C46" s="48">
        <v>1.1299999999999999</v>
      </c>
      <c r="D46" s="48">
        <v>0.65</v>
      </c>
      <c r="E46" s="94">
        <f t="shared" si="1"/>
        <v>1.1299999999999999E-3</v>
      </c>
      <c r="F46" s="94">
        <f t="shared" si="0"/>
        <v>6.4999999999999997E-4</v>
      </c>
    </row>
    <row r="47" spans="2:6" x14ac:dyDescent="0.25">
      <c r="B47" s="49" t="s">
        <v>119</v>
      </c>
      <c r="C47" s="48">
        <v>1.08</v>
      </c>
      <c r="D47" s="48">
        <v>0.71</v>
      </c>
      <c r="E47" s="94">
        <f t="shared" si="1"/>
        <v>1.08E-3</v>
      </c>
      <c r="F47" s="94">
        <f t="shared" si="0"/>
        <v>7.0999999999999991E-4</v>
      </c>
    </row>
    <row r="48" spans="2:6" x14ac:dyDescent="0.25">
      <c r="B48" s="49" t="s">
        <v>120</v>
      </c>
      <c r="C48" s="48">
        <v>1.1100000000000001</v>
      </c>
      <c r="D48" s="48">
        <v>0.73</v>
      </c>
      <c r="E48" s="94">
        <f t="shared" si="1"/>
        <v>1.1100000000000001E-3</v>
      </c>
      <c r="F48" s="94">
        <f t="shared" si="0"/>
        <v>7.2999999999999996E-4</v>
      </c>
    </row>
    <row r="49" spans="2:6" x14ac:dyDescent="0.25">
      <c r="B49" s="49" t="s">
        <v>121</v>
      </c>
      <c r="C49" s="48">
        <v>1.24</v>
      </c>
      <c r="D49" s="48">
        <v>0.72</v>
      </c>
      <c r="E49" s="94">
        <f t="shared" si="1"/>
        <v>1.24E-3</v>
      </c>
      <c r="F49" s="94">
        <f t="shared" si="0"/>
        <v>7.1999999999999994E-4</v>
      </c>
    </row>
    <row r="50" spans="2:6" x14ac:dyDescent="0.25">
      <c r="B50" s="49" t="s">
        <v>122</v>
      </c>
      <c r="C50" s="48">
        <v>1.24</v>
      </c>
      <c r="D50" s="48">
        <v>1.04</v>
      </c>
      <c r="E50" s="94">
        <f t="shared" si="1"/>
        <v>1.24E-3</v>
      </c>
      <c r="F50" s="94">
        <f t="shared" si="0"/>
        <v>1.0400000000000001E-3</v>
      </c>
    </row>
    <row r="51" spans="2:6" x14ac:dyDescent="0.25">
      <c r="B51" s="49" t="s">
        <v>123</v>
      </c>
      <c r="C51" s="48">
        <v>1.76</v>
      </c>
      <c r="D51" s="48">
        <v>0.98</v>
      </c>
      <c r="E51" s="94">
        <f t="shared" si="1"/>
        <v>1.7600000000000001E-3</v>
      </c>
      <c r="F51" s="94">
        <f t="shared" si="0"/>
        <v>9.7999999999999997E-4</v>
      </c>
    </row>
    <row r="52" spans="2:6" x14ac:dyDescent="0.25">
      <c r="B52" s="49" t="s">
        <v>124</v>
      </c>
      <c r="C52" s="48">
        <v>1.76</v>
      </c>
      <c r="D52" s="48">
        <v>1.1399999999999999</v>
      </c>
      <c r="E52" s="94">
        <f t="shared" si="1"/>
        <v>1.7600000000000001E-3</v>
      </c>
      <c r="F52" s="94">
        <f t="shared" si="0"/>
        <v>1.14E-3</v>
      </c>
    </row>
    <row r="53" spans="2:6" x14ac:dyDescent="0.25">
      <c r="B53" s="49" t="s">
        <v>125</v>
      </c>
      <c r="C53" s="48">
        <v>2.08</v>
      </c>
      <c r="D53" s="48">
        <v>1.55</v>
      </c>
      <c r="E53" s="94">
        <f t="shared" si="1"/>
        <v>2.0800000000000003E-3</v>
      </c>
      <c r="F53" s="94">
        <f t="shared" si="0"/>
        <v>1.5499999999999999E-3</v>
      </c>
    </row>
    <row r="54" spans="2:6" x14ac:dyDescent="0.25">
      <c r="B54" s="49" t="s">
        <v>126</v>
      </c>
      <c r="C54" s="48">
        <v>2.2599999999999998</v>
      </c>
      <c r="D54" s="48">
        <v>1.54</v>
      </c>
      <c r="E54" s="94">
        <f t="shared" si="1"/>
        <v>2.2599999999999999E-3</v>
      </c>
      <c r="F54" s="94">
        <f t="shared" si="0"/>
        <v>1.5400000000000001E-3</v>
      </c>
    </row>
    <row r="55" spans="2:6" x14ac:dyDescent="0.25">
      <c r="B55" s="49" t="s">
        <v>127</v>
      </c>
      <c r="C55" s="48">
        <v>2.2599999999999998</v>
      </c>
      <c r="D55" s="48">
        <v>1.74</v>
      </c>
      <c r="E55" s="94">
        <f t="shared" si="1"/>
        <v>2.2599999999999999E-3</v>
      </c>
      <c r="F55" s="94">
        <f t="shared" si="0"/>
        <v>1.74E-3</v>
      </c>
    </row>
    <row r="56" spans="2:6" x14ac:dyDescent="0.25">
      <c r="B56" s="49" t="s">
        <v>128</v>
      </c>
      <c r="C56" s="48">
        <v>3.12</v>
      </c>
      <c r="D56" s="48">
        <v>1.67</v>
      </c>
      <c r="E56" s="94">
        <f t="shared" si="1"/>
        <v>3.1199999999999999E-3</v>
      </c>
      <c r="F56" s="94">
        <f t="shared" si="0"/>
        <v>1.6699999999999998E-3</v>
      </c>
    </row>
    <row r="57" spans="2:6" x14ac:dyDescent="0.25">
      <c r="B57" s="49" t="s">
        <v>129</v>
      </c>
      <c r="C57" s="48">
        <v>3.4</v>
      </c>
      <c r="D57" s="48">
        <v>1.96</v>
      </c>
      <c r="E57" s="94">
        <f t="shared" si="1"/>
        <v>3.3999999999999998E-3</v>
      </c>
      <c r="F57" s="94">
        <f t="shared" si="0"/>
        <v>1.9599999999999999E-3</v>
      </c>
    </row>
    <row r="58" spans="2:6" x14ac:dyDescent="0.25">
      <c r="B58" s="49" t="s">
        <v>130</v>
      </c>
      <c r="C58" s="48">
        <v>3.77</v>
      </c>
      <c r="D58" s="48">
        <v>1.98</v>
      </c>
      <c r="E58" s="94">
        <f t="shared" si="1"/>
        <v>3.7699999999999999E-3</v>
      </c>
      <c r="F58" s="94">
        <f t="shared" si="0"/>
        <v>1.98E-3</v>
      </c>
    </row>
    <row r="59" spans="2:6" x14ac:dyDescent="0.25">
      <c r="B59" s="49" t="s">
        <v>131</v>
      </c>
      <c r="C59" s="48">
        <v>4.0199999999999996</v>
      </c>
      <c r="D59" s="48">
        <v>2.67</v>
      </c>
      <c r="E59" s="94">
        <f t="shared" si="1"/>
        <v>4.0199999999999993E-3</v>
      </c>
      <c r="F59" s="94">
        <f t="shared" si="0"/>
        <v>2.6700000000000001E-3</v>
      </c>
    </row>
    <row r="60" spans="2:6" x14ac:dyDescent="0.25">
      <c r="B60" s="49" t="s">
        <v>132</v>
      </c>
      <c r="C60" s="48">
        <v>4.33</v>
      </c>
      <c r="D60" s="48">
        <v>2.94</v>
      </c>
      <c r="E60" s="94">
        <f t="shared" si="1"/>
        <v>4.3299999999999996E-3</v>
      </c>
      <c r="F60" s="94">
        <f t="shared" si="0"/>
        <v>2.9399999999999999E-3</v>
      </c>
    </row>
    <row r="61" spans="2:6" x14ac:dyDescent="0.25">
      <c r="B61" s="49" t="s">
        <v>133</v>
      </c>
      <c r="C61" s="48">
        <v>4.8600000000000003</v>
      </c>
      <c r="D61" s="48">
        <v>3.27</v>
      </c>
      <c r="E61" s="94">
        <f t="shared" si="1"/>
        <v>4.8600000000000006E-3</v>
      </c>
      <c r="F61" s="94">
        <f t="shared" si="0"/>
        <v>3.2699999999999999E-3</v>
      </c>
    </row>
    <row r="62" spans="2:6" x14ac:dyDescent="0.25">
      <c r="B62" s="49" t="s">
        <v>134</v>
      </c>
      <c r="C62" s="48">
        <v>5.49</v>
      </c>
      <c r="D62" s="48">
        <v>3.31</v>
      </c>
      <c r="E62" s="94">
        <f t="shared" si="1"/>
        <v>5.4900000000000001E-3</v>
      </c>
      <c r="F62" s="94">
        <f t="shared" si="0"/>
        <v>3.31E-3</v>
      </c>
    </row>
    <row r="63" spans="2:6" x14ac:dyDescent="0.25">
      <c r="B63" s="49" t="s">
        <v>135</v>
      </c>
      <c r="C63" s="48">
        <v>5.7</v>
      </c>
      <c r="D63" s="48">
        <v>3.95</v>
      </c>
      <c r="E63" s="94">
        <f t="shared" si="1"/>
        <v>5.7000000000000002E-3</v>
      </c>
      <c r="F63" s="94">
        <f t="shared" si="0"/>
        <v>3.9500000000000004E-3</v>
      </c>
    </row>
    <row r="64" spans="2:6" x14ac:dyDescent="0.25">
      <c r="B64" s="49" t="s">
        <v>136</v>
      </c>
      <c r="C64" s="48">
        <v>6.52</v>
      </c>
      <c r="D64" s="48">
        <v>4.6399999999999997</v>
      </c>
      <c r="E64" s="94">
        <f t="shared" si="1"/>
        <v>6.5199999999999998E-3</v>
      </c>
      <c r="F64" s="94">
        <f t="shared" si="0"/>
        <v>4.64E-3</v>
      </c>
    </row>
    <row r="65" spans="2:6" x14ac:dyDescent="0.25">
      <c r="B65" s="49" t="s">
        <v>137</v>
      </c>
      <c r="C65" s="48">
        <v>6.72</v>
      </c>
      <c r="D65" s="48">
        <v>4.8899999999999997</v>
      </c>
      <c r="E65" s="94">
        <f t="shared" si="1"/>
        <v>6.7199999999999994E-3</v>
      </c>
      <c r="F65" s="94">
        <f t="shared" si="0"/>
        <v>4.8899999999999994E-3</v>
      </c>
    </row>
    <row r="66" spans="2:6" x14ac:dyDescent="0.25">
      <c r="B66" s="49" t="s">
        <v>138</v>
      </c>
      <c r="C66" s="48">
        <v>7.79</v>
      </c>
      <c r="D66" s="48">
        <v>4.92</v>
      </c>
      <c r="E66" s="94">
        <f t="shared" si="1"/>
        <v>7.79E-3</v>
      </c>
      <c r="F66" s="94">
        <f t="shared" si="0"/>
        <v>4.9199999999999999E-3</v>
      </c>
    </row>
    <row r="67" spans="2:6" x14ac:dyDescent="0.25">
      <c r="B67" s="49" t="s">
        <v>139</v>
      </c>
      <c r="C67" s="48">
        <v>8.7200000000000006</v>
      </c>
      <c r="D67" s="48">
        <v>6.01</v>
      </c>
      <c r="E67" s="94">
        <f t="shared" si="1"/>
        <v>8.7200000000000003E-3</v>
      </c>
      <c r="F67" s="94">
        <f t="shared" si="0"/>
        <v>6.0099999999999997E-3</v>
      </c>
    </row>
    <row r="68" spans="2:6" x14ac:dyDescent="0.25">
      <c r="B68" s="49" t="s">
        <v>140</v>
      </c>
      <c r="C68" s="48">
        <v>9.67</v>
      </c>
      <c r="D68" s="48">
        <v>6.3</v>
      </c>
      <c r="E68" s="94">
        <f t="shared" si="1"/>
        <v>9.6699999999999998E-3</v>
      </c>
      <c r="F68" s="94">
        <f t="shared" si="1"/>
        <v>6.3E-3</v>
      </c>
    </row>
    <row r="69" spans="2:6" x14ac:dyDescent="0.25">
      <c r="B69" s="49" t="s">
        <v>141</v>
      </c>
      <c r="C69" s="48">
        <v>10.67</v>
      </c>
      <c r="D69" s="48">
        <v>7.17</v>
      </c>
      <c r="E69" s="94">
        <f t="shared" ref="E69:F114" si="2">C69/1000</f>
        <v>1.0670000000000001E-2</v>
      </c>
      <c r="F69" s="94">
        <f t="shared" si="2"/>
        <v>7.1700000000000002E-3</v>
      </c>
    </row>
    <row r="70" spans="2:6" x14ac:dyDescent="0.25">
      <c r="B70" s="49" t="s">
        <v>142</v>
      </c>
      <c r="C70" s="48">
        <v>12.31</v>
      </c>
      <c r="D70" s="48">
        <v>7.74</v>
      </c>
      <c r="E70" s="94">
        <f t="shared" si="2"/>
        <v>1.231E-2</v>
      </c>
      <c r="F70" s="94">
        <f t="shared" si="2"/>
        <v>7.7400000000000004E-3</v>
      </c>
    </row>
    <row r="71" spans="2:6" x14ac:dyDescent="0.25">
      <c r="B71" s="49" t="s">
        <v>143</v>
      </c>
      <c r="C71" s="48">
        <v>12.72</v>
      </c>
      <c r="D71" s="48">
        <v>8.5299999999999994</v>
      </c>
      <c r="E71" s="94">
        <f t="shared" si="2"/>
        <v>1.272E-2</v>
      </c>
      <c r="F71" s="94">
        <f t="shared" si="2"/>
        <v>8.5299999999999994E-3</v>
      </c>
    </row>
    <row r="72" spans="2:6" x14ac:dyDescent="0.25">
      <c r="B72" s="49" t="s">
        <v>144</v>
      </c>
      <c r="C72" s="48">
        <v>13.7</v>
      </c>
      <c r="D72" s="48">
        <v>9.33</v>
      </c>
      <c r="E72" s="94">
        <f t="shared" si="2"/>
        <v>1.3699999999999999E-2</v>
      </c>
      <c r="F72" s="94">
        <f t="shared" si="2"/>
        <v>9.3299999999999998E-3</v>
      </c>
    </row>
    <row r="73" spans="2:6" x14ac:dyDescent="0.25">
      <c r="B73" s="49" t="s">
        <v>145</v>
      </c>
      <c r="C73" s="48">
        <v>15.19</v>
      </c>
      <c r="D73" s="48">
        <v>11.2</v>
      </c>
      <c r="E73" s="94">
        <f t="shared" si="2"/>
        <v>1.5189999999999999E-2</v>
      </c>
      <c r="F73" s="94">
        <f t="shared" si="2"/>
        <v>1.12E-2</v>
      </c>
    </row>
    <row r="74" spans="2:6" x14ac:dyDescent="0.25">
      <c r="B74" s="49" t="s">
        <v>146</v>
      </c>
      <c r="C74" s="48">
        <v>16.89</v>
      </c>
      <c r="D74" s="48">
        <v>10.95</v>
      </c>
      <c r="E74" s="94">
        <f t="shared" si="2"/>
        <v>1.6890000000000002E-2</v>
      </c>
      <c r="F74" s="94">
        <f t="shared" si="2"/>
        <v>1.095E-2</v>
      </c>
    </row>
    <row r="75" spans="2:6" x14ac:dyDescent="0.25">
      <c r="B75" s="49" t="s">
        <v>147</v>
      </c>
      <c r="C75" s="48">
        <v>20.69</v>
      </c>
      <c r="D75" s="48">
        <v>13.57</v>
      </c>
      <c r="E75" s="94">
        <f t="shared" si="2"/>
        <v>2.069E-2</v>
      </c>
      <c r="F75" s="94">
        <f t="shared" si="2"/>
        <v>1.357E-2</v>
      </c>
    </row>
    <row r="76" spans="2:6" x14ac:dyDescent="0.25">
      <c r="B76" s="49" t="s">
        <v>148</v>
      </c>
      <c r="C76" s="48">
        <v>21.05</v>
      </c>
      <c r="D76" s="48">
        <v>13.97</v>
      </c>
      <c r="E76" s="94">
        <f t="shared" si="2"/>
        <v>2.1049999999999999E-2</v>
      </c>
      <c r="F76" s="94">
        <f t="shared" si="2"/>
        <v>1.397E-2</v>
      </c>
    </row>
    <row r="77" spans="2:6" x14ac:dyDescent="0.25">
      <c r="B77" s="49" t="s">
        <v>149</v>
      </c>
      <c r="C77" s="48">
        <v>23.1</v>
      </c>
      <c r="D77" s="48">
        <v>15.15</v>
      </c>
      <c r="E77" s="94">
        <f t="shared" si="2"/>
        <v>2.3100000000000002E-2</v>
      </c>
      <c r="F77" s="94">
        <f t="shared" si="2"/>
        <v>1.515E-2</v>
      </c>
    </row>
    <row r="78" spans="2:6" x14ac:dyDescent="0.25">
      <c r="B78" s="49" t="s">
        <v>150</v>
      </c>
      <c r="C78" s="48">
        <v>26.72</v>
      </c>
      <c r="D78" s="48">
        <v>17.010000000000002</v>
      </c>
      <c r="E78" s="94">
        <f t="shared" si="2"/>
        <v>2.6719999999999997E-2</v>
      </c>
      <c r="F78" s="94">
        <f t="shared" si="2"/>
        <v>1.7010000000000001E-2</v>
      </c>
    </row>
    <row r="79" spans="2:6" x14ac:dyDescent="0.25">
      <c r="B79" s="49" t="s">
        <v>151</v>
      </c>
      <c r="C79" s="48">
        <v>30.38</v>
      </c>
      <c r="D79" s="48">
        <v>20.88</v>
      </c>
      <c r="E79" s="94">
        <f t="shared" si="2"/>
        <v>3.0379999999999997E-2</v>
      </c>
      <c r="F79" s="94">
        <f t="shared" si="2"/>
        <v>2.0879999999999999E-2</v>
      </c>
    </row>
    <row r="80" spans="2:6" x14ac:dyDescent="0.25">
      <c r="B80" s="49" t="s">
        <v>152</v>
      </c>
      <c r="C80" s="48">
        <v>31.43</v>
      </c>
      <c r="D80" s="48">
        <v>20.95</v>
      </c>
      <c r="E80" s="94">
        <f t="shared" si="2"/>
        <v>3.143E-2</v>
      </c>
      <c r="F80" s="94">
        <f t="shared" si="2"/>
        <v>2.095E-2</v>
      </c>
    </row>
    <row r="81" spans="2:6" x14ac:dyDescent="0.25">
      <c r="B81" s="49" t="s">
        <v>153</v>
      </c>
      <c r="C81" s="48">
        <v>35.799999999999997</v>
      </c>
      <c r="D81" s="48">
        <v>25.31</v>
      </c>
      <c r="E81" s="94">
        <f t="shared" si="2"/>
        <v>3.5799999999999998E-2</v>
      </c>
      <c r="F81" s="94">
        <f t="shared" si="2"/>
        <v>2.5309999999999999E-2</v>
      </c>
    </row>
    <row r="82" spans="2:6" x14ac:dyDescent="0.25">
      <c r="B82" s="49" t="s">
        <v>154</v>
      </c>
      <c r="C82" s="48">
        <v>43.1</v>
      </c>
      <c r="D82" s="48">
        <v>27.13</v>
      </c>
      <c r="E82" s="94">
        <f t="shared" si="2"/>
        <v>4.3099999999999999E-2</v>
      </c>
      <c r="F82" s="94">
        <f t="shared" si="2"/>
        <v>2.7129999999999998E-2</v>
      </c>
    </row>
    <row r="83" spans="2:6" x14ac:dyDescent="0.25">
      <c r="B83" s="49" t="s">
        <v>155</v>
      </c>
      <c r="C83" s="48">
        <v>46.47</v>
      </c>
      <c r="D83" s="48">
        <v>30.6</v>
      </c>
      <c r="E83" s="94">
        <f t="shared" si="2"/>
        <v>4.6469999999999997E-2</v>
      </c>
      <c r="F83" s="94">
        <f t="shared" si="2"/>
        <v>3.0600000000000002E-2</v>
      </c>
    </row>
    <row r="84" spans="2:6" x14ac:dyDescent="0.25">
      <c r="B84" s="49" t="s">
        <v>156</v>
      </c>
      <c r="C84" s="48">
        <v>55.98</v>
      </c>
      <c r="D84" s="48">
        <v>36.75</v>
      </c>
      <c r="E84" s="94">
        <f t="shared" si="2"/>
        <v>5.5979999999999995E-2</v>
      </c>
      <c r="F84" s="94">
        <f t="shared" si="2"/>
        <v>3.6749999999999998E-2</v>
      </c>
    </row>
    <row r="85" spans="2:6" x14ac:dyDescent="0.25">
      <c r="B85" s="49" t="s">
        <v>157</v>
      </c>
      <c r="C85" s="48">
        <v>58.93</v>
      </c>
      <c r="D85" s="48">
        <v>42.78</v>
      </c>
      <c r="E85" s="94">
        <f t="shared" si="2"/>
        <v>5.8929999999999996E-2</v>
      </c>
      <c r="F85" s="94">
        <f t="shared" si="2"/>
        <v>4.2779999999999999E-2</v>
      </c>
    </row>
    <row r="86" spans="2:6" x14ac:dyDescent="0.25">
      <c r="B86" s="49" t="s">
        <v>158</v>
      </c>
      <c r="C86" s="48">
        <v>66.760000000000005</v>
      </c>
      <c r="D86" s="48">
        <v>47.66</v>
      </c>
      <c r="E86" s="94">
        <f t="shared" si="2"/>
        <v>6.676E-2</v>
      </c>
      <c r="F86" s="94">
        <f t="shared" si="2"/>
        <v>4.7659999999999994E-2</v>
      </c>
    </row>
    <row r="87" spans="2:6" x14ac:dyDescent="0.25">
      <c r="B87" s="49" t="s">
        <v>159</v>
      </c>
      <c r="C87" s="48">
        <v>75.540000000000006</v>
      </c>
      <c r="D87" s="48">
        <v>56.75</v>
      </c>
      <c r="E87" s="94">
        <f t="shared" si="2"/>
        <v>7.554000000000001E-2</v>
      </c>
      <c r="F87" s="94">
        <f t="shared" si="2"/>
        <v>5.6750000000000002E-2</v>
      </c>
    </row>
    <row r="88" spans="2:6" x14ac:dyDescent="0.25">
      <c r="B88" s="49" t="s">
        <v>160</v>
      </c>
      <c r="C88" s="48">
        <v>87.38</v>
      </c>
      <c r="D88" s="48">
        <v>60.75</v>
      </c>
      <c r="E88" s="94">
        <f t="shared" si="2"/>
        <v>8.7379999999999999E-2</v>
      </c>
      <c r="F88" s="94">
        <f t="shared" si="2"/>
        <v>6.0749999999999998E-2</v>
      </c>
    </row>
    <row r="89" spans="2:6" x14ac:dyDescent="0.25">
      <c r="B89" s="49" t="s">
        <v>161</v>
      </c>
      <c r="C89" s="48">
        <v>102.98</v>
      </c>
      <c r="D89" s="48">
        <v>72.040000000000006</v>
      </c>
      <c r="E89" s="94">
        <f t="shared" si="2"/>
        <v>0.10298</v>
      </c>
      <c r="F89" s="94">
        <f t="shared" si="2"/>
        <v>7.2040000000000007E-2</v>
      </c>
    </row>
    <row r="90" spans="2:6" x14ac:dyDescent="0.25">
      <c r="B90" s="49" t="s">
        <v>162</v>
      </c>
      <c r="C90" s="48">
        <v>113.87</v>
      </c>
      <c r="D90" s="48">
        <v>80.42</v>
      </c>
      <c r="E90" s="94">
        <f t="shared" si="2"/>
        <v>0.11387</v>
      </c>
      <c r="F90" s="94">
        <f t="shared" si="2"/>
        <v>8.0420000000000005E-2</v>
      </c>
    </row>
    <row r="91" spans="2:6" x14ac:dyDescent="0.25">
      <c r="B91" s="49" t="s">
        <v>163</v>
      </c>
      <c r="C91" s="48">
        <v>126.35</v>
      </c>
      <c r="D91" s="48">
        <v>89.9</v>
      </c>
      <c r="E91" s="94">
        <f t="shared" si="2"/>
        <v>0.12634999999999999</v>
      </c>
      <c r="F91" s="94">
        <f t="shared" si="2"/>
        <v>8.9900000000000008E-2</v>
      </c>
    </row>
    <row r="92" spans="2:6" x14ac:dyDescent="0.25">
      <c r="B92" s="49" t="s">
        <v>164</v>
      </c>
      <c r="C92" s="48">
        <v>143.54</v>
      </c>
      <c r="D92" s="48">
        <v>105.72</v>
      </c>
      <c r="E92" s="94">
        <f t="shared" si="2"/>
        <v>0.14354</v>
      </c>
      <c r="F92" s="94">
        <f t="shared" si="2"/>
        <v>0.10571999999999999</v>
      </c>
    </row>
    <row r="93" spans="2:6" x14ac:dyDescent="0.25">
      <c r="B93" s="49" t="s">
        <v>165</v>
      </c>
      <c r="C93" s="48">
        <v>164.42</v>
      </c>
      <c r="D93" s="48">
        <v>122.12</v>
      </c>
      <c r="E93" s="94">
        <f t="shared" si="2"/>
        <v>0.16441999999999998</v>
      </c>
      <c r="F93" s="94">
        <f t="shared" si="2"/>
        <v>0.12212000000000001</v>
      </c>
    </row>
    <row r="94" spans="2:6" x14ac:dyDescent="0.25">
      <c r="B94" s="49" t="s">
        <v>166</v>
      </c>
      <c r="C94" s="48">
        <v>173.43</v>
      </c>
      <c r="D94" s="48">
        <v>134.49</v>
      </c>
      <c r="E94" s="94">
        <f t="shared" si="2"/>
        <v>0.17343</v>
      </c>
      <c r="F94" s="94">
        <f t="shared" si="2"/>
        <v>0.13449</v>
      </c>
    </row>
    <row r="95" spans="2:6" x14ac:dyDescent="0.25">
      <c r="B95" s="49" t="s">
        <v>167</v>
      </c>
      <c r="C95" s="48">
        <v>202.1</v>
      </c>
      <c r="D95" s="48">
        <v>157.19999999999999</v>
      </c>
      <c r="E95" s="94">
        <f t="shared" si="2"/>
        <v>0.2021</v>
      </c>
      <c r="F95" s="94">
        <f t="shared" si="2"/>
        <v>0.15719999999999998</v>
      </c>
    </row>
    <row r="96" spans="2:6" x14ac:dyDescent="0.25">
      <c r="B96" s="49" t="s">
        <v>168</v>
      </c>
      <c r="C96" s="48">
        <v>222.81</v>
      </c>
      <c r="D96" s="48">
        <v>179.38</v>
      </c>
      <c r="E96" s="94">
        <f t="shared" si="2"/>
        <v>0.22281000000000001</v>
      </c>
      <c r="F96" s="94">
        <f t="shared" si="2"/>
        <v>0.17937999999999998</v>
      </c>
    </row>
    <row r="97" spans="2:6" x14ac:dyDescent="0.25">
      <c r="B97" s="49" t="s">
        <v>169</v>
      </c>
      <c r="C97" s="48">
        <v>244.49</v>
      </c>
      <c r="D97" s="48">
        <v>202.31</v>
      </c>
      <c r="E97" s="94">
        <f t="shared" si="2"/>
        <v>0.24449000000000001</v>
      </c>
      <c r="F97" s="94">
        <f t="shared" si="2"/>
        <v>0.20230999999999999</v>
      </c>
    </row>
    <row r="98" spans="2:6" x14ac:dyDescent="0.25">
      <c r="B98" s="49" t="s">
        <v>170</v>
      </c>
      <c r="C98" s="48">
        <v>256.82</v>
      </c>
      <c r="D98" s="48">
        <v>214.69</v>
      </c>
      <c r="E98" s="94">
        <f t="shared" si="2"/>
        <v>0.25681999999999999</v>
      </c>
      <c r="F98" s="94">
        <f t="shared" si="2"/>
        <v>0.21468999999999999</v>
      </c>
    </row>
    <row r="99" spans="2:6" x14ac:dyDescent="0.25">
      <c r="B99" s="49" t="s">
        <v>171</v>
      </c>
      <c r="C99" s="48">
        <v>286.63</v>
      </c>
      <c r="D99" s="48">
        <v>239.77</v>
      </c>
      <c r="E99" s="94">
        <f t="shared" si="2"/>
        <v>0.28663</v>
      </c>
      <c r="F99" s="94">
        <f t="shared" si="2"/>
        <v>0.23977000000000001</v>
      </c>
    </row>
    <row r="100" spans="2:6" x14ac:dyDescent="0.25">
      <c r="B100" s="49" t="s">
        <v>172</v>
      </c>
      <c r="C100" s="48">
        <v>311.63</v>
      </c>
      <c r="D100" s="48">
        <v>265.08999999999997</v>
      </c>
      <c r="E100" s="94">
        <f t="shared" si="2"/>
        <v>0.31163000000000002</v>
      </c>
      <c r="F100" s="94">
        <f t="shared" si="2"/>
        <v>0.26508999999999999</v>
      </c>
    </row>
    <row r="101" spans="2:6" x14ac:dyDescent="0.25">
      <c r="B101" s="49" t="s">
        <v>173</v>
      </c>
      <c r="C101" s="48">
        <v>337.96</v>
      </c>
      <c r="D101" s="48">
        <v>292.45</v>
      </c>
      <c r="E101" s="94">
        <f t="shared" si="2"/>
        <v>0.33795999999999998</v>
      </c>
      <c r="F101" s="94">
        <f t="shared" si="2"/>
        <v>0.29244999999999999</v>
      </c>
    </row>
    <row r="102" spans="2:6" x14ac:dyDescent="0.25">
      <c r="B102" s="49" t="s">
        <v>174</v>
      </c>
      <c r="C102" s="48">
        <v>365.58</v>
      </c>
      <c r="D102" s="48">
        <v>321.87</v>
      </c>
      <c r="E102" s="94">
        <f t="shared" si="2"/>
        <v>0.36557999999999996</v>
      </c>
      <c r="F102" s="94">
        <f t="shared" si="2"/>
        <v>0.32186999999999999</v>
      </c>
    </row>
    <row r="103" spans="2:6" x14ac:dyDescent="0.25">
      <c r="B103" s="49" t="s">
        <v>175</v>
      </c>
      <c r="C103" s="48">
        <v>394.44</v>
      </c>
      <c r="D103" s="48">
        <v>353.35</v>
      </c>
      <c r="E103" s="94">
        <f t="shared" si="2"/>
        <v>0.39444000000000001</v>
      </c>
      <c r="F103" s="94">
        <f t="shared" si="2"/>
        <v>0.35335</v>
      </c>
    </row>
    <row r="104" spans="2:6" x14ac:dyDescent="0.25">
      <c r="B104" s="49" t="s">
        <v>176</v>
      </c>
      <c r="C104" s="48">
        <v>424.48</v>
      </c>
      <c r="D104" s="48">
        <v>386.83</v>
      </c>
      <c r="E104" s="94">
        <f t="shared" si="2"/>
        <v>0.42448000000000002</v>
      </c>
      <c r="F104" s="94">
        <f t="shared" si="2"/>
        <v>0.38683000000000001</v>
      </c>
    </row>
    <row r="105" spans="2:6" x14ac:dyDescent="0.25">
      <c r="B105" s="49" t="s">
        <v>177</v>
      </c>
      <c r="C105" s="48">
        <v>455.61</v>
      </c>
      <c r="D105" s="48">
        <v>422.21</v>
      </c>
      <c r="E105" s="94">
        <f t="shared" si="2"/>
        <v>0.45561000000000001</v>
      </c>
      <c r="F105" s="94">
        <f t="shared" si="2"/>
        <v>0.42220999999999997</v>
      </c>
    </row>
    <row r="106" spans="2:6" x14ac:dyDescent="0.25">
      <c r="B106" s="49" t="s">
        <v>178</v>
      </c>
      <c r="C106" s="48">
        <v>487.74</v>
      </c>
      <c r="D106" s="48">
        <v>459.34</v>
      </c>
      <c r="E106" s="94">
        <f t="shared" si="2"/>
        <v>0.48774000000000001</v>
      </c>
      <c r="F106" s="94">
        <f t="shared" si="2"/>
        <v>0.45933999999999997</v>
      </c>
    </row>
    <row r="107" spans="2:6" x14ac:dyDescent="0.25">
      <c r="B107" s="49" t="s">
        <v>179</v>
      </c>
      <c r="C107" s="48">
        <v>520.76</v>
      </c>
      <c r="D107" s="48">
        <v>498</v>
      </c>
      <c r="E107" s="94">
        <f t="shared" si="2"/>
        <v>0.52076</v>
      </c>
      <c r="F107" s="94">
        <f t="shared" si="2"/>
        <v>0.498</v>
      </c>
    </row>
    <row r="108" spans="2:6" x14ac:dyDescent="0.25">
      <c r="B108" s="49" t="s">
        <v>180</v>
      </c>
      <c r="C108" s="48">
        <v>554.54</v>
      </c>
      <c r="D108" s="48">
        <v>537.91999999999996</v>
      </c>
      <c r="E108" s="94">
        <f t="shared" si="2"/>
        <v>0.55453999999999992</v>
      </c>
      <c r="F108" s="94">
        <f t="shared" si="2"/>
        <v>0.53791999999999995</v>
      </c>
    </row>
    <row r="109" spans="2:6" x14ac:dyDescent="0.25">
      <c r="B109" s="49" t="s">
        <v>181</v>
      </c>
      <c r="C109" s="48">
        <v>588.91</v>
      </c>
      <c r="D109" s="48">
        <v>578.74</v>
      </c>
      <c r="E109" s="94">
        <f t="shared" si="2"/>
        <v>0.58890999999999993</v>
      </c>
      <c r="F109" s="94">
        <f t="shared" si="2"/>
        <v>0.57874000000000003</v>
      </c>
    </row>
    <row r="110" spans="2:6" x14ac:dyDescent="0.25">
      <c r="B110" s="49" t="s">
        <v>182</v>
      </c>
      <c r="C110" s="48">
        <v>623.67999999999995</v>
      </c>
      <c r="D110" s="48">
        <v>620.05999999999995</v>
      </c>
      <c r="E110" s="94">
        <f t="shared" si="2"/>
        <v>0.6236799999999999</v>
      </c>
      <c r="F110" s="94">
        <f t="shared" si="2"/>
        <v>0.62005999999999994</v>
      </c>
    </row>
    <row r="111" spans="2:6" x14ac:dyDescent="0.25">
      <c r="B111" s="49" t="s">
        <v>183</v>
      </c>
      <c r="C111" s="48">
        <v>660.03</v>
      </c>
      <c r="D111" s="48">
        <v>660.03</v>
      </c>
      <c r="E111" s="94">
        <f t="shared" si="2"/>
        <v>0.66003000000000001</v>
      </c>
      <c r="F111" s="94">
        <f t="shared" si="2"/>
        <v>0.66003000000000001</v>
      </c>
    </row>
    <row r="112" spans="2:6" x14ac:dyDescent="0.25">
      <c r="B112" s="49" t="s">
        <v>184</v>
      </c>
      <c r="C112" s="48">
        <v>697.89</v>
      </c>
      <c r="D112" s="48">
        <v>697.89</v>
      </c>
      <c r="E112" s="94">
        <f t="shared" si="2"/>
        <v>0.69789000000000001</v>
      </c>
      <c r="F112" s="94">
        <f t="shared" si="2"/>
        <v>0.69789000000000001</v>
      </c>
    </row>
    <row r="113" spans="1:6" x14ac:dyDescent="0.25">
      <c r="B113" s="49" t="s">
        <v>185</v>
      </c>
      <c r="C113" s="48">
        <v>735.04</v>
      </c>
      <c r="D113" s="48">
        <v>735.04</v>
      </c>
      <c r="E113" s="94">
        <f t="shared" si="2"/>
        <v>0.73503999999999992</v>
      </c>
      <c r="F113" s="94">
        <f t="shared" si="2"/>
        <v>0.73503999999999992</v>
      </c>
    </row>
    <row r="114" spans="1:6" x14ac:dyDescent="0.25">
      <c r="B114" s="49" t="s">
        <v>186</v>
      </c>
      <c r="C114" s="48">
        <v>771.01</v>
      </c>
      <c r="D114" s="48">
        <v>771.01</v>
      </c>
      <c r="E114" s="94">
        <f t="shared" si="2"/>
        <v>0.77100999999999997</v>
      </c>
      <c r="F114" s="94">
        <f t="shared" si="2"/>
        <v>0.77100999999999997</v>
      </c>
    </row>
    <row r="115" spans="1:6" ht="375" x14ac:dyDescent="0.25">
      <c r="A115" s="50" t="s">
        <v>187</v>
      </c>
    </row>
    <row r="116" spans="1:6" ht="45" x14ac:dyDescent="0.25">
      <c r="A116" s="50" t="s">
        <v>188</v>
      </c>
    </row>
    <row r="117" spans="1:6" ht="90" x14ac:dyDescent="0.25">
      <c r="A117" s="50" t="s">
        <v>213</v>
      </c>
    </row>
    <row r="118" spans="1:6" ht="75" x14ac:dyDescent="0.25">
      <c r="A118" s="50" t="s">
        <v>189</v>
      </c>
    </row>
    <row r="119" spans="1:6" x14ac:dyDescent="0.25">
      <c r="A119" s="48" t="s">
        <v>190</v>
      </c>
    </row>
    <row r="120" spans="1:6" x14ac:dyDescent="0.25">
      <c r="A120" s="48" t="s">
        <v>191</v>
      </c>
    </row>
    <row r="123" spans="1:6" x14ac:dyDescent="0.25">
      <c r="A123" s="48" t="s">
        <v>14</v>
      </c>
    </row>
    <row r="124" spans="1:6" x14ac:dyDescent="0.25">
      <c r="A124" s="48" t="s">
        <v>192</v>
      </c>
    </row>
    <row r="126" spans="1:6" x14ac:dyDescent="0.25">
      <c r="A126" s="48" t="s">
        <v>16</v>
      </c>
    </row>
    <row r="127" spans="1:6" x14ac:dyDescent="0.25">
      <c r="A127" s="48" t="s">
        <v>17</v>
      </c>
    </row>
    <row r="129" spans="1:1" x14ac:dyDescent="0.25">
      <c r="A129" s="48" t="s">
        <v>18</v>
      </c>
    </row>
    <row r="130" spans="1:1" x14ac:dyDescent="0.25">
      <c r="A130" s="48" t="s">
        <v>193</v>
      </c>
    </row>
    <row r="131" spans="1:1" x14ac:dyDescent="0.25">
      <c r="A131" s="48" t="s">
        <v>194</v>
      </c>
    </row>
    <row r="132" spans="1:1" x14ac:dyDescent="0.25">
      <c r="A132" s="48" t="s">
        <v>21</v>
      </c>
    </row>
    <row r="133" spans="1:1" x14ac:dyDescent="0.25">
      <c r="A133" s="48" t="s">
        <v>195</v>
      </c>
    </row>
    <row r="134" spans="1:1" x14ac:dyDescent="0.25">
      <c r="A134" s="48" t="s">
        <v>196</v>
      </c>
    </row>
    <row r="135" spans="1:1" x14ac:dyDescent="0.25">
      <c r="A135" s="48" t="s">
        <v>197</v>
      </c>
    </row>
    <row r="136" spans="1:1" x14ac:dyDescent="0.25">
      <c r="A136" s="48" t="s">
        <v>21</v>
      </c>
    </row>
    <row r="137" spans="1:1" x14ac:dyDescent="0.25">
      <c r="A137" s="48" t="s">
        <v>198</v>
      </c>
    </row>
    <row r="140" spans="1:1" x14ac:dyDescent="0.25">
      <c r="A140" s="48" t="s">
        <v>26</v>
      </c>
    </row>
    <row r="141" spans="1:1" x14ac:dyDescent="0.25">
      <c r="A141" s="48" t="s">
        <v>199</v>
      </c>
    </row>
    <row r="143" spans="1:1" x14ac:dyDescent="0.25">
      <c r="A143" s="48" t="s">
        <v>28</v>
      </c>
    </row>
    <row r="144" spans="1:1" x14ac:dyDescent="0.25">
      <c r="A144" s="48" t="s">
        <v>200</v>
      </c>
    </row>
    <row r="151" spans="1:1" x14ac:dyDescent="0.25">
      <c r="A151" s="48" t="s">
        <v>34</v>
      </c>
    </row>
    <row r="153" spans="1:1" x14ac:dyDescent="0.25">
      <c r="A153" s="48" t="s">
        <v>35</v>
      </c>
    </row>
    <row r="154" spans="1:1" x14ac:dyDescent="0.25">
      <c r="A154" s="48" t="s">
        <v>36</v>
      </c>
    </row>
    <row r="156" spans="1:1" x14ac:dyDescent="0.25">
      <c r="A156" s="48" t="s">
        <v>37</v>
      </c>
    </row>
    <row r="157" spans="1:1" x14ac:dyDescent="0.25">
      <c r="A157" s="48" t="s">
        <v>214</v>
      </c>
    </row>
  </sheetData>
  <pageMargins left="0.75" right="0.75" top="0.75" bottom="0.5" header="0.5" footer="0.7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workbookViewId="0">
      <selection activeCell="X29" sqref="X29"/>
    </sheetView>
  </sheetViews>
  <sheetFormatPr defaultRowHeight="15" x14ac:dyDescent="0.25"/>
  <cols>
    <col min="1" max="1" width="5" customWidth="1"/>
    <col min="2" max="2" width="9.5703125" customWidth="1"/>
    <col min="3" max="13" width="6.5703125" customWidth="1"/>
    <col min="14" max="14" width="9.5703125" style="36" customWidth="1"/>
    <col min="15" max="15" width="11.5703125" customWidth="1"/>
  </cols>
  <sheetData>
    <row r="1" spans="1:15" x14ac:dyDescent="0.25">
      <c r="A1" t="s">
        <v>238</v>
      </c>
    </row>
    <row r="3" spans="1:15" x14ac:dyDescent="0.25">
      <c r="A3" t="s">
        <v>46</v>
      </c>
      <c r="B3" t="s">
        <v>239</v>
      </c>
      <c r="C3" t="s">
        <v>240</v>
      </c>
      <c r="D3" t="s">
        <v>241</v>
      </c>
      <c r="E3" t="s">
        <v>242</v>
      </c>
      <c r="F3" t="s">
        <v>243</v>
      </c>
      <c r="G3" t="s">
        <v>244</v>
      </c>
      <c r="H3" t="s">
        <v>245</v>
      </c>
      <c r="I3" t="s">
        <v>246</v>
      </c>
      <c r="J3" t="s">
        <v>247</v>
      </c>
      <c r="K3" t="s">
        <v>248</v>
      </c>
      <c r="L3" t="s">
        <v>249</v>
      </c>
      <c r="M3" t="s">
        <v>250</v>
      </c>
      <c r="N3" s="36" t="s">
        <v>251</v>
      </c>
    </row>
    <row r="4" spans="1:15" x14ac:dyDescent="0.25">
      <c r="A4">
        <v>2016</v>
      </c>
      <c r="B4" t="s">
        <v>252</v>
      </c>
      <c r="C4" t="s">
        <v>253</v>
      </c>
      <c r="D4" t="s">
        <v>254</v>
      </c>
      <c r="E4" t="s">
        <v>255</v>
      </c>
      <c r="F4" t="s">
        <v>256</v>
      </c>
      <c r="G4" t="s">
        <v>257</v>
      </c>
      <c r="H4" t="s">
        <v>258</v>
      </c>
      <c r="I4" t="s">
        <v>259</v>
      </c>
      <c r="J4" t="s">
        <v>260</v>
      </c>
      <c r="K4" t="s">
        <v>261</v>
      </c>
    </row>
    <row r="5" spans="1:15" x14ac:dyDescent="0.25">
      <c r="A5">
        <v>2015</v>
      </c>
      <c r="B5" t="s">
        <v>262</v>
      </c>
      <c r="C5" t="s">
        <v>263</v>
      </c>
      <c r="D5" t="s">
        <v>264</v>
      </c>
      <c r="E5" t="s">
        <v>265</v>
      </c>
      <c r="F5" t="s">
        <v>266</v>
      </c>
      <c r="G5" t="s">
        <v>267</v>
      </c>
      <c r="H5" t="s">
        <v>268</v>
      </c>
      <c r="I5" t="s">
        <v>269</v>
      </c>
      <c r="J5" t="s">
        <v>270</v>
      </c>
      <c r="K5" t="s">
        <v>271</v>
      </c>
      <c r="L5" t="s">
        <v>272</v>
      </c>
      <c r="M5" t="s">
        <v>273</v>
      </c>
      <c r="N5" s="36">
        <v>313.35000000000002</v>
      </c>
      <c r="O5" s="60">
        <f>N5/N6</f>
        <v>0.99955341478197079</v>
      </c>
    </row>
    <row r="6" spans="1:15" x14ac:dyDescent="0.25">
      <c r="A6">
        <v>2014</v>
      </c>
      <c r="B6" t="s">
        <v>274</v>
      </c>
      <c r="C6" t="s">
        <v>275</v>
      </c>
      <c r="D6" t="s">
        <v>276</v>
      </c>
      <c r="E6" t="s">
        <v>277</v>
      </c>
      <c r="F6" t="s">
        <v>278</v>
      </c>
      <c r="G6" t="s">
        <v>279</v>
      </c>
      <c r="H6" t="s">
        <v>280</v>
      </c>
      <c r="I6" t="s">
        <v>281</v>
      </c>
      <c r="J6" t="s">
        <v>282</v>
      </c>
      <c r="K6" t="s">
        <v>283</v>
      </c>
      <c r="L6" t="s">
        <v>284</v>
      </c>
      <c r="M6" t="s">
        <v>278</v>
      </c>
      <c r="N6" s="36">
        <v>313.49</v>
      </c>
    </row>
    <row r="7" spans="1:15" x14ac:dyDescent="0.25">
      <c r="A7">
        <v>2013</v>
      </c>
      <c r="B7" t="s">
        <v>285</v>
      </c>
      <c r="C7" t="s">
        <v>286</v>
      </c>
      <c r="D7" t="s">
        <v>287</v>
      </c>
      <c r="E7" t="s">
        <v>288</v>
      </c>
      <c r="F7" t="s">
        <v>289</v>
      </c>
      <c r="G7" t="s">
        <v>290</v>
      </c>
      <c r="H7" t="s">
        <v>291</v>
      </c>
      <c r="I7" t="s">
        <v>292</v>
      </c>
      <c r="J7" t="s">
        <v>293</v>
      </c>
      <c r="K7" t="s">
        <v>294</v>
      </c>
      <c r="L7" t="s">
        <v>295</v>
      </c>
      <c r="M7" t="s">
        <v>296</v>
      </c>
      <c r="N7" s="36" t="s">
        <v>270</v>
      </c>
    </row>
    <row r="8" spans="1:15" x14ac:dyDescent="0.25">
      <c r="A8">
        <v>2012</v>
      </c>
      <c r="B8" t="s">
        <v>297</v>
      </c>
      <c r="C8" t="s">
        <v>298</v>
      </c>
      <c r="D8" t="s">
        <v>299</v>
      </c>
      <c r="E8" t="s">
        <v>300</v>
      </c>
      <c r="F8" t="s">
        <v>301</v>
      </c>
      <c r="G8" t="s">
        <v>302</v>
      </c>
      <c r="H8" t="s">
        <v>303</v>
      </c>
      <c r="I8" t="s">
        <v>291</v>
      </c>
      <c r="J8" t="s">
        <v>304</v>
      </c>
      <c r="K8" t="s">
        <v>305</v>
      </c>
      <c r="L8" t="s">
        <v>306</v>
      </c>
      <c r="M8" t="s">
        <v>307</v>
      </c>
      <c r="N8" s="36" t="s">
        <v>295</v>
      </c>
    </row>
    <row r="9" spans="1:15" x14ac:dyDescent="0.25">
      <c r="A9">
        <v>2011</v>
      </c>
      <c r="B9" t="s">
        <v>308</v>
      </c>
      <c r="C9" t="s">
        <v>309</v>
      </c>
      <c r="D9" t="s">
        <v>310</v>
      </c>
      <c r="E9" t="s">
        <v>311</v>
      </c>
      <c r="F9" t="s">
        <v>312</v>
      </c>
      <c r="G9" t="s">
        <v>313</v>
      </c>
      <c r="H9" t="s">
        <v>314</v>
      </c>
      <c r="I9" t="s">
        <v>315</v>
      </c>
      <c r="J9" t="s">
        <v>316</v>
      </c>
      <c r="K9" t="s">
        <v>317</v>
      </c>
      <c r="L9" t="s">
        <v>318</v>
      </c>
      <c r="M9" t="s">
        <v>319</v>
      </c>
      <c r="N9" s="36" t="s">
        <v>320</v>
      </c>
    </row>
    <row r="10" spans="1:15" x14ac:dyDescent="0.25">
      <c r="A10">
        <v>2010</v>
      </c>
      <c r="B10" t="s">
        <v>321</v>
      </c>
      <c r="C10" t="s">
        <v>322</v>
      </c>
      <c r="D10" t="s">
        <v>323</v>
      </c>
      <c r="E10" t="s">
        <v>324</v>
      </c>
      <c r="F10" t="s">
        <v>325</v>
      </c>
      <c r="G10" t="s">
        <v>326</v>
      </c>
      <c r="H10" t="s">
        <v>327</v>
      </c>
      <c r="I10" t="s">
        <v>328</v>
      </c>
      <c r="J10" t="s">
        <v>329</v>
      </c>
      <c r="K10" t="s">
        <v>330</v>
      </c>
      <c r="L10" t="s">
        <v>331</v>
      </c>
      <c r="M10" t="s">
        <v>332</v>
      </c>
      <c r="N10" s="36" t="s">
        <v>333</v>
      </c>
    </row>
    <row r="11" spans="1:15" x14ac:dyDescent="0.25">
      <c r="A11">
        <v>2009</v>
      </c>
      <c r="B11" t="s">
        <v>334</v>
      </c>
      <c r="C11" t="s">
        <v>335</v>
      </c>
      <c r="D11" t="s">
        <v>336</v>
      </c>
      <c r="E11" t="s">
        <v>337</v>
      </c>
      <c r="F11" t="s">
        <v>338</v>
      </c>
      <c r="G11" t="s">
        <v>339</v>
      </c>
      <c r="H11" t="s">
        <v>336</v>
      </c>
      <c r="I11" t="s">
        <v>340</v>
      </c>
      <c r="J11" t="s">
        <v>341</v>
      </c>
      <c r="K11" t="s">
        <v>342</v>
      </c>
      <c r="L11" t="s">
        <v>343</v>
      </c>
      <c r="M11" t="s">
        <v>344</v>
      </c>
      <c r="N11" s="36" t="s">
        <v>345</v>
      </c>
    </row>
    <row r="12" spans="1:15" x14ac:dyDescent="0.25">
      <c r="A12">
        <v>2008</v>
      </c>
      <c r="B12" t="s">
        <v>346</v>
      </c>
      <c r="C12" t="s">
        <v>347</v>
      </c>
      <c r="D12" t="s">
        <v>348</v>
      </c>
      <c r="E12" t="s">
        <v>349</v>
      </c>
      <c r="F12" t="s">
        <v>350</v>
      </c>
      <c r="G12" t="s">
        <v>351</v>
      </c>
      <c r="H12" t="s">
        <v>352</v>
      </c>
      <c r="I12" t="s">
        <v>353</v>
      </c>
      <c r="J12" t="s">
        <v>354</v>
      </c>
      <c r="K12" t="s">
        <v>355</v>
      </c>
      <c r="L12" t="s">
        <v>356</v>
      </c>
      <c r="M12" t="s">
        <v>357</v>
      </c>
      <c r="N12" s="36" t="s">
        <v>358</v>
      </c>
    </row>
    <row r="13" spans="1:15" x14ac:dyDescent="0.25">
      <c r="A13">
        <v>2007</v>
      </c>
      <c r="B13" t="s">
        <v>359</v>
      </c>
      <c r="C13" t="s">
        <v>360</v>
      </c>
      <c r="D13" t="s">
        <v>361</v>
      </c>
      <c r="E13" t="s">
        <v>362</v>
      </c>
      <c r="F13" t="s">
        <v>363</v>
      </c>
      <c r="G13" t="s">
        <v>364</v>
      </c>
      <c r="H13" t="s">
        <v>365</v>
      </c>
      <c r="I13" t="s">
        <v>366</v>
      </c>
      <c r="J13" t="s">
        <v>367</v>
      </c>
      <c r="K13" t="s">
        <v>368</v>
      </c>
      <c r="L13" t="s">
        <v>369</v>
      </c>
      <c r="M13" t="s">
        <v>370</v>
      </c>
      <c r="N13" s="36" t="s">
        <v>371</v>
      </c>
    </row>
    <row r="14" spans="1:15" x14ac:dyDescent="0.25">
      <c r="A14">
        <v>2006</v>
      </c>
      <c r="B14" t="s">
        <v>372</v>
      </c>
      <c r="C14" t="s">
        <v>373</v>
      </c>
      <c r="D14" t="s">
        <v>374</v>
      </c>
      <c r="E14" t="s">
        <v>375</v>
      </c>
      <c r="F14" t="s">
        <v>376</v>
      </c>
      <c r="G14" t="s">
        <v>377</v>
      </c>
      <c r="H14" t="s">
        <v>378</v>
      </c>
      <c r="I14" t="s">
        <v>379</v>
      </c>
      <c r="J14" t="s">
        <v>380</v>
      </c>
      <c r="K14" t="s">
        <v>381</v>
      </c>
      <c r="L14" t="s">
        <v>382</v>
      </c>
      <c r="M14" t="s">
        <v>382</v>
      </c>
      <c r="N14" s="36" t="s">
        <v>383</v>
      </c>
    </row>
    <row r="15" spans="1:15" x14ac:dyDescent="0.25">
      <c r="A15">
        <v>2005</v>
      </c>
      <c r="B15" t="s">
        <v>384</v>
      </c>
      <c r="C15" t="s">
        <v>385</v>
      </c>
      <c r="D15" t="s">
        <v>386</v>
      </c>
      <c r="E15" t="s">
        <v>387</v>
      </c>
      <c r="F15" t="s">
        <v>388</v>
      </c>
      <c r="G15" t="s">
        <v>389</v>
      </c>
      <c r="H15" t="s">
        <v>390</v>
      </c>
      <c r="I15" t="s">
        <v>391</v>
      </c>
      <c r="J15" t="s">
        <v>392</v>
      </c>
      <c r="K15" t="s">
        <v>393</v>
      </c>
      <c r="L15" t="s">
        <v>394</v>
      </c>
      <c r="M15" t="s">
        <v>395</v>
      </c>
      <c r="N15" s="36" t="s">
        <v>389</v>
      </c>
    </row>
    <row r="16" spans="1:15" x14ac:dyDescent="0.25">
      <c r="A16">
        <v>2004</v>
      </c>
      <c r="B16" t="s">
        <v>396</v>
      </c>
      <c r="C16" t="s">
        <v>397</v>
      </c>
      <c r="D16" t="s">
        <v>390</v>
      </c>
      <c r="E16" t="s">
        <v>390</v>
      </c>
      <c r="F16" t="s">
        <v>398</v>
      </c>
      <c r="G16" t="s">
        <v>399</v>
      </c>
      <c r="H16" t="s">
        <v>400</v>
      </c>
      <c r="I16" t="s">
        <v>401</v>
      </c>
      <c r="J16" t="s">
        <v>387</v>
      </c>
      <c r="K16" t="s">
        <v>402</v>
      </c>
      <c r="L16" t="s">
        <v>390</v>
      </c>
      <c r="M16" t="s">
        <v>390</v>
      </c>
      <c r="N16" s="36" t="s">
        <v>385</v>
      </c>
    </row>
    <row r="17" spans="1:14" x14ac:dyDescent="0.25">
      <c r="A17">
        <v>2003</v>
      </c>
      <c r="B17" t="s">
        <v>403</v>
      </c>
      <c r="C17" t="s">
        <v>404</v>
      </c>
      <c r="D17" t="s">
        <v>386</v>
      </c>
      <c r="E17" t="s">
        <v>405</v>
      </c>
      <c r="F17" t="s">
        <v>400</v>
      </c>
      <c r="G17" t="s">
        <v>406</v>
      </c>
      <c r="H17" t="s">
        <v>407</v>
      </c>
      <c r="I17" t="s">
        <v>408</v>
      </c>
      <c r="J17" t="s">
        <v>409</v>
      </c>
      <c r="K17" t="s">
        <v>399</v>
      </c>
      <c r="L17" t="s">
        <v>410</v>
      </c>
      <c r="M17" t="s">
        <v>411</v>
      </c>
      <c r="N17" s="36" t="s">
        <v>412</v>
      </c>
    </row>
    <row r="18" spans="1:14" x14ac:dyDescent="0.25">
      <c r="A18">
        <v>2002</v>
      </c>
      <c r="B18" t="s">
        <v>413</v>
      </c>
      <c r="C18" t="s">
        <v>414</v>
      </c>
      <c r="D18" t="s">
        <v>415</v>
      </c>
      <c r="E18" t="s">
        <v>416</v>
      </c>
      <c r="F18" t="s">
        <v>417</v>
      </c>
      <c r="G18" t="s">
        <v>418</v>
      </c>
      <c r="H18" t="s">
        <v>419</v>
      </c>
      <c r="I18" t="s">
        <v>420</v>
      </c>
      <c r="J18" t="s">
        <v>421</v>
      </c>
      <c r="K18" t="s">
        <v>422</v>
      </c>
      <c r="L18" t="s">
        <v>423</v>
      </c>
      <c r="M18" t="s">
        <v>424</v>
      </c>
      <c r="N18" s="36" t="s">
        <v>425</v>
      </c>
    </row>
    <row r="19" spans="1:14" x14ac:dyDescent="0.25">
      <c r="A19">
        <v>2001</v>
      </c>
      <c r="B19" t="s">
        <v>426</v>
      </c>
      <c r="C19" t="s">
        <v>427</v>
      </c>
      <c r="D19" t="s">
        <v>428</v>
      </c>
      <c r="E19" t="s">
        <v>429</v>
      </c>
      <c r="F19" t="s">
        <v>430</v>
      </c>
      <c r="G19" t="s">
        <v>431</v>
      </c>
      <c r="H19" t="s">
        <v>429</v>
      </c>
      <c r="I19" t="s">
        <v>432</v>
      </c>
      <c r="J19" t="s">
        <v>433</v>
      </c>
      <c r="K19" t="s">
        <v>434</v>
      </c>
      <c r="L19" t="s">
        <v>435</v>
      </c>
      <c r="M19" t="s">
        <v>436</v>
      </c>
      <c r="N19" s="36" t="s">
        <v>437</v>
      </c>
    </row>
    <row r="20" spans="1:14" x14ac:dyDescent="0.25">
      <c r="A20">
        <v>2000</v>
      </c>
      <c r="B20" t="s">
        <v>438</v>
      </c>
      <c r="C20" t="s">
        <v>439</v>
      </c>
      <c r="D20" t="s">
        <v>440</v>
      </c>
      <c r="E20" t="s">
        <v>441</v>
      </c>
      <c r="F20" t="s">
        <v>442</v>
      </c>
      <c r="G20" t="s">
        <v>443</v>
      </c>
      <c r="H20" t="s">
        <v>441</v>
      </c>
      <c r="I20" t="s">
        <v>444</v>
      </c>
      <c r="J20" t="s">
        <v>445</v>
      </c>
      <c r="K20" t="s">
        <v>427</v>
      </c>
      <c r="L20" t="s">
        <v>446</v>
      </c>
      <c r="M20" t="s">
        <v>447</v>
      </c>
      <c r="N20" s="36" t="s">
        <v>448</v>
      </c>
    </row>
    <row r="21" spans="1:14" x14ac:dyDescent="0.25">
      <c r="A21">
        <v>1999</v>
      </c>
      <c r="B21" t="s">
        <v>449</v>
      </c>
      <c r="C21" t="s">
        <v>450</v>
      </c>
      <c r="D21" t="s">
        <v>451</v>
      </c>
      <c r="E21" t="s">
        <v>452</v>
      </c>
      <c r="F21" t="s">
        <v>453</v>
      </c>
      <c r="G21" t="s">
        <v>439</v>
      </c>
      <c r="H21" t="s">
        <v>454</v>
      </c>
      <c r="I21" t="s">
        <v>454</v>
      </c>
      <c r="J21" t="s">
        <v>455</v>
      </c>
      <c r="K21" t="s">
        <v>456</v>
      </c>
      <c r="L21" t="s">
        <v>457</v>
      </c>
      <c r="M21" t="s">
        <v>458</v>
      </c>
      <c r="N21" s="36" t="s">
        <v>459</v>
      </c>
    </row>
    <row r="22" spans="1:14" x14ac:dyDescent="0.25">
      <c r="A22">
        <v>1998</v>
      </c>
      <c r="B22" t="s">
        <v>460</v>
      </c>
      <c r="C22" t="s">
        <v>461</v>
      </c>
      <c r="D22" t="s">
        <v>462</v>
      </c>
      <c r="E22" t="s">
        <v>463</v>
      </c>
      <c r="F22" t="s">
        <v>459</v>
      </c>
      <c r="G22" t="s">
        <v>454</v>
      </c>
      <c r="H22" t="s">
        <v>462</v>
      </c>
      <c r="I22" t="s">
        <v>464</v>
      </c>
      <c r="J22" t="s">
        <v>465</v>
      </c>
      <c r="K22" t="s">
        <v>451</v>
      </c>
      <c r="L22" t="s">
        <v>466</v>
      </c>
      <c r="M22" t="s">
        <v>449</v>
      </c>
      <c r="N22" s="36" t="s">
        <v>462</v>
      </c>
    </row>
    <row r="23" spans="1:14" x14ac:dyDescent="0.25">
      <c r="A23">
        <v>1997</v>
      </c>
      <c r="B23" t="s">
        <v>467</v>
      </c>
      <c r="C23" t="s">
        <v>468</v>
      </c>
      <c r="D23" t="s">
        <v>469</v>
      </c>
      <c r="E23" t="s">
        <v>462</v>
      </c>
      <c r="F23" t="s">
        <v>462</v>
      </c>
      <c r="G23" t="s">
        <v>470</v>
      </c>
      <c r="H23" t="s">
        <v>451</v>
      </c>
      <c r="I23" t="s">
        <v>470</v>
      </c>
      <c r="J23" t="s">
        <v>471</v>
      </c>
      <c r="K23" t="s">
        <v>458</v>
      </c>
      <c r="L23" t="s">
        <v>472</v>
      </c>
      <c r="M23" t="s">
        <v>473</v>
      </c>
      <c r="N23" s="36" t="s">
        <v>451</v>
      </c>
    </row>
    <row r="24" spans="1:14" x14ac:dyDescent="0.25">
      <c r="A24">
        <v>1996</v>
      </c>
      <c r="B24" t="s">
        <v>474</v>
      </c>
      <c r="C24" t="s">
        <v>475</v>
      </c>
      <c r="D24" t="s">
        <v>462</v>
      </c>
      <c r="E24" t="s">
        <v>454</v>
      </c>
      <c r="F24" t="s">
        <v>451</v>
      </c>
      <c r="G24" t="s">
        <v>450</v>
      </c>
      <c r="H24" t="s">
        <v>464</v>
      </c>
      <c r="I24" t="s">
        <v>476</v>
      </c>
      <c r="J24" t="s">
        <v>477</v>
      </c>
      <c r="K24" t="s">
        <v>478</v>
      </c>
      <c r="L24" t="s">
        <v>479</v>
      </c>
      <c r="M24" t="s">
        <v>480</v>
      </c>
      <c r="N24" s="36" t="s">
        <v>477</v>
      </c>
    </row>
    <row r="25" spans="1:14" x14ac:dyDescent="0.25">
      <c r="A25">
        <v>1995</v>
      </c>
      <c r="B25" t="s">
        <v>481</v>
      </c>
      <c r="C25" t="s">
        <v>482</v>
      </c>
      <c r="D25" t="s">
        <v>483</v>
      </c>
      <c r="E25" t="s">
        <v>484</v>
      </c>
      <c r="F25" t="s">
        <v>479</v>
      </c>
      <c r="G25" t="s">
        <v>485</v>
      </c>
      <c r="H25" t="s">
        <v>486</v>
      </c>
      <c r="I25" t="s">
        <v>476</v>
      </c>
      <c r="J25" t="s">
        <v>449</v>
      </c>
      <c r="K25" t="s">
        <v>460</v>
      </c>
      <c r="L25" t="s">
        <v>465</v>
      </c>
      <c r="M25" t="s">
        <v>477</v>
      </c>
      <c r="N25" s="36" t="s">
        <v>486</v>
      </c>
    </row>
    <row r="26" spans="1:14" x14ac:dyDescent="0.25">
      <c r="A26">
        <v>1994</v>
      </c>
      <c r="B26" t="s">
        <v>487</v>
      </c>
      <c r="C26" t="s">
        <v>488</v>
      </c>
      <c r="D26" t="s">
        <v>489</v>
      </c>
      <c r="E26" t="s">
        <v>490</v>
      </c>
      <c r="F26" t="s">
        <v>491</v>
      </c>
      <c r="G26" t="s">
        <v>492</v>
      </c>
      <c r="H26" t="s">
        <v>492</v>
      </c>
      <c r="I26" t="s">
        <v>493</v>
      </c>
      <c r="J26" t="s">
        <v>494</v>
      </c>
      <c r="K26" t="s">
        <v>495</v>
      </c>
      <c r="L26" t="s">
        <v>496</v>
      </c>
      <c r="M26" t="s">
        <v>497</v>
      </c>
      <c r="N26" s="36" t="s">
        <v>493</v>
      </c>
    </row>
    <row r="27" spans="1:14" x14ac:dyDescent="0.25">
      <c r="A27">
        <v>1993</v>
      </c>
      <c r="B27" t="s">
        <v>498</v>
      </c>
      <c r="C27" t="s">
        <v>499</v>
      </c>
      <c r="D27" t="s">
        <v>500</v>
      </c>
      <c r="E27" t="s">
        <v>501</v>
      </c>
      <c r="F27" t="s">
        <v>502</v>
      </c>
      <c r="G27" t="s">
        <v>503</v>
      </c>
      <c r="H27" t="s">
        <v>504</v>
      </c>
      <c r="I27" t="s">
        <v>503</v>
      </c>
      <c r="J27" t="s">
        <v>505</v>
      </c>
      <c r="K27" t="s">
        <v>506</v>
      </c>
      <c r="L27" t="s">
        <v>507</v>
      </c>
      <c r="M27" t="s">
        <v>508</v>
      </c>
      <c r="N27" s="36" t="s">
        <v>509</v>
      </c>
    </row>
    <row r="28" spans="1:14" x14ac:dyDescent="0.25">
      <c r="A28">
        <v>1992</v>
      </c>
      <c r="B28" t="s">
        <v>510</v>
      </c>
      <c r="C28" t="s">
        <v>511</v>
      </c>
      <c r="D28" t="s">
        <v>512</v>
      </c>
      <c r="E28" t="s">
        <v>513</v>
      </c>
      <c r="F28" t="s">
        <v>514</v>
      </c>
      <c r="G28" t="s">
        <v>515</v>
      </c>
      <c r="H28" t="s">
        <v>516</v>
      </c>
      <c r="I28" t="s">
        <v>512</v>
      </c>
      <c r="J28" t="s">
        <v>517</v>
      </c>
      <c r="K28" t="s">
        <v>518</v>
      </c>
      <c r="L28" t="s">
        <v>519</v>
      </c>
      <c r="M28" t="s">
        <v>520</v>
      </c>
      <c r="N28" s="36" t="s">
        <v>521</v>
      </c>
    </row>
    <row r="29" spans="1:14" x14ac:dyDescent="0.25">
      <c r="A29">
        <v>1991</v>
      </c>
      <c r="B29" t="s">
        <v>522</v>
      </c>
      <c r="C29" t="s">
        <v>523</v>
      </c>
      <c r="D29" t="s">
        <v>524</v>
      </c>
      <c r="E29" t="s">
        <v>525</v>
      </c>
      <c r="F29" t="s">
        <v>526</v>
      </c>
      <c r="G29" t="s">
        <v>527</v>
      </c>
      <c r="H29" t="s">
        <v>525</v>
      </c>
      <c r="I29" t="s">
        <v>528</v>
      </c>
      <c r="J29" t="s">
        <v>529</v>
      </c>
      <c r="K29" t="s">
        <v>530</v>
      </c>
      <c r="L29" t="s">
        <v>531</v>
      </c>
      <c r="M29" t="s">
        <v>532</v>
      </c>
      <c r="N29" s="36" t="s">
        <v>533</v>
      </c>
    </row>
    <row r="30" spans="1:14" x14ac:dyDescent="0.25">
      <c r="A30">
        <v>1990</v>
      </c>
      <c r="B30" t="s">
        <v>534</v>
      </c>
      <c r="C30" t="s">
        <v>535</v>
      </c>
      <c r="D30" t="s">
        <v>536</v>
      </c>
      <c r="E30" t="s">
        <v>537</v>
      </c>
      <c r="F30" t="s">
        <v>538</v>
      </c>
      <c r="G30" t="s">
        <v>539</v>
      </c>
      <c r="H30" t="s">
        <v>540</v>
      </c>
      <c r="I30" t="s">
        <v>541</v>
      </c>
      <c r="J30" t="s">
        <v>542</v>
      </c>
      <c r="K30" t="s">
        <v>543</v>
      </c>
      <c r="L30" t="s">
        <v>544</v>
      </c>
      <c r="M30" t="s">
        <v>545</v>
      </c>
      <c r="N30" s="36" t="s">
        <v>546</v>
      </c>
    </row>
    <row r="31" spans="1:14" x14ac:dyDescent="0.25">
      <c r="A31">
        <v>1989</v>
      </c>
      <c r="B31" t="s">
        <v>547</v>
      </c>
      <c r="C31" t="s">
        <v>548</v>
      </c>
      <c r="D31" t="s">
        <v>549</v>
      </c>
      <c r="E31" t="s">
        <v>550</v>
      </c>
      <c r="F31" t="s">
        <v>551</v>
      </c>
      <c r="G31" t="s">
        <v>552</v>
      </c>
      <c r="H31" t="s">
        <v>552</v>
      </c>
      <c r="I31" t="s">
        <v>553</v>
      </c>
      <c r="J31" t="s">
        <v>554</v>
      </c>
      <c r="K31" t="s">
        <v>555</v>
      </c>
      <c r="L31" t="s">
        <v>556</v>
      </c>
      <c r="M31" t="s">
        <v>557</v>
      </c>
      <c r="N31" s="36" t="s">
        <v>558</v>
      </c>
    </row>
    <row r="32" spans="1:14" x14ac:dyDescent="0.25">
      <c r="A32">
        <v>1988</v>
      </c>
      <c r="B32" t="s">
        <v>559</v>
      </c>
      <c r="C32" t="s">
        <v>560</v>
      </c>
      <c r="D32" t="s">
        <v>561</v>
      </c>
      <c r="E32" t="s">
        <v>562</v>
      </c>
      <c r="F32" t="s">
        <v>563</v>
      </c>
      <c r="G32" t="s">
        <v>564</v>
      </c>
      <c r="H32" t="s">
        <v>565</v>
      </c>
      <c r="I32" t="s">
        <v>566</v>
      </c>
      <c r="J32" t="s">
        <v>567</v>
      </c>
      <c r="K32" t="s">
        <v>568</v>
      </c>
      <c r="L32" t="s">
        <v>569</v>
      </c>
      <c r="M32" t="s">
        <v>570</v>
      </c>
      <c r="N32" s="36" t="s">
        <v>571</v>
      </c>
    </row>
    <row r="33" spans="1:14" x14ac:dyDescent="0.25">
      <c r="A33">
        <v>1987</v>
      </c>
      <c r="B33" t="s">
        <v>572</v>
      </c>
      <c r="C33" t="s">
        <v>572</v>
      </c>
      <c r="D33" t="s">
        <v>573</v>
      </c>
      <c r="E33" t="s">
        <v>574</v>
      </c>
      <c r="F33" t="s">
        <v>575</v>
      </c>
      <c r="G33" t="s">
        <v>576</v>
      </c>
      <c r="H33" t="s">
        <v>577</v>
      </c>
      <c r="I33" t="s">
        <v>578</v>
      </c>
      <c r="J33" t="s">
        <v>579</v>
      </c>
      <c r="K33" t="s">
        <v>580</v>
      </c>
      <c r="L33" t="s">
        <v>581</v>
      </c>
      <c r="M33" t="s">
        <v>581</v>
      </c>
      <c r="N33" s="36" t="s">
        <v>582</v>
      </c>
    </row>
    <row r="34" spans="1:14" x14ac:dyDescent="0.25">
      <c r="A34">
        <v>1986</v>
      </c>
      <c r="B34" t="s">
        <v>583</v>
      </c>
      <c r="C34" t="s">
        <v>584</v>
      </c>
      <c r="D34" t="s">
        <v>585</v>
      </c>
      <c r="E34" t="s">
        <v>586</v>
      </c>
      <c r="F34" t="s">
        <v>586</v>
      </c>
      <c r="G34" t="s">
        <v>586</v>
      </c>
      <c r="H34" t="s">
        <v>587</v>
      </c>
      <c r="I34" t="s">
        <v>588</v>
      </c>
      <c r="J34" t="s">
        <v>589</v>
      </c>
      <c r="K34" t="s">
        <v>590</v>
      </c>
      <c r="L34" t="s">
        <v>590</v>
      </c>
      <c r="M34" t="s">
        <v>591</v>
      </c>
      <c r="N34" s="36" t="s">
        <v>592</v>
      </c>
    </row>
    <row r="35" spans="1:14" x14ac:dyDescent="0.25">
      <c r="A35">
        <v>1985</v>
      </c>
      <c r="B35" t="s">
        <v>593</v>
      </c>
      <c r="C35" t="s">
        <v>594</v>
      </c>
      <c r="D35" t="s">
        <v>595</v>
      </c>
      <c r="E35" t="s">
        <v>596</v>
      </c>
      <c r="F35" t="s">
        <v>597</v>
      </c>
      <c r="G35" t="s">
        <v>598</v>
      </c>
      <c r="H35" t="s">
        <v>599</v>
      </c>
      <c r="I35" t="s">
        <v>599</v>
      </c>
      <c r="J35" t="s">
        <v>597</v>
      </c>
      <c r="K35" t="s">
        <v>600</v>
      </c>
      <c r="L35" t="s">
        <v>601</v>
      </c>
      <c r="M35" t="s">
        <v>602</v>
      </c>
      <c r="N35" s="36" t="s">
        <v>599</v>
      </c>
    </row>
    <row r="36" spans="1:14" x14ac:dyDescent="0.25">
      <c r="A36">
        <v>1984</v>
      </c>
      <c r="B36" t="s">
        <v>603</v>
      </c>
      <c r="C36" t="s">
        <v>604</v>
      </c>
      <c r="D36" t="s">
        <v>605</v>
      </c>
      <c r="E36" t="s">
        <v>606</v>
      </c>
      <c r="F36" t="s">
        <v>607</v>
      </c>
      <c r="G36" t="s">
        <v>608</v>
      </c>
      <c r="H36" t="s">
        <v>607</v>
      </c>
      <c r="I36" t="s">
        <v>609</v>
      </c>
      <c r="J36" t="s">
        <v>610</v>
      </c>
      <c r="K36" t="s">
        <v>611</v>
      </c>
      <c r="L36" t="s">
        <v>612</v>
      </c>
      <c r="M36" t="s">
        <v>613</v>
      </c>
      <c r="N36" s="36" t="s">
        <v>614</v>
      </c>
    </row>
    <row r="37" spans="1:14" x14ac:dyDescent="0.25">
      <c r="A37">
        <v>1983</v>
      </c>
      <c r="B37" t="s">
        <v>615</v>
      </c>
      <c r="C37" t="s">
        <v>616</v>
      </c>
      <c r="D37" t="s">
        <v>617</v>
      </c>
      <c r="E37" t="s">
        <v>618</v>
      </c>
      <c r="F37" t="s">
        <v>619</v>
      </c>
      <c r="G37" t="s">
        <v>620</v>
      </c>
      <c r="H37" t="s">
        <v>621</v>
      </c>
      <c r="I37" t="s">
        <v>622</v>
      </c>
      <c r="J37" t="s">
        <v>623</v>
      </c>
      <c r="K37" t="s">
        <v>624</v>
      </c>
      <c r="L37" t="s">
        <v>625</v>
      </c>
      <c r="M37" t="s">
        <v>626</v>
      </c>
      <c r="N37" s="36" t="s">
        <v>627</v>
      </c>
    </row>
    <row r="38" spans="1:14" x14ac:dyDescent="0.25">
      <c r="A38">
        <v>1982</v>
      </c>
      <c r="B38" t="s">
        <v>628</v>
      </c>
      <c r="C38" t="s">
        <v>629</v>
      </c>
      <c r="D38" t="s">
        <v>630</v>
      </c>
      <c r="E38" t="s">
        <v>631</v>
      </c>
      <c r="F38" t="s">
        <v>632</v>
      </c>
      <c r="G38" t="s">
        <v>633</v>
      </c>
      <c r="H38" t="s">
        <v>634</v>
      </c>
      <c r="I38" t="s">
        <v>635</v>
      </c>
      <c r="J38" t="s">
        <v>636</v>
      </c>
      <c r="K38" t="s">
        <v>637</v>
      </c>
      <c r="L38" t="s">
        <v>638</v>
      </c>
      <c r="M38" t="s">
        <v>639</v>
      </c>
      <c r="N38" s="36" t="s">
        <v>640</v>
      </c>
    </row>
    <row r="39" spans="1:14" x14ac:dyDescent="0.25">
      <c r="A39">
        <v>1981</v>
      </c>
      <c r="B39" t="s">
        <v>641</v>
      </c>
      <c r="C39" t="s">
        <v>642</v>
      </c>
      <c r="D39" t="s">
        <v>643</v>
      </c>
      <c r="E39" t="s">
        <v>644</v>
      </c>
      <c r="F39" t="s">
        <v>645</v>
      </c>
      <c r="G39" t="s">
        <v>646</v>
      </c>
      <c r="H39" t="s">
        <v>647</v>
      </c>
      <c r="I39" t="s">
        <v>648</v>
      </c>
      <c r="J39" t="s">
        <v>649</v>
      </c>
      <c r="K39" t="s">
        <v>650</v>
      </c>
      <c r="L39" t="s">
        <v>651</v>
      </c>
      <c r="M39" t="s">
        <v>652</v>
      </c>
      <c r="N39" s="36" t="s">
        <v>653</v>
      </c>
    </row>
    <row r="40" spans="1:14" x14ac:dyDescent="0.25">
      <c r="A40">
        <v>1980</v>
      </c>
      <c r="B40" t="s">
        <v>654</v>
      </c>
      <c r="C40" t="s">
        <v>655</v>
      </c>
      <c r="D40" t="s">
        <v>656</v>
      </c>
      <c r="E40" t="s">
        <v>657</v>
      </c>
      <c r="F40" t="s">
        <v>658</v>
      </c>
      <c r="G40" t="s">
        <v>659</v>
      </c>
      <c r="H40" t="s">
        <v>660</v>
      </c>
      <c r="I40" t="s">
        <v>661</v>
      </c>
      <c r="J40" t="s">
        <v>662</v>
      </c>
      <c r="K40" t="s">
        <v>663</v>
      </c>
      <c r="L40" t="s">
        <v>664</v>
      </c>
      <c r="M40" t="s">
        <v>665</v>
      </c>
      <c r="N40" s="36" t="s">
        <v>666</v>
      </c>
    </row>
    <row r="42" spans="1:14" x14ac:dyDescent="0.25">
      <c r="A42" t="s">
        <v>667</v>
      </c>
    </row>
    <row r="46" spans="1:14" x14ac:dyDescent="0.25">
      <c r="A46" t="s">
        <v>668</v>
      </c>
    </row>
    <row r="50" spans="1:2" x14ac:dyDescent="0.25">
      <c r="A50" t="s">
        <v>48</v>
      </c>
    </row>
    <row r="51" spans="1:2" x14ac:dyDescent="0.25">
      <c r="A51" t="s">
        <v>669</v>
      </c>
      <c r="B51" s="61">
        <v>42716</v>
      </c>
    </row>
    <row r="55" spans="1:2" x14ac:dyDescent="0.25">
      <c r="A55" t="s">
        <v>670</v>
      </c>
    </row>
    <row r="56" spans="1:2" x14ac:dyDescent="0.25">
      <c r="A56" t="s">
        <v>671</v>
      </c>
    </row>
    <row r="57" spans="1:2" x14ac:dyDescent="0.25">
      <c r="A57" t="s">
        <v>672</v>
      </c>
    </row>
    <row r="58" spans="1:2" x14ac:dyDescent="0.25">
      <c r="A58" t="s">
        <v>673</v>
      </c>
    </row>
    <row r="59" spans="1:2" x14ac:dyDescent="0.25">
      <c r="A59" t="s">
        <v>674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
  <sheetViews>
    <sheetView workbookViewId="0">
      <selection activeCell="B2" sqref="B2"/>
    </sheetView>
  </sheetViews>
  <sheetFormatPr defaultRowHeight="15" x14ac:dyDescent="0.25"/>
  <cols>
    <col min="1" max="1" width="18.42578125" bestFit="1" customWidth="1"/>
    <col min="4" max="4" width="39.5703125" bestFit="1" customWidth="1"/>
  </cols>
  <sheetData>
    <row r="2" spans="1:4" x14ac:dyDescent="0.25">
      <c r="A2" t="s">
        <v>215</v>
      </c>
      <c r="B2" s="89">
        <v>0.02</v>
      </c>
      <c r="D2" t="s">
        <v>745</v>
      </c>
    </row>
    <row r="3" spans="1:4" x14ac:dyDescent="0.25">
      <c r="A3" t="s">
        <v>216</v>
      </c>
      <c r="B3" s="89">
        <v>3.5000000000000003E-2</v>
      </c>
      <c r="D3" t="s">
        <v>693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6" sqref="B6"/>
    </sheetView>
  </sheetViews>
  <sheetFormatPr defaultColWidth="9.140625" defaultRowHeight="15" x14ac:dyDescent="0.25"/>
  <cols>
    <col min="1" max="1" width="11.85546875" style="81" bestFit="1" customWidth="1"/>
    <col min="2" max="2" width="86.42578125" style="62" customWidth="1"/>
    <col min="3" max="16384" width="9.140625" style="62"/>
  </cols>
  <sheetData>
    <row r="1" spans="1:2" s="82" customFormat="1" x14ac:dyDescent="0.25">
      <c r="A1" s="83" t="s">
        <v>682</v>
      </c>
    </row>
    <row r="3" spans="1:2" x14ac:dyDescent="0.25">
      <c r="A3" s="81">
        <v>1</v>
      </c>
      <c r="B3" s="62" t="s">
        <v>749</v>
      </c>
    </row>
    <row r="4" spans="1:2" x14ac:dyDescent="0.25">
      <c r="B4" s="99" t="s">
        <v>748</v>
      </c>
    </row>
    <row r="5" spans="1:2" x14ac:dyDescent="0.25">
      <c r="A5" s="81">
        <v>2</v>
      </c>
      <c r="B5" s="62" t="s">
        <v>702</v>
      </c>
    </row>
    <row r="6" spans="1:2" x14ac:dyDescent="0.25">
      <c r="A6" s="81">
        <v>3</v>
      </c>
      <c r="B6" s="62" t="s">
        <v>746</v>
      </c>
    </row>
    <row r="7" spans="1:2" x14ac:dyDescent="0.25">
      <c r="B7" s="99" t="s">
        <v>750</v>
      </c>
    </row>
    <row r="8" spans="1:2" x14ac:dyDescent="0.25">
      <c r="A8" s="81">
        <v>4</v>
      </c>
      <c r="B8" s="62" t="s">
        <v>751</v>
      </c>
    </row>
    <row r="9" spans="1:2" x14ac:dyDescent="0.25">
      <c r="B9" s="99" t="s">
        <v>752</v>
      </c>
    </row>
    <row r="10" spans="1:2" x14ac:dyDescent="0.25">
      <c r="A10" s="81">
        <v>5</v>
      </c>
      <c r="B10" s="62" t="s">
        <v>753</v>
      </c>
    </row>
    <row r="11" spans="1:2" x14ac:dyDescent="0.25">
      <c r="B11" s="99" t="s">
        <v>754</v>
      </c>
    </row>
    <row r="12" spans="1:2" x14ac:dyDescent="0.25">
      <c r="A12" s="81">
        <v>6</v>
      </c>
      <c r="B12" s="62" t="s">
        <v>755</v>
      </c>
    </row>
    <row r="13" spans="1:2" x14ac:dyDescent="0.25">
      <c r="B13" s="99" t="s">
        <v>756</v>
      </c>
    </row>
    <row r="14" spans="1:2" x14ac:dyDescent="0.25">
      <c r="A14" s="81">
        <v>7</v>
      </c>
      <c r="B14" s="62" t="s">
        <v>685</v>
      </c>
    </row>
    <row r="15" spans="1:2" x14ac:dyDescent="0.25">
      <c r="B15" s="99" t="s">
        <v>757</v>
      </c>
    </row>
    <row r="16" spans="1:2" x14ac:dyDescent="0.25">
      <c r="A16" s="81">
        <v>8</v>
      </c>
      <c r="B16" s="62" t="s">
        <v>759</v>
      </c>
    </row>
    <row r="17" spans="1:2" x14ac:dyDescent="0.25">
      <c r="B17" s="99" t="s">
        <v>758</v>
      </c>
    </row>
    <row r="18" spans="1:2" x14ac:dyDescent="0.25">
      <c r="A18" s="81">
        <v>9</v>
      </c>
      <c r="B18" s="62" t="s">
        <v>760</v>
      </c>
    </row>
    <row r="19" spans="1:2" x14ac:dyDescent="0.25">
      <c r="B19" s="99" t="s">
        <v>761</v>
      </c>
    </row>
    <row r="20" spans="1:2" x14ac:dyDescent="0.25">
      <c r="A20" s="81">
        <v>10</v>
      </c>
      <c r="B20" s="62" t="s">
        <v>747</v>
      </c>
    </row>
    <row r="21" spans="1:2" x14ac:dyDescent="0.25">
      <c r="B21" s="99" t="s">
        <v>762</v>
      </c>
    </row>
    <row r="22" spans="1:2" x14ac:dyDescent="0.25">
      <c r="A22" s="81">
        <v>11</v>
      </c>
      <c r="B22" s="62" t="s">
        <v>694</v>
      </c>
    </row>
    <row r="23" spans="1:2" x14ac:dyDescent="0.25">
      <c r="B23" s="99" t="s">
        <v>763</v>
      </c>
    </row>
  </sheetData>
  <hyperlinks>
    <hyperlink ref="B4" r:id="rId1"/>
    <hyperlink ref="B7" r:id="rId2"/>
    <hyperlink ref="B9" r:id="rId3"/>
    <hyperlink ref="B11" r:id="rId4"/>
    <hyperlink ref="B13" r:id="rId5"/>
    <hyperlink ref="B15" r:id="rId6"/>
    <hyperlink ref="B17" r:id="rId7"/>
    <hyperlink ref="B19" r:id="rId8"/>
    <hyperlink ref="B21" r:id="rId9"/>
    <hyperlink ref="B23"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HQ109"/>
  <sheetViews>
    <sheetView showGridLines="0" workbookViewId="0">
      <selection activeCell="M19" sqref="M19"/>
    </sheetView>
  </sheetViews>
  <sheetFormatPr defaultRowHeight="15" x14ac:dyDescent="0.25"/>
  <cols>
    <col min="1" max="1" width="4.140625" customWidth="1"/>
    <col min="2" max="2" width="5.85546875" customWidth="1"/>
    <col min="3" max="3" width="17.28515625" customWidth="1"/>
    <col min="4" max="4" width="11.7109375" customWidth="1"/>
    <col min="5" max="6" width="12.5703125" customWidth="1"/>
    <col min="7" max="7" width="7.140625" customWidth="1"/>
    <col min="8" max="8" width="5.85546875" customWidth="1"/>
    <col min="9" max="9" width="13.7109375" customWidth="1"/>
    <col min="10" max="10" width="8.85546875" customWidth="1"/>
    <col min="11" max="11" width="10.42578125" customWidth="1"/>
    <col min="12" max="12" width="8.5703125" customWidth="1"/>
    <col min="13" max="13" width="8.140625" customWidth="1"/>
    <col min="14" max="14" width="5.85546875" customWidth="1"/>
    <col min="15" max="15" width="11.7109375" customWidth="1"/>
    <col min="16" max="18" width="10.28515625" customWidth="1"/>
    <col min="19" max="19" width="5.85546875" customWidth="1"/>
    <col min="20" max="21" width="11.7109375" customWidth="1"/>
    <col min="24" max="123" width="4.7109375" customWidth="1"/>
    <col min="126" max="225" width="4.7109375" customWidth="1"/>
  </cols>
  <sheetData>
    <row r="1" spans="2:225" x14ac:dyDescent="0.25">
      <c r="D1" s="58" t="s">
        <v>224</v>
      </c>
      <c r="X1" t="s">
        <v>210</v>
      </c>
    </row>
    <row r="2" spans="2:225" x14ac:dyDescent="0.25">
      <c r="C2" s="110" t="s">
        <v>218</v>
      </c>
      <c r="D2" s="110"/>
      <c r="E2" s="38" t="s">
        <v>219</v>
      </c>
      <c r="F2" s="38"/>
      <c r="I2" s="110" t="s">
        <v>218</v>
      </c>
      <c r="J2" s="110"/>
      <c r="K2" s="110"/>
      <c r="L2" s="86"/>
      <c r="O2" s="110" t="s">
        <v>219</v>
      </c>
      <c r="P2" s="110"/>
      <c r="Q2" s="86"/>
      <c r="T2" s="110" t="s">
        <v>203</v>
      </c>
      <c r="U2" s="110"/>
      <c r="X2" s="111" t="s">
        <v>209</v>
      </c>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V2" s="111" t="s">
        <v>697</v>
      </c>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row>
    <row r="3" spans="2:225" ht="30" x14ac:dyDescent="0.25">
      <c r="B3" s="37" t="s">
        <v>51</v>
      </c>
      <c r="C3" s="39" t="s">
        <v>204</v>
      </c>
      <c r="D3" s="39" t="s">
        <v>205</v>
      </c>
      <c r="E3" s="39" t="s">
        <v>222</v>
      </c>
      <c r="F3" s="39" t="s">
        <v>223</v>
      </c>
      <c r="H3" s="37" t="s">
        <v>51</v>
      </c>
      <c r="I3" s="59" t="s">
        <v>225</v>
      </c>
      <c r="J3" s="59" t="s">
        <v>226</v>
      </c>
      <c r="K3" s="59" t="s">
        <v>220</v>
      </c>
      <c r="L3" s="59" t="s">
        <v>227</v>
      </c>
      <c r="N3" s="37" t="s">
        <v>51</v>
      </c>
      <c r="O3" s="52" t="s">
        <v>221</v>
      </c>
      <c r="P3" s="39" t="s">
        <v>217</v>
      </c>
      <c r="Q3" s="39" t="s">
        <v>220</v>
      </c>
      <c r="S3" s="37" t="s">
        <v>51</v>
      </c>
      <c r="T3" s="39" t="s">
        <v>206</v>
      </c>
      <c r="U3" s="39" t="s">
        <v>207</v>
      </c>
      <c r="W3" s="44" t="s">
        <v>208</v>
      </c>
      <c r="X3" s="39">
        <v>0</v>
      </c>
      <c r="Y3" s="39">
        <v>1</v>
      </c>
      <c r="Z3" s="39">
        <v>2</v>
      </c>
      <c r="AA3" s="39">
        <v>3</v>
      </c>
      <c r="AB3" s="39">
        <v>4</v>
      </c>
      <c r="AC3" s="39">
        <v>5</v>
      </c>
      <c r="AD3" s="39">
        <v>6</v>
      </c>
      <c r="AE3" s="39">
        <v>7</v>
      </c>
      <c r="AF3" s="39">
        <v>8</v>
      </c>
      <c r="AG3" s="39">
        <v>9</v>
      </c>
      <c r="AH3" s="39">
        <v>10</v>
      </c>
      <c r="AI3" s="39">
        <v>11</v>
      </c>
      <c r="AJ3" s="39">
        <v>12</v>
      </c>
      <c r="AK3" s="39">
        <v>13</v>
      </c>
      <c r="AL3" s="39">
        <v>14</v>
      </c>
      <c r="AM3" s="39">
        <v>15</v>
      </c>
      <c r="AN3" s="39">
        <v>16</v>
      </c>
      <c r="AO3" s="39">
        <v>17</v>
      </c>
      <c r="AP3" s="39">
        <v>18</v>
      </c>
      <c r="AQ3" s="39">
        <v>19</v>
      </c>
      <c r="AR3" s="39">
        <v>20</v>
      </c>
      <c r="AS3" s="39">
        <v>21</v>
      </c>
      <c r="AT3" s="39">
        <v>22</v>
      </c>
      <c r="AU3" s="39">
        <v>23</v>
      </c>
      <c r="AV3" s="39">
        <v>24</v>
      </c>
      <c r="AW3" s="39">
        <v>25</v>
      </c>
      <c r="AX3" s="39">
        <v>26</v>
      </c>
      <c r="AY3" s="39">
        <v>27</v>
      </c>
      <c r="AZ3" s="39">
        <v>28</v>
      </c>
      <c r="BA3" s="39">
        <v>29</v>
      </c>
      <c r="BB3" s="39">
        <v>30</v>
      </c>
      <c r="BC3" s="39">
        <v>31</v>
      </c>
      <c r="BD3" s="39">
        <v>32</v>
      </c>
      <c r="BE3" s="39">
        <v>33</v>
      </c>
      <c r="BF3" s="39">
        <v>34</v>
      </c>
      <c r="BG3" s="39">
        <v>35</v>
      </c>
      <c r="BH3" s="39">
        <v>36</v>
      </c>
      <c r="BI3" s="39">
        <v>37</v>
      </c>
      <c r="BJ3" s="39">
        <v>38</v>
      </c>
      <c r="BK3" s="39">
        <v>39</v>
      </c>
      <c r="BL3" s="39">
        <v>40</v>
      </c>
      <c r="BM3" s="39">
        <v>41</v>
      </c>
      <c r="BN3" s="39">
        <v>42</v>
      </c>
      <c r="BO3" s="39">
        <v>43</v>
      </c>
      <c r="BP3" s="39">
        <v>44</v>
      </c>
      <c r="BQ3" s="39">
        <v>45</v>
      </c>
      <c r="BR3" s="39">
        <v>46</v>
      </c>
      <c r="BS3" s="39">
        <v>47</v>
      </c>
      <c r="BT3" s="39">
        <v>48</v>
      </c>
      <c r="BU3" s="39">
        <v>49</v>
      </c>
      <c r="BV3" s="39">
        <v>50</v>
      </c>
      <c r="BW3" s="39">
        <v>51</v>
      </c>
      <c r="BX3" s="39">
        <v>52</v>
      </c>
      <c r="BY3" s="39">
        <v>53</v>
      </c>
      <c r="BZ3" s="39">
        <v>54</v>
      </c>
      <c r="CA3" s="39">
        <v>55</v>
      </c>
      <c r="CB3" s="39">
        <v>56</v>
      </c>
      <c r="CC3" s="39">
        <v>57</v>
      </c>
      <c r="CD3" s="39">
        <v>58</v>
      </c>
      <c r="CE3" s="39">
        <v>59</v>
      </c>
      <c r="CF3" s="39">
        <v>60</v>
      </c>
      <c r="CG3" s="39">
        <v>61</v>
      </c>
      <c r="CH3" s="39">
        <v>62</v>
      </c>
      <c r="CI3" s="39">
        <v>63</v>
      </c>
      <c r="CJ3" s="39">
        <v>64</v>
      </c>
      <c r="CK3" s="39">
        <v>65</v>
      </c>
      <c r="CL3" s="39">
        <v>66</v>
      </c>
      <c r="CM3" s="39">
        <v>67</v>
      </c>
      <c r="CN3" s="39">
        <v>68</v>
      </c>
      <c r="CO3" s="39">
        <v>69</v>
      </c>
      <c r="CP3" s="39">
        <v>70</v>
      </c>
      <c r="CQ3" s="39">
        <v>71</v>
      </c>
      <c r="CR3" s="39">
        <v>72</v>
      </c>
      <c r="CS3" s="39">
        <v>73</v>
      </c>
      <c r="CT3" s="39">
        <v>74</v>
      </c>
      <c r="CU3" s="39">
        <v>75</v>
      </c>
      <c r="CV3" s="39">
        <v>76</v>
      </c>
      <c r="CW3" s="39">
        <v>77</v>
      </c>
      <c r="CX3" s="39">
        <v>78</v>
      </c>
      <c r="CY3" s="39">
        <v>79</v>
      </c>
      <c r="CZ3" s="39">
        <v>80</v>
      </c>
      <c r="DA3" s="39">
        <v>81</v>
      </c>
      <c r="DB3" s="39">
        <v>82</v>
      </c>
      <c r="DC3" s="39">
        <v>83</v>
      </c>
      <c r="DD3" s="39">
        <v>84</v>
      </c>
      <c r="DE3" s="39">
        <v>85</v>
      </c>
      <c r="DF3" s="39">
        <v>86</v>
      </c>
      <c r="DG3" s="39">
        <v>87</v>
      </c>
      <c r="DH3" s="39">
        <v>88</v>
      </c>
      <c r="DI3" s="39">
        <v>89</v>
      </c>
      <c r="DJ3" s="39">
        <v>90</v>
      </c>
      <c r="DK3" s="39">
        <v>91</v>
      </c>
      <c r="DL3" s="39">
        <v>92</v>
      </c>
      <c r="DM3" s="39">
        <v>93</v>
      </c>
      <c r="DN3" s="39">
        <v>94</v>
      </c>
      <c r="DO3" s="39">
        <v>95</v>
      </c>
      <c r="DP3" s="39">
        <v>96</v>
      </c>
      <c r="DQ3" s="39">
        <v>97</v>
      </c>
      <c r="DR3" s="39">
        <v>98</v>
      </c>
      <c r="DS3" s="39">
        <v>99</v>
      </c>
      <c r="DV3" s="39">
        <v>0</v>
      </c>
      <c r="DW3" s="39">
        <v>1</v>
      </c>
      <c r="DX3" s="39">
        <v>2</v>
      </c>
      <c r="DY3" s="39">
        <v>3</v>
      </c>
      <c r="DZ3" s="39">
        <v>4</v>
      </c>
      <c r="EA3" s="39">
        <v>5</v>
      </c>
      <c r="EB3" s="39">
        <v>6</v>
      </c>
      <c r="EC3" s="39">
        <v>7</v>
      </c>
      <c r="ED3" s="39">
        <v>8</v>
      </c>
      <c r="EE3" s="39">
        <v>9</v>
      </c>
      <c r="EF3" s="39">
        <v>10</v>
      </c>
      <c r="EG3" s="39">
        <v>11</v>
      </c>
      <c r="EH3" s="39">
        <v>12</v>
      </c>
      <c r="EI3" s="39">
        <v>13</v>
      </c>
      <c r="EJ3" s="39">
        <v>14</v>
      </c>
      <c r="EK3" s="39">
        <v>15</v>
      </c>
      <c r="EL3" s="39">
        <v>16</v>
      </c>
      <c r="EM3" s="39">
        <v>17</v>
      </c>
      <c r="EN3" s="39">
        <v>18</v>
      </c>
      <c r="EO3" s="39">
        <v>19</v>
      </c>
      <c r="EP3" s="39">
        <v>20</v>
      </c>
      <c r="EQ3" s="39">
        <v>21</v>
      </c>
      <c r="ER3" s="39">
        <v>22</v>
      </c>
      <c r="ES3" s="39">
        <v>23</v>
      </c>
      <c r="ET3" s="39">
        <v>24</v>
      </c>
      <c r="EU3" s="39">
        <v>25</v>
      </c>
      <c r="EV3" s="39">
        <v>26</v>
      </c>
      <c r="EW3" s="39">
        <v>27</v>
      </c>
      <c r="EX3" s="39">
        <v>28</v>
      </c>
      <c r="EY3" s="39">
        <v>29</v>
      </c>
      <c r="EZ3" s="39">
        <v>30</v>
      </c>
      <c r="FA3" s="39">
        <v>31</v>
      </c>
      <c r="FB3" s="39">
        <v>32</v>
      </c>
      <c r="FC3" s="39">
        <v>33</v>
      </c>
      <c r="FD3" s="39">
        <v>34</v>
      </c>
      <c r="FE3" s="39">
        <v>35</v>
      </c>
      <c r="FF3" s="39">
        <v>36</v>
      </c>
      <c r="FG3" s="39">
        <v>37</v>
      </c>
      <c r="FH3" s="39">
        <v>38</v>
      </c>
      <c r="FI3" s="39">
        <v>39</v>
      </c>
      <c r="FJ3" s="39">
        <v>40</v>
      </c>
      <c r="FK3" s="39">
        <v>41</v>
      </c>
      <c r="FL3" s="39">
        <v>42</v>
      </c>
      <c r="FM3" s="39">
        <v>43</v>
      </c>
      <c r="FN3" s="39">
        <v>44</v>
      </c>
      <c r="FO3" s="39">
        <v>45</v>
      </c>
      <c r="FP3" s="39">
        <v>46</v>
      </c>
      <c r="FQ3" s="39">
        <v>47</v>
      </c>
      <c r="FR3" s="39">
        <v>48</v>
      </c>
      <c r="FS3" s="39">
        <v>49</v>
      </c>
      <c r="FT3" s="39">
        <v>50</v>
      </c>
      <c r="FU3" s="39">
        <v>51</v>
      </c>
      <c r="FV3" s="39">
        <v>52</v>
      </c>
      <c r="FW3" s="39">
        <v>53</v>
      </c>
      <c r="FX3" s="39">
        <v>54</v>
      </c>
      <c r="FY3" s="39">
        <v>55</v>
      </c>
      <c r="FZ3" s="39">
        <v>56</v>
      </c>
      <c r="GA3" s="39">
        <v>57</v>
      </c>
      <c r="GB3" s="39">
        <v>58</v>
      </c>
      <c r="GC3" s="39">
        <v>59</v>
      </c>
      <c r="GD3" s="39">
        <v>60</v>
      </c>
      <c r="GE3" s="39">
        <v>61</v>
      </c>
      <c r="GF3" s="39">
        <v>62</v>
      </c>
      <c r="GG3" s="39">
        <v>63</v>
      </c>
      <c r="GH3" s="39">
        <v>64</v>
      </c>
      <c r="GI3" s="39">
        <v>65</v>
      </c>
      <c r="GJ3" s="39">
        <v>66</v>
      </c>
      <c r="GK3" s="39">
        <v>67</v>
      </c>
      <c r="GL3" s="39">
        <v>68</v>
      </c>
      <c r="GM3" s="39">
        <v>69</v>
      </c>
      <c r="GN3" s="39">
        <v>70</v>
      </c>
      <c r="GO3" s="39">
        <v>71</v>
      </c>
      <c r="GP3" s="39">
        <v>72</v>
      </c>
      <c r="GQ3" s="39">
        <v>73</v>
      </c>
      <c r="GR3" s="39">
        <v>74</v>
      </c>
      <c r="GS3" s="39">
        <v>75</v>
      </c>
      <c r="GT3" s="39">
        <v>76</v>
      </c>
      <c r="GU3" s="39">
        <v>77</v>
      </c>
      <c r="GV3" s="39">
        <v>78</v>
      </c>
      <c r="GW3" s="39">
        <v>79</v>
      </c>
      <c r="GX3" s="39">
        <v>80</v>
      </c>
      <c r="GY3" s="39">
        <v>81</v>
      </c>
      <c r="GZ3" s="39">
        <v>82</v>
      </c>
      <c r="HA3" s="39">
        <v>83</v>
      </c>
      <c r="HB3" s="39">
        <v>84</v>
      </c>
      <c r="HC3" s="39">
        <v>85</v>
      </c>
      <c r="HD3" s="39">
        <v>86</v>
      </c>
      <c r="HE3" s="39">
        <v>87</v>
      </c>
      <c r="HF3" s="39">
        <v>88</v>
      </c>
      <c r="HG3" s="39">
        <v>89</v>
      </c>
      <c r="HH3" s="39">
        <v>90</v>
      </c>
      <c r="HI3" s="39">
        <v>91</v>
      </c>
      <c r="HJ3" s="39">
        <v>92</v>
      </c>
      <c r="HK3" s="39">
        <v>93</v>
      </c>
      <c r="HL3" s="39">
        <v>94</v>
      </c>
      <c r="HM3" s="39">
        <v>95</v>
      </c>
      <c r="HN3" s="39">
        <v>96</v>
      </c>
      <c r="HO3" s="39">
        <v>97</v>
      </c>
      <c r="HP3" s="39">
        <v>98</v>
      </c>
      <c r="HQ3" s="39">
        <v>99</v>
      </c>
    </row>
    <row r="4" spans="2:225" x14ac:dyDescent="0.25">
      <c r="B4" s="40">
        <v>0</v>
      </c>
      <c r="C4" s="91">
        <f t="shared" ref="C4:C35" ca="1" si="0">SUMPRODUCT($K$4:$K$103,OFFSET($X$4,0,B4,100,1),OFFSET($DV$4,0,B4,100,1))</f>
        <v>11042279.664979449</v>
      </c>
      <c r="D4" s="91">
        <f t="shared" ref="D4:D35" ca="1" si="1">SUMPRODUCT($K$4:$K$103,OFFSET($X$4,0,B4,100,1))</f>
        <v>20469554.244158227</v>
      </c>
      <c r="E4" s="91">
        <f t="shared" ref="E4:E35" ca="1" si="2">SUMPRODUCT($Q$4:$Q$103,OFFSET($X$4,0,B4,100,1),OFFSET($DV$4,0,B4,100,1))</f>
        <v>3871102.5597193576</v>
      </c>
      <c r="F4" s="91">
        <f t="shared" ref="F4:F35" ca="1" si="3">SUMPRODUCT($Q$4:$Q$103,OFFSET($X$4,0,B4,100,1))</f>
        <v>7522016.3891967162</v>
      </c>
      <c r="H4" s="40">
        <v>0</v>
      </c>
      <c r="I4" s="91">
        <v>0</v>
      </c>
      <c r="J4" s="41">
        <v>0</v>
      </c>
      <c r="K4" s="92">
        <f t="shared" ref="K4:K35" si="4">I4*J4</f>
        <v>0</v>
      </c>
      <c r="L4" s="92">
        <f t="shared" ref="L4:L35" si="5">K4/AD_2015</f>
        <v>0</v>
      </c>
      <c r="M4" s="42"/>
      <c r="N4" s="40">
        <v>0</v>
      </c>
      <c r="O4" s="54">
        <v>0</v>
      </c>
      <c r="P4" s="92">
        <f t="shared" ref="P4:P18" si="6">O4*HA_värde</f>
        <v>0</v>
      </c>
      <c r="Q4" s="92">
        <f>P4*365</f>
        <v>0</v>
      </c>
      <c r="R4" s="42"/>
      <c r="S4" s="40">
        <v>0</v>
      </c>
      <c r="T4" s="54">
        <f>'7. Dödsrisk'!E4</f>
        <v>2.7899999999999999E-3</v>
      </c>
      <c r="U4" s="90">
        <f>1-T4</f>
        <v>0.99721000000000004</v>
      </c>
      <c r="V4" s="43"/>
      <c r="W4" s="37">
        <v>0</v>
      </c>
      <c r="X4" s="93">
        <f t="shared" ref="X4:AG6" si="7">IF($W4&lt;X$3,0,IF($W4=X$3,1,X3*$U3))</f>
        <v>1</v>
      </c>
      <c r="Y4" s="93">
        <f t="shared" si="7"/>
        <v>0</v>
      </c>
      <c r="Z4" s="93">
        <f t="shared" si="7"/>
        <v>0</v>
      </c>
      <c r="AA4" s="93">
        <f t="shared" si="7"/>
        <v>0</v>
      </c>
      <c r="AB4" s="93">
        <f t="shared" si="7"/>
        <v>0</v>
      </c>
      <c r="AC4" s="93">
        <f t="shared" si="7"/>
        <v>0</v>
      </c>
      <c r="AD4" s="93">
        <f t="shared" si="7"/>
        <v>0</v>
      </c>
      <c r="AE4" s="93">
        <f t="shared" si="7"/>
        <v>0</v>
      </c>
      <c r="AF4" s="93">
        <f t="shared" si="7"/>
        <v>0</v>
      </c>
      <c r="AG4" s="93">
        <f t="shared" si="7"/>
        <v>0</v>
      </c>
      <c r="AH4" s="93">
        <f t="shared" ref="AH4:AQ6" si="8">IF($W4&lt;AH$3,0,IF($W4=AH$3,1,AH3*$U3))</f>
        <v>0</v>
      </c>
      <c r="AI4" s="93">
        <f t="shared" si="8"/>
        <v>0</v>
      </c>
      <c r="AJ4" s="93">
        <f t="shared" si="8"/>
        <v>0</v>
      </c>
      <c r="AK4" s="93">
        <f t="shared" si="8"/>
        <v>0</v>
      </c>
      <c r="AL4" s="93">
        <f t="shared" si="8"/>
        <v>0</v>
      </c>
      <c r="AM4" s="93">
        <f t="shared" si="8"/>
        <v>0</v>
      </c>
      <c r="AN4" s="93">
        <f t="shared" si="8"/>
        <v>0</v>
      </c>
      <c r="AO4" s="93">
        <f t="shared" si="8"/>
        <v>0</v>
      </c>
      <c r="AP4" s="93">
        <f t="shared" si="8"/>
        <v>0</v>
      </c>
      <c r="AQ4" s="93">
        <f t="shared" si="8"/>
        <v>0</v>
      </c>
      <c r="AR4" s="93">
        <f t="shared" ref="AR4:BA6" si="9">IF($W4&lt;AR$3,0,IF($W4=AR$3,1,AR3*$U3))</f>
        <v>0</v>
      </c>
      <c r="AS4" s="93">
        <f t="shared" si="9"/>
        <v>0</v>
      </c>
      <c r="AT4" s="93">
        <f t="shared" si="9"/>
        <v>0</v>
      </c>
      <c r="AU4" s="93">
        <f t="shared" si="9"/>
        <v>0</v>
      </c>
      <c r="AV4" s="93">
        <f t="shared" si="9"/>
        <v>0</v>
      </c>
      <c r="AW4" s="93">
        <f t="shared" si="9"/>
        <v>0</v>
      </c>
      <c r="AX4" s="93">
        <f t="shared" si="9"/>
        <v>0</v>
      </c>
      <c r="AY4" s="93">
        <f t="shared" si="9"/>
        <v>0</v>
      </c>
      <c r="AZ4" s="93">
        <f t="shared" si="9"/>
        <v>0</v>
      </c>
      <c r="BA4" s="93">
        <f t="shared" si="9"/>
        <v>0</v>
      </c>
      <c r="BB4" s="93">
        <f t="shared" ref="BB4:BK6" si="10">IF($W4&lt;BB$3,0,IF($W4=BB$3,1,BB3*$U3))</f>
        <v>0</v>
      </c>
      <c r="BC4" s="93">
        <f t="shared" si="10"/>
        <v>0</v>
      </c>
      <c r="BD4" s="93">
        <f t="shared" si="10"/>
        <v>0</v>
      </c>
      <c r="BE4" s="93">
        <f t="shared" si="10"/>
        <v>0</v>
      </c>
      <c r="BF4" s="93">
        <f t="shared" si="10"/>
        <v>0</v>
      </c>
      <c r="BG4" s="93">
        <f t="shared" si="10"/>
        <v>0</v>
      </c>
      <c r="BH4" s="93">
        <f t="shared" si="10"/>
        <v>0</v>
      </c>
      <c r="BI4" s="93">
        <f t="shared" si="10"/>
        <v>0</v>
      </c>
      <c r="BJ4" s="93">
        <f t="shared" si="10"/>
        <v>0</v>
      </c>
      <c r="BK4" s="93">
        <f t="shared" si="10"/>
        <v>0</v>
      </c>
      <c r="BL4" s="93">
        <f t="shared" ref="BL4:BU6" si="11">IF($W4&lt;BL$3,0,IF($W4=BL$3,1,BL3*$U3))</f>
        <v>0</v>
      </c>
      <c r="BM4" s="93">
        <f t="shared" si="11"/>
        <v>0</v>
      </c>
      <c r="BN4" s="93">
        <f t="shared" si="11"/>
        <v>0</v>
      </c>
      <c r="BO4" s="93">
        <f t="shared" si="11"/>
        <v>0</v>
      </c>
      <c r="BP4" s="93">
        <f t="shared" si="11"/>
        <v>0</v>
      </c>
      <c r="BQ4" s="93">
        <f t="shared" si="11"/>
        <v>0</v>
      </c>
      <c r="BR4" s="93">
        <f t="shared" si="11"/>
        <v>0</v>
      </c>
      <c r="BS4" s="93">
        <f t="shared" si="11"/>
        <v>0</v>
      </c>
      <c r="BT4" s="93">
        <f t="shared" si="11"/>
        <v>0</v>
      </c>
      <c r="BU4" s="93">
        <f t="shared" si="11"/>
        <v>0</v>
      </c>
      <c r="BV4" s="93">
        <f t="shared" ref="BV4:CE6" si="12">IF($W4&lt;BV$3,0,IF($W4=BV$3,1,BV3*$U3))</f>
        <v>0</v>
      </c>
      <c r="BW4" s="93">
        <f t="shared" si="12"/>
        <v>0</v>
      </c>
      <c r="BX4" s="93">
        <f t="shared" si="12"/>
        <v>0</v>
      </c>
      <c r="BY4" s="93">
        <f t="shared" si="12"/>
        <v>0</v>
      </c>
      <c r="BZ4" s="93">
        <f t="shared" si="12"/>
        <v>0</v>
      </c>
      <c r="CA4" s="93">
        <f t="shared" si="12"/>
        <v>0</v>
      </c>
      <c r="CB4" s="93">
        <f t="shared" si="12"/>
        <v>0</v>
      </c>
      <c r="CC4" s="93">
        <f t="shared" si="12"/>
        <v>0</v>
      </c>
      <c r="CD4" s="93">
        <f t="shared" si="12"/>
        <v>0</v>
      </c>
      <c r="CE4" s="93">
        <f t="shared" si="12"/>
        <v>0</v>
      </c>
      <c r="CF4" s="93">
        <f t="shared" ref="CF4:CI6" si="13">IF($W4&lt;CF$3,0,IF($W4=CF$3,1,CF3*$U3))</f>
        <v>0</v>
      </c>
      <c r="CG4" s="93">
        <f t="shared" si="13"/>
        <v>0</v>
      </c>
      <c r="CH4" s="93">
        <f t="shared" si="13"/>
        <v>0</v>
      </c>
      <c r="CI4" s="93">
        <f t="shared" si="13"/>
        <v>0</v>
      </c>
      <c r="CJ4" s="93">
        <f t="shared" ref="CJ4:DS11" si="14">IF($W4&lt;CJ$3,0,IF($W4=CJ$3,1,CJ3*$U3))</f>
        <v>0</v>
      </c>
      <c r="CK4" s="93">
        <f t="shared" si="14"/>
        <v>0</v>
      </c>
      <c r="CL4" s="93">
        <f t="shared" si="14"/>
        <v>0</v>
      </c>
      <c r="CM4" s="93">
        <f t="shared" si="14"/>
        <v>0</v>
      </c>
      <c r="CN4" s="93">
        <f t="shared" si="14"/>
        <v>0</v>
      </c>
      <c r="CO4" s="93">
        <f t="shared" si="14"/>
        <v>0</v>
      </c>
      <c r="CP4" s="93">
        <f t="shared" si="14"/>
        <v>0</v>
      </c>
      <c r="CQ4" s="93">
        <f t="shared" si="14"/>
        <v>0</v>
      </c>
      <c r="CR4" s="93">
        <f t="shared" si="14"/>
        <v>0</v>
      </c>
      <c r="CS4" s="93">
        <f t="shared" si="14"/>
        <v>0</v>
      </c>
      <c r="CT4" s="93">
        <f t="shared" si="14"/>
        <v>0</v>
      </c>
      <c r="CU4" s="93">
        <f t="shared" si="14"/>
        <v>0</v>
      </c>
      <c r="CV4" s="93">
        <f t="shared" si="14"/>
        <v>0</v>
      </c>
      <c r="CW4" s="93">
        <f t="shared" si="14"/>
        <v>0</v>
      </c>
      <c r="CX4" s="93">
        <f t="shared" si="14"/>
        <v>0</v>
      </c>
      <c r="CY4" s="93">
        <f t="shared" si="14"/>
        <v>0</v>
      </c>
      <c r="CZ4" s="93">
        <f t="shared" si="14"/>
        <v>0</v>
      </c>
      <c r="DA4" s="93">
        <f t="shared" si="14"/>
        <v>0</v>
      </c>
      <c r="DB4" s="93">
        <f t="shared" si="14"/>
        <v>0</v>
      </c>
      <c r="DC4" s="93">
        <f t="shared" si="14"/>
        <v>0</v>
      </c>
      <c r="DD4" s="93">
        <f t="shared" si="14"/>
        <v>0</v>
      </c>
      <c r="DE4" s="93">
        <f t="shared" si="14"/>
        <v>0</v>
      </c>
      <c r="DF4" s="93">
        <f t="shared" si="14"/>
        <v>0</v>
      </c>
      <c r="DG4" s="93">
        <f t="shared" si="14"/>
        <v>0</v>
      </c>
      <c r="DH4" s="93">
        <f t="shared" si="14"/>
        <v>0</v>
      </c>
      <c r="DI4" s="93">
        <f t="shared" si="14"/>
        <v>0</v>
      </c>
      <c r="DJ4" s="93">
        <f t="shared" si="14"/>
        <v>0</v>
      </c>
      <c r="DK4" s="93">
        <f t="shared" si="14"/>
        <v>0</v>
      </c>
      <c r="DL4" s="93">
        <f t="shared" si="14"/>
        <v>0</v>
      </c>
      <c r="DM4" s="93">
        <f t="shared" si="14"/>
        <v>0</v>
      </c>
      <c r="DN4" s="93">
        <f t="shared" si="14"/>
        <v>0</v>
      </c>
      <c r="DO4" s="93">
        <f t="shared" si="14"/>
        <v>0</v>
      </c>
      <c r="DP4" s="93">
        <f t="shared" si="14"/>
        <v>0</v>
      </c>
      <c r="DQ4" s="93">
        <f t="shared" si="14"/>
        <v>0</v>
      </c>
      <c r="DR4" s="93">
        <f t="shared" si="14"/>
        <v>0</v>
      </c>
      <c r="DS4" s="93">
        <f t="shared" si="14"/>
        <v>0</v>
      </c>
      <c r="DU4" s="37">
        <v>0</v>
      </c>
      <c r="DV4" s="93">
        <f t="shared" ref="DV4:DV35" si="15">IF($W4&lt;DV$3,0,IF($W4=DV$3,1,DV3*((1+TF)/(1+DF))))</f>
        <v>1</v>
      </c>
      <c r="DW4" s="93">
        <f t="shared" ref="DW4:DW35" si="16">IF($W4&lt;DW$3,0,IF($W4=DW$3,1,DW3*((1+TF)/(1+DF))))</f>
        <v>0</v>
      </c>
      <c r="DX4" s="93">
        <f t="shared" ref="DX4:DX35" si="17">IF($W4&lt;DX$3,0,IF($W4=DX$3,1,DX3*((1+TF)/(1+DF))))</f>
        <v>0</v>
      </c>
      <c r="DY4" s="93">
        <f t="shared" ref="DY4:DY35" si="18">IF($W4&lt;DY$3,0,IF($W4=DY$3,1,DY3*((1+TF)/(1+DF))))</f>
        <v>0</v>
      </c>
      <c r="DZ4" s="93">
        <f t="shared" ref="DZ4:DZ35" si="19">IF($W4&lt;DZ$3,0,IF($W4=DZ$3,1,DZ3*((1+TF)/(1+DF))))</f>
        <v>0</v>
      </c>
      <c r="EA4" s="93">
        <f t="shared" ref="EA4:EA35" si="20">IF($W4&lt;EA$3,0,IF($W4=EA$3,1,EA3*((1+TF)/(1+DF))))</f>
        <v>0</v>
      </c>
      <c r="EB4" s="93">
        <f t="shared" ref="EB4:EB35" si="21">IF($W4&lt;EB$3,0,IF($W4=EB$3,1,EB3*((1+TF)/(1+DF))))</f>
        <v>0</v>
      </c>
      <c r="EC4" s="93">
        <f t="shared" ref="EC4:EC35" si="22">IF($W4&lt;EC$3,0,IF($W4=EC$3,1,EC3*((1+TF)/(1+DF))))</f>
        <v>0</v>
      </c>
      <c r="ED4" s="93">
        <f t="shared" ref="ED4:ED35" si="23">IF($W4&lt;ED$3,0,IF($W4=ED$3,1,ED3*((1+TF)/(1+DF))))</f>
        <v>0</v>
      </c>
      <c r="EE4" s="93">
        <f t="shared" ref="EE4:EE35" si="24">IF($W4&lt;EE$3,0,IF($W4=EE$3,1,EE3*((1+TF)/(1+DF))))</f>
        <v>0</v>
      </c>
      <c r="EF4" s="93">
        <f t="shared" ref="EF4:EF35" si="25">IF($W4&lt;EF$3,0,IF($W4=EF$3,1,EF3*((1+TF)/(1+DF))))</f>
        <v>0</v>
      </c>
      <c r="EG4" s="93">
        <f t="shared" ref="EG4:EG35" si="26">IF($W4&lt;EG$3,0,IF($W4=EG$3,1,EG3*((1+TF)/(1+DF))))</f>
        <v>0</v>
      </c>
      <c r="EH4" s="93">
        <f t="shared" ref="EH4:EH35" si="27">IF($W4&lt;EH$3,0,IF($W4=EH$3,1,EH3*((1+TF)/(1+DF))))</f>
        <v>0</v>
      </c>
      <c r="EI4" s="93">
        <f t="shared" ref="EI4:EI35" si="28">IF($W4&lt;EI$3,0,IF($W4=EI$3,1,EI3*((1+TF)/(1+DF))))</f>
        <v>0</v>
      </c>
      <c r="EJ4" s="93">
        <f t="shared" ref="EJ4:EJ35" si="29">IF($W4&lt;EJ$3,0,IF($W4=EJ$3,1,EJ3*((1+TF)/(1+DF))))</f>
        <v>0</v>
      </c>
      <c r="EK4" s="93">
        <f t="shared" ref="EK4:EK35" si="30">IF($W4&lt;EK$3,0,IF($W4=EK$3,1,EK3*((1+TF)/(1+DF))))</f>
        <v>0</v>
      </c>
      <c r="EL4" s="93">
        <f t="shared" ref="EL4:EL35" si="31">IF($W4&lt;EL$3,0,IF($W4=EL$3,1,EL3*((1+TF)/(1+DF))))</f>
        <v>0</v>
      </c>
      <c r="EM4" s="93">
        <f t="shared" ref="EM4:EM35" si="32">IF($W4&lt;EM$3,0,IF($W4=EM$3,1,EM3*((1+TF)/(1+DF))))</f>
        <v>0</v>
      </c>
      <c r="EN4" s="93">
        <f t="shared" ref="EN4:EN35" si="33">IF($W4&lt;EN$3,0,IF($W4=EN$3,1,EN3*((1+TF)/(1+DF))))</f>
        <v>0</v>
      </c>
      <c r="EO4" s="93">
        <f t="shared" ref="EO4:EO35" si="34">IF($W4&lt;EO$3,0,IF($W4=EO$3,1,EO3*((1+TF)/(1+DF))))</f>
        <v>0</v>
      </c>
      <c r="EP4" s="93">
        <f t="shared" ref="EP4:EP35" si="35">IF($W4&lt;EP$3,0,IF($W4=EP$3,1,EP3*((1+TF)/(1+DF))))</f>
        <v>0</v>
      </c>
      <c r="EQ4" s="93">
        <f t="shared" ref="EQ4:EQ35" si="36">IF($W4&lt;EQ$3,0,IF($W4=EQ$3,1,EQ3*((1+TF)/(1+DF))))</f>
        <v>0</v>
      </c>
      <c r="ER4" s="93">
        <f t="shared" ref="ER4:ER35" si="37">IF($W4&lt;ER$3,0,IF($W4=ER$3,1,ER3*((1+TF)/(1+DF))))</f>
        <v>0</v>
      </c>
      <c r="ES4" s="93">
        <f t="shared" ref="ES4:ES35" si="38">IF($W4&lt;ES$3,0,IF($W4=ES$3,1,ES3*((1+TF)/(1+DF))))</f>
        <v>0</v>
      </c>
      <c r="ET4" s="93">
        <f t="shared" ref="ET4:ET35" si="39">IF($W4&lt;ET$3,0,IF($W4=ET$3,1,ET3*((1+TF)/(1+DF))))</f>
        <v>0</v>
      </c>
      <c r="EU4" s="93">
        <f t="shared" ref="EU4:EU35" si="40">IF($W4&lt;EU$3,0,IF($W4=EU$3,1,EU3*((1+TF)/(1+DF))))</f>
        <v>0</v>
      </c>
      <c r="EV4" s="93">
        <f t="shared" ref="EV4:EV35" si="41">IF($W4&lt;EV$3,0,IF($W4=EV$3,1,EV3*((1+TF)/(1+DF))))</f>
        <v>0</v>
      </c>
      <c r="EW4" s="93">
        <f t="shared" ref="EW4:EW35" si="42">IF($W4&lt;EW$3,0,IF($W4=EW$3,1,EW3*((1+TF)/(1+DF))))</f>
        <v>0</v>
      </c>
      <c r="EX4" s="93">
        <f t="shared" ref="EX4:EX35" si="43">IF($W4&lt;EX$3,0,IF($W4=EX$3,1,EX3*((1+TF)/(1+DF))))</f>
        <v>0</v>
      </c>
      <c r="EY4" s="93">
        <f t="shared" ref="EY4:EY35" si="44">IF($W4&lt;EY$3,0,IF($W4=EY$3,1,EY3*((1+TF)/(1+DF))))</f>
        <v>0</v>
      </c>
      <c r="EZ4" s="93">
        <f t="shared" ref="EZ4:EZ35" si="45">IF($W4&lt;EZ$3,0,IF($W4=EZ$3,1,EZ3*((1+TF)/(1+DF))))</f>
        <v>0</v>
      </c>
      <c r="FA4" s="93">
        <f t="shared" ref="FA4:FA35" si="46">IF($W4&lt;FA$3,0,IF($W4=FA$3,1,FA3*((1+TF)/(1+DF))))</f>
        <v>0</v>
      </c>
      <c r="FB4" s="93">
        <f t="shared" ref="FB4:FB35" si="47">IF($W4&lt;FB$3,0,IF($W4=FB$3,1,FB3*((1+TF)/(1+DF))))</f>
        <v>0</v>
      </c>
      <c r="FC4" s="93">
        <f t="shared" ref="FC4:FC35" si="48">IF($W4&lt;FC$3,0,IF($W4=FC$3,1,FC3*((1+TF)/(1+DF))))</f>
        <v>0</v>
      </c>
      <c r="FD4" s="93">
        <f t="shared" ref="FD4:FD35" si="49">IF($W4&lt;FD$3,0,IF($W4=FD$3,1,FD3*((1+TF)/(1+DF))))</f>
        <v>0</v>
      </c>
      <c r="FE4" s="93">
        <f t="shared" ref="FE4:FE35" si="50">IF($W4&lt;FE$3,0,IF($W4=FE$3,1,FE3*((1+TF)/(1+DF))))</f>
        <v>0</v>
      </c>
      <c r="FF4" s="93">
        <f t="shared" ref="FF4:FF35" si="51">IF($W4&lt;FF$3,0,IF($W4=FF$3,1,FF3*((1+TF)/(1+DF))))</f>
        <v>0</v>
      </c>
      <c r="FG4" s="93">
        <f t="shared" ref="FG4:FG35" si="52">IF($W4&lt;FG$3,0,IF($W4=FG$3,1,FG3*((1+TF)/(1+DF))))</f>
        <v>0</v>
      </c>
      <c r="FH4" s="93">
        <f t="shared" ref="FH4:FH35" si="53">IF($W4&lt;FH$3,0,IF($W4=FH$3,1,FH3*((1+TF)/(1+DF))))</f>
        <v>0</v>
      </c>
      <c r="FI4" s="93">
        <f t="shared" ref="FI4:FI35" si="54">IF($W4&lt;FI$3,0,IF($W4=FI$3,1,FI3*((1+TF)/(1+DF))))</f>
        <v>0</v>
      </c>
      <c r="FJ4" s="93">
        <f t="shared" ref="FJ4:FJ35" si="55">IF($W4&lt;FJ$3,0,IF($W4=FJ$3,1,FJ3*((1+TF)/(1+DF))))</f>
        <v>0</v>
      </c>
      <c r="FK4" s="93">
        <f t="shared" ref="FK4:FK35" si="56">IF($W4&lt;FK$3,0,IF($W4=FK$3,1,FK3*((1+TF)/(1+DF))))</f>
        <v>0</v>
      </c>
      <c r="FL4" s="93">
        <f t="shared" ref="FL4:FL35" si="57">IF($W4&lt;FL$3,0,IF($W4=FL$3,1,FL3*((1+TF)/(1+DF))))</f>
        <v>0</v>
      </c>
      <c r="FM4" s="93">
        <f t="shared" ref="FM4:FM35" si="58">IF($W4&lt;FM$3,0,IF($W4=FM$3,1,FM3*((1+TF)/(1+DF))))</f>
        <v>0</v>
      </c>
      <c r="FN4" s="93">
        <f t="shared" ref="FN4:FN35" si="59">IF($W4&lt;FN$3,0,IF($W4=FN$3,1,FN3*((1+TF)/(1+DF))))</f>
        <v>0</v>
      </c>
      <c r="FO4" s="93">
        <f t="shared" ref="FO4:FO35" si="60">IF($W4&lt;FO$3,0,IF($W4=FO$3,1,FO3*((1+TF)/(1+DF))))</f>
        <v>0</v>
      </c>
      <c r="FP4" s="93">
        <f t="shared" ref="FP4:FP35" si="61">IF($W4&lt;FP$3,0,IF($W4=FP$3,1,FP3*((1+TF)/(1+DF))))</f>
        <v>0</v>
      </c>
      <c r="FQ4" s="93">
        <f t="shared" ref="FQ4:FQ35" si="62">IF($W4&lt;FQ$3,0,IF($W4=FQ$3,1,FQ3*((1+TF)/(1+DF))))</f>
        <v>0</v>
      </c>
      <c r="FR4" s="93">
        <f t="shared" ref="FR4:FR35" si="63">IF($W4&lt;FR$3,0,IF($W4=FR$3,1,FR3*((1+TF)/(1+DF))))</f>
        <v>0</v>
      </c>
      <c r="FS4" s="93">
        <f t="shared" ref="FS4:FS35" si="64">IF($W4&lt;FS$3,0,IF($W4=FS$3,1,FS3*((1+TF)/(1+DF))))</f>
        <v>0</v>
      </c>
      <c r="FT4" s="93">
        <f t="shared" ref="FT4:FT35" si="65">IF($W4&lt;FT$3,0,IF($W4=FT$3,1,FT3*((1+TF)/(1+DF))))</f>
        <v>0</v>
      </c>
      <c r="FU4" s="93">
        <f t="shared" ref="FU4:FU35" si="66">IF($W4&lt;FU$3,0,IF($W4=FU$3,1,FU3*((1+TF)/(1+DF))))</f>
        <v>0</v>
      </c>
      <c r="FV4" s="93">
        <f t="shared" ref="FV4:FV35" si="67">IF($W4&lt;FV$3,0,IF($W4=FV$3,1,FV3*((1+TF)/(1+DF))))</f>
        <v>0</v>
      </c>
      <c r="FW4" s="93">
        <f t="shared" ref="FW4:FW35" si="68">IF($W4&lt;FW$3,0,IF($W4=FW$3,1,FW3*((1+TF)/(1+DF))))</f>
        <v>0</v>
      </c>
      <c r="FX4" s="93">
        <f t="shared" ref="FX4:FX35" si="69">IF($W4&lt;FX$3,0,IF($W4=FX$3,1,FX3*((1+TF)/(1+DF))))</f>
        <v>0</v>
      </c>
      <c r="FY4" s="93">
        <f t="shared" ref="FY4:FY35" si="70">IF($W4&lt;FY$3,0,IF($W4=FY$3,1,FY3*((1+TF)/(1+DF))))</f>
        <v>0</v>
      </c>
      <c r="FZ4" s="93">
        <f t="shared" ref="FZ4:FZ35" si="71">IF($W4&lt;FZ$3,0,IF($W4=FZ$3,1,FZ3*((1+TF)/(1+DF))))</f>
        <v>0</v>
      </c>
      <c r="GA4" s="93">
        <f t="shared" ref="GA4:GA35" si="72">IF($W4&lt;GA$3,0,IF($W4=GA$3,1,GA3*((1+TF)/(1+DF))))</f>
        <v>0</v>
      </c>
      <c r="GB4" s="93">
        <f t="shared" ref="GB4:GB35" si="73">IF($W4&lt;GB$3,0,IF($W4=GB$3,1,GB3*((1+TF)/(1+DF))))</f>
        <v>0</v>
      </c>
      <c r="GC4" s="93">
        <f t="shared" ref="GC4:GC35" si="74">IF($W4&lt;GC$3,0,IF($W4=GC$3,1,GC3*((1+TF)/(1+DF))))</f>
        <v>0</v>
      </c>
      <c r="GD4" s="93">
        <f t="shared" ref="GD4:GD35" si="75">IF($W4&lt;GD$3,0,IF($W4=GD$3,1,GD3*((1+TF)/(1+DF))))</f>
        <v>0</v>
      </c>
      <c r="GE4" s="93">
        <f t="shared" ref="GE4:GE35" si="76">IF($W4&lt;GE$3,0,IF($W4=GE$3,1,GE3*((1+TF)/(1+DF))))</f>
        <v>0</v>
      </c>
      <c r="GF4" s="93">
        <f t="shared" ref="GF4:GF35" si="77">IF($W4&lt;GF$3,0,IF($W4=GF$3,1,GF3*((1+TF)/(1+DF))))</f>
        <v>0</v>
      </c>
      <c r="GG4" s="93">
        <f t="shared" ref="GG4:GG35" si="78">IF($W4&lt;GG$3,0,IF($W4=GG$3,1,GG3*((1+TF)/(1+DF))))</f>
        <v>0</v>
      </c>
      <c r="GH4" s="93">
        <f t="shared" ref="GH4:GH35" si="79">IF($W4&lt;GH$3,0,IF($W4=GH$3,1,GH3*((1+TF)/(1+DF))))</f>
        <v>0</v>
      </c>
      <c r="GI4" s="93">
        <f t="shared" ref="GI4:GI35" si="80">IF($W4&lt;GI$3,0,IF($W4=GI$3,1,GI3*((1+TF)/(1+DF))))</f>
        <v>0</v>
      </c>
      <c r="GJ4" s="93">
        <f t="shared" ref="GJ4:GJ35" si="81">IF($W4&lt;GJ$3,0,IF($W4=GJ$3,1,GJ3*((1+TF)/(1+DF))))</f>
        <v>0</v>
      </c>
      <c r="GK4" s="93">
        <f t="shared" ref="GK4:GK35" si="82">IF($W4&lt;GK$3,0,IF($W4=GK$3,1,GK3*((1+TF)/(1+DF))))</f>
        <v>0</v>
      </c>
      <c r="GL4" s="93">
        <f t="shared" ref="GL4:GL35" si="83">IF($W4&lt;GL$3,0,IF($W4=GL$3,1,GL3*((1+TF)/(1+DF))))</f>
        <v>0</v>
      </c>
      <c r="GM4" s="93">
        <f t="shared" ref="GM4:GM35" si="84">IF($W4&lt;GM$3,0,IF($W4=GM$3,1,GM3*((1+TF)/(1+DF))))</f>
        <v>0</v>
      </c>
      <c r="GN4" s="93">
        <f t="shared" ref="GN4:GN35" si="85">IF($W4&lt;GN$3,0,IF($W4=GN$3,1,GN3*((1+TF)/(1+DF))))</f>
        <v>0</v>
      </c>
      <c r="GO4" s="93">
        <f t="shared" ref="GO4:GO35" si="86">IF($W4&lt;GO$3,0,IF($W4=GO$3,1,GO3*((1+TF)/(1+DF))))</f>
        <v>0</v>
      </c>
      <c r="GP4" s="93">
        <f t="shared" ref="GP4:GP35" si="87">IF($W4&lt;GP$3,0,IF($W4=GP$3,1,GP3*((1+TF)/(1+DF))))</f>
        <v>0</v>
      </c>
      <c r="GQ4" s="93">
        <f t="shared" ref="GQ4:GQ35" si="88">IF($W4&lt;GQ$3,0,IF($W4=GQ$3,1,GQ3*((1+TF)/(1+DF))))</f>
        <v>0</v>
      </c>
      <c r="GR4" s="93">
        <f t="shared" ref="GR4:GR35" si="89">IF($W4&lt;GR$3,0,IF($W4=GR$3,1,GR3*((1+TF)/(1+DF))))</f>
        <v>0</v>
      </c>
      <c r="GS4" s="93">
        <f t="shared" ref="GS4:GS35" si="90">IF($W4&lt;GS$3,0,IF($W4=GS$3,1,GS3*((1+TF)/(1+DF))))</f>
        <v>0</v>
      </c>
      <c r="GT4" s="93">
        <f t="shared" ref="GT4:GT35" si="91">IF($W4&lt;GT$3,0,IF($W4=GT$3,1,GT3*((1+TF)/(1+DF))))</f>
        <v>0</v>
      </c>
      <c r="GU4" s="93">
        <f t="shared" ref="GU4:GU35" si="92">IF($W4&lt;GU$3,0,IF($W4=GU$3,1,GU3*((1+TF)/(1+DF))))</f>
        <v>0</v>
      </c>
      <c r="GV4" s="93">
        <f t="shared" ref="GV4:GV35" si="93">IF($W4&lt;GV$3,0,IF($W4=GV$3,1,GV3*((1+TF)/(1+DF))))</f>
        <v>0</v>
      </c>
      <c r="GW4" s="93">
        <f t="shared" ref="GW4:GW35" si="94">IF($W4&lt;GW$3,0,IF($W4=GW$3,1,GW3*((1+TF)/(1+DF))))</f>
        <v>0</v>
      </c>
      <c r="GX4" s="93">
        <f t="shared" ref="GX4:GX35" si="95">IF($W4&lt;GX$3,0,IF($W4=GX$3,1,GX3*((1+TF)/(1+DF))))</f>
        <v>0</v>
      </c>
      <c r="GY4" s="93">
        <f t="shared" ref="GY4:GY35" si="96">IF($W4&lt;GY$3,0,IF($W4=GY$3,1,GY3*((1+TF)/(1+DF))))</f>
        <v>0</v>
      </c>
      <c r="GZ4" s="93">
        <f t="shared" ref="GZ4:GZ35" si="97">IF($W4&lt;GZ$3,0,IF($W4=GZ$3,1,GZ3*((1+TF)/(1+DF))))</f>
        <v>0</v>
      </c>
      <c r="HA4" s="93">
        <f t="shared" ref="HA4:HA35" si="98">IF($W4&lt;HA$3,0,IF($W4=HA$3,1,HA3*((1+TF)/(1+DF))))</f>
        <v>0</v>
      </c>
      <c r="HB4" s="93">
        <f t="shared" ref="HB4:HB35" si="99">IF($W4&lt;HB$3,0,IF($W4=HB$3,1,HB3*((1+TF)/(1+DF))))</f>
        <v>0</v>
      </c>
      <c r="HC4" s="93">
        <f t="shared" ref="HC4:HC35" si="100">IF($W4&lt;HC$3,0,IF($W4=HC$3,1,HC3*((1+TF)/(1+DF))))</f>
        <v>0</v>
      </c>
      <c r="HD4" s="93">
        <f t="shared" ref="HD4:HD35" si="101">IF($W4&lt;HD$3,0,IF($W4=HD$3,1,HD3*((1+TF)/(1+DF))))</f>
        <v>0</v>
      </c>
      <c r="HE4" s="93">
        <f t="shared" ref="HE4:HE35" si="102">IF($W4&lt;HE$3,0,IF($W4=HE$3,1,HE3*((1+TF)/(1+DF))))</f>
        <v>0</v>
      </c>
      <c r="HF4" s="93">
        <f t="shared" ref="HF4:HF35" si="103">IF($W4&lt;HF$3,0,IF($W4=HF$3,1,HF3*((1+TF)/(1+DF))))</f>
        <v>0</v>
      </c>
      <c r="HG4" s="93">
        <f t="shared" ref="HG4:HG35" si="104">IF($W4&lt;HG$3,0,IF($W4=HG$3,1,HG3*((1+TF)/(1+DF))))</f>
        <v>0</v>
      </c>
      <c r="HH4" s="93">
        <f t="shared" ref="HH4:HH35" si="105">IF($W4&lt;HH$3,0,IF($W4=HH$3,1,HH3*((1+TF)/(1+DF))))</f>
        <v>0</v>
      </c>
      <c r="HI4" s="93">
        <f t="shared" ref="HI4:HI35" si="106">IF($W4&lt;HI$3,0,IF($W4=HI$3,1,HI3*((1+TF)/(1+DF))))</f>
        <v>0</v>
      </c>
      <c r="HJ4" s="93">
        <f t="shared" ref="HJ4:HJ35" si="107">IF($W4&lt;HJ$3,0,IF($W4=HJ$3,1,HJ3*((1+TF)/(1+DF))))</f>
        <v>0</v>
      </c>
      <c r="HK4" s="93">
        <f t="shared" ref="HK4:HK35" si="108">IF($W4&lt;HK$3,0,IF($W4=HK$3,1,HK3*((1+TF)/(1+DF))))</f>
        <v>0</v>
      </c>
      <c r="HL4" s="93">
        <f t="shared" ref="HL4:HL35" si="109">IF($W4&lt;HL$3,0,IF($W4=HL$3,1,HL3*((1+TF)/(1+DF))))</f>
        <v>0</v>
      </c>
      <c r="HM4" s="93">
        <f t="shared" ref="HM4:HM35" si="110">IF($W4&lt;HM$3,0,IF($W4=HM$3,1,HM3*((1+TF)/(1+DF))))</f>
        <v>0</v>
      </c>
      <c r="HN4" s="93">
        <f t="shared" ref="HN4:HN35" si="111">IF($W4&lt;HN$3,0,IF($W4=HN$3,1,HN3*((1+TF)/(1+DF))))</f>
        <v>0</v>
      </c>
      <c r="HO4" s="93">
        <f t="shared" ref="HO4:HO35" si="112">IF($W4&lt;HO$3,0,IF($W4=HO$3,1,HO3*((1+TF)/(1+DF))))</f>
        <v>0</v>
      </c>
      <c r="HP4" s="93">
        <f t="shared" ref="HP4:HP35" si="113">IF($W4&lt;HP$3,0,IF($W4=HP$3,1,HP3*((1+TF)/(1+DF))))</f>
        <v>0</v>
      </c>
      <c r="HQ4" s="93">
        <f t="shared" ref="HQ4:HQ35" si="114">IF($W4&lt;HQ$3,0,IF($W4=HQ$3,1,HQ3*((1+TF)/(1+DF))))</f>
        <v>0</v>
      </c>
    </row>
    <row r="5" spans="2:225" x14ac:dyDescent="0.25">
      <c r="B5" s="40">
        <v>1</v>
      </c>
      <c r="C5" s="91">
        <f t="shared" ca="1" si="0"/>
        <v>11236014.611406727</v>
      </c>
      <c r="D5" s="91">
        <f t="shared" ca="1" si="1"/>
        <v>20526824.083350781</v>
      </c>
      <c r="E5" s="91">
        <f t="shared" ca="1" si="2"/>
        <v>3939020.4054700206</v>
      </c>
      <c r="F5" s="91">
        <f t="shared" ca="1" si="3"/>
        <v>7543061.5308678318</v>
      </c>
      <c r="H5" s="40">
        <v>1</v>
      </c>
      <c r="I5" s="91">
        <v>0</v>
      </c>
      <c r="J5" s="41">
        <v>0</v>
      </c>
      <c r="K5" s="92">
        <f t="shared" si="4"/>
        <v>0</v>
      </c>
      <c r="L5" s="92">
        <f t="shared" si="5"/>
        <v>0</v>
      </c>
      <c r="M5" s="42"/>
      <c r="N5" s="40">
        <v>1</v>
      </c>
      <c r="O5" s="54">
        <v>0</v>
      </c>
      <c r="P5" s="92">
        <f t="shared" si="6"/>
        <v>0</v>
      </c>
      <c r="Q5" s="92">
        <f t="shared" ref="Q5:Q68" si="115">P5*365</f>
        <v>0</v>
      </c>
      <c r="R5" s="42"/>
      <c r="S5" s="40">
        <v>1</v>
      </c>
      <c r="T5" s="54">
        <f>'7. Dödsrisk'!E5</f>
        <v>1.7000000000000001E-4</v>
      </c>
      <c r="U5" s="90">
        <f t="shared" ref="U5:U68" si="116">1-T5</f>
        <v>0.99983</v>
      </c>
      <c r="V5" s="43"/>
      <c r="W5" s="37">
        <v>1</v>
      </c>
      <c r="X5" s="93">
        <f t="shared" si="7"/>
        <v>0.99721000000000004</v>
      </c>
      <c r="Y5" s="93">
        <f t="shared" si="7"/>
        <v>1</v>
      </c>
      <c r="Z5" s="93">
        <f t="shared" si="7"/>
        <v>0</v>
      </c>
      <c r="AA5" s="93">
        <f t="shared" si="7"/>
        <v>0</v>
      </c>
      <c r="AB5" s="93">
        <f t="shared" si="7"/>
        <v>0</v>
      </c>
      <c r="AC5" s="93">
        <f t="shared" si="7"/>
        <v>0</v>
      </c>
      <c r="AD5" s="93">
        <f t="shared" si="7"/>
        <v>0</v>
      </c>
      <c r="AE5" s="93">
        <f t="shared" si="7"/>
        <v>0</v>
      </c>
      <c r="AF5" s="93">
        <f t="shared" si="7"/>
        <v>0</v>
      </c>
      <c r="AG5" s="93">
        <f t="shared" si="7"/>
        <v>0</v>
      </c>
      <c r="AH5" s="93">
        <f t="shared" si="8"/>
        <v>0</v>
      </c>
      <c r="AI5" s="93">
        <f t="shared" si="8"/>
        <v>0</v>
      </c>
      <c r="AJ5" s="93">
        <f t="shared" si="8"/>
        <v>0</v>
      </c>
      <c r="AK5" s="93">
        <f t="shared" si="8"/>
        <v>0</v>
      </c>
      <c r="AL5" s="93">
        <f t="shared" si="8"/>
        <v>0</v>
      </c>
      <c r="AM5" s="93">
        <f t="shared" si="8"/>
        <v>0</v>
      </c>
      <c r="AN5" s="93">
        <f t="shared" si="8"/>
        <v>0</v>
      </c>
      <c r="AO5" s="93">
        <f t="shared" si="8"/>
        <v>0</v>
      </c>
      <c r="AP5" s="93">
        <f t="shared" si="8"/>
        <v>0</v>
      </c>
      <c r="AQ5" s="93">
        <f t="shared" si="8"/>
        <v>0</v>
      </c>
      <c r="AR5" s="93">
        <f t="shared" si="9"/>
        <v>0</v>
      </c>
      <c r="AS5" s="93">
        <f t="shared" si="9"/>
        <v>0</v>
      </c>
      <c r="AT5" s="93">
        <f t="shared" si="9"/>
        <v>0</v>
      </c>
      <c r="AU5" s="93">
        <f t="shared" si="9"/>
        <v>0</v>
      </c>
      <c r="AV5" s="93">
        <f t="shared" si="9"/>
        <v>0</v>
      </c>
      <c r="AW5" s="93">
        <f t="shared" si="9"/>
        <v>0</v>
      </c>
      <c r="AX5" s="93">
        <f t="shared" si="9"/>
        <v>0</v>
      </c>
      <c r="AY5" s="93">
        <f t="shared" si="9"/>
        <v>0</v>
      </c>
      <c r="AZ5" s="93">
        <f t="shared" si="9"/>
        <v>0</v>
      </c>
      <c r="BA5" s="93">
        <f t="shared" si="9"/>
        <v>0</v>
      </c>
      <c r="BB5" s="93">
        <f t="shared" si="10"/>
        <v>0</v>
      </c>
      <c r="BC5" s="93">
        <f t="shared" si="10"/>
        <v>0</v>
      </c>
      <c r="BD5" s="93">
        <f t="shared" si="10"/>
        <v>0</v>
      </c>
      <c r="BE5" s="93">
        <f t="shared" si="10"/>
        <v>0</v>
      </c>
      <c r="BF5" s="93">
        <f t="shared" si="10"/>
        <v>0</v>
      </c>
      <c r="BG5" s="93">
        <f t="shared" si="10"/>
        <v>0</v>
      </c>
      <c r="BH5" s="93">
        <f t="shared" si="10"/>
        <v>0</v>
      </c>
      <c r="BI5" s="93">
        <f t="shared" si="10"/>
        <v>0</v>
      </c>
      <c r="BJ5" s="93">
        <f t="shared" si="10"/>
        <v>0</v>
      </c>
      <c r="BK5" s="93">
        <f t="shared" si="10"/>
        <v>0</v>
      </c>
      <c r="BL5" s="93">
        <f t="shared" si="11"/>
        <v>0</v>
      </c>
      <c r="BM5" s="93">
        <f t="shared" si="11"/>
        <v>0</v>
      </c>
      <c r="BN5" s="93">
        <f t="shared" si="11"/>
        <v>0</v>
      </c>
      <c r="BO5" s="93">
        <f t="shared" si="11"/>
        <v>0</v>
      </c>
      <c r="BP5" s="93">
        <f t="shared" si="11"/>
        <v>0</v>
      </c>
      <c r="BQ5" s="93">
        <f t="shared" si="11"/>
        <v>0</v>
      </c>
      <c r="BR5" s="93">
        <f t="shared" si="11"/>
        <v>0</v>
      </c>
      <c r="BS5" s="93">
        <f t="shared" si="11"/>
        <v>0</v>
      </c>
      <c r="BT5" s="93">
        <f t="shared" si="11"/>
        <v>0</v>
      </c>
      <c r="BU5" s="93">
        <f t="shared" si="11"/>
        <v>0</v>
      </c>
      <c r="BV5" s="93">
        <f t="shared" si="12"/>
        <v>0</v>
      </c>
      <c r="BW5" s="93">
        <f t="shared" si="12"/>
        <v>0</v>
      </c>
      <c r="BX5" s="93">
        <f t="shared" si="12"/>
        <v>0</v>
      </c>
      <c r="BY5" s="93">
        <f t="shared" si="12"/>
        <v>0</v>
      </c>
      <c r="BZ5" s="93">
        <f t="shared" si="12"/>
        <v>0</v>
      </c>
      <c r="CA5" s="93">
        <f t="shared" si="12"/>
        <v>0</v>
      </c>
      <c r="CB5" s="93">
        <f t="shared" si="12"/>
        <v>0</v>
      </c>
      <c r="CC5" s="93">
        <f t="shared" si="12"/>
        <v>0</v>
      </c>
      <c r="CD5" s="93">
        <f t="shared" si="12"/>
        <v>0</v>
      </c>
      <c r="CE5" s="93">
        <f t="shared" si="12"/>
        <v>0</v>
      </c>
      <c r="CF5" s="93">
        <f t="shared" si="13"/>
        <v>0</v>
      </c>
      <c r="CG5" s="93">
        <f t="shared" si="13"/>
        <v>0</v>
      </c>
      <c r="CH5" s="93">
        <f t="shared" si="13"/>
        <v>0</v>
      </c>
      <c r="CI5" s="93">
        <f t="shared" si="13"/>
        <v>0</v>
      </c>
      <c r="CJ5" s="93">
        <f t="shared" si="14"/>
        <v>0</v>
      </c>
      <c r="CK5" s="93">
        <f t="shared" si="14"/>
        <v>0</v>
      </c>
      <c r="CL5" s="93">
        <f t="shared" si="14"/>
        <v>0</v>
      </c>
      <c r="CM5" s="93">
        <f t="shared" si="14"/>
        <v>0</v>
      </c>
      <c r="CN5" s="93">
        <f t="shared" si="14"/>
        <v>0</v>
      </c>
      <c r="CO5" s="93">
        <f t="shared" si="14"/>
        <v>0</v>
      </c>
      <c r="CP5" s="93">
        <f t="shared" si="14"/>
        <v>0</v>
      </c>
      <c r="CQ5" s="93">
        <f t="shared" si="14"/>
        <v>0</v>
      </c>
      <c r="CR5" s="93">
        <f t="shared" si="14"/>
        <v>0</v>
      </c>
      <c r="CS5" s="93">
        <f t="shared" si="14"/>
        <v>0</v>
      </c>
      <c r="CT5" s="93">
        <f t="shared" si="14"/>
        <v>0</v>
      </c>
      <c r="CU5" s="93">
        <f t="shared" si="14"/>
        <v>0</v>
      </c>
      <c r="CV5" s="93">
        <f t="shared" si="14"/>
        <v>0</v>
      </c>
      <c r="CW5" s="93">
        <f t="shared" si="14"/>
        <v>0</v>
      </c>
      <c r="CX5" s="93">
        <f t="shared" si="14"/>
        <v>0</v>
      </c>
      <c r="CY5" s="93">
        <f t="shared" si="14"/>
        <v>0</v>
      </c>
      <c r="CZ5" s="93">
        <f t="shared" si="14"/>
        <v>0</v>
      </c>
      <c r="DA5" s="93">
        <f t="shared" si="14"/>
        <v>0</v>
      </c>
      <c r="DB5" s="93">
        <f t="shared" si="14"/>
        <v>0</v>
      </c>
      <c r="DC5" s="93">
        <f t="shared" si="14"/>
        <v>0</v>
      </c>
      <c r="DD5" s="93">
        <f t="shared" si="14"/>
        <v>0</v>
      </c>
      <c r="DE5" s="93">
        <f t="shared" si="14"/>
        <v>0</v>
      </c>
      <c r="DF5" s="93">
        <f t="shared" si="14"/>
        <v>0</v>
      </c>
      <c r="DG5" s="93">
        <f t="shared" si="14"/>
        <v>0</v>
      </c>
      <c r="DH5" s="93">
        <f t="shared" si="14"/>
        <v>0</v>
      </c>
      <c r="DI5" s="93">
        <f t="shared" si="14"/>
        <v>0</v>
      </c>
      <c r="DJ5" s="93">
        <f t="shared" si="14"/>
        <v>0</v>
      </c>
      <c r="DK5" s="93">
        <f t="shared" si="14"/>
        <v>0</v>
      </c>
      <c r="DL5" s="93">
        <f t="shared" si="14"/>
        <v>0</v>
      </c>
      <c r="DM5" s="93">
        <f t="shared" si="14"/>
        <v>0</v>
      </c>
      <c r="DN5" s="93">
        <f t="shared" si="14"/>
        <v>0</v>
      </c>
      <c r="DO5" s="93">
        <f t="shared" si="14"/>
        <v>0</v>
      </c>
      <c r="DP5" s="93">
        <f t="shared" si="14"/>
        <v>0</v>
      </c>
      <c r="DQ5" s="93">
        <f t="shared" si="14"/>
        <v>0</v>
      </c>
      <c r="DR5" s="93">
        <f t="shared" si="14"/>
        <v>0</v>
      </c>
      <c r="DS5" s="93">
        <f t="shared" si="14"/>
        <v>0</v>
      </c>
      <c r="DU5" s="37">
        <v>1</v>
      </c>
      <c r="DV5" s="93">
        <f t="shared" si="15"/>
        <v>0.98550724637681164</v>
      </c>
      <c r="DW5" s="93">
        <f t="shared" si="16"/>
        <v>1</v>
      </c>
      <c r="DX5" s="93">
        <f t="shared" si="17"/>
        <v>0</v>
      </c>
      <c r="DY5" s="93">
        <f t="shared" si="18"/>
        <v>0</v>
      </c>
      <c r="DZ5" s="93">
        <f t="shared" si="19"/>
        <v>0</v>
      </c>
      <c r="EA5" s="93">
        <f t="shared" si="20"/>
        <v>0</v>
      </c>
      <c r="EB5" s="93">
        <f t="shared" si="21"/>
        <v>0</v>
      </c>
      <c r="EC5" s="93">
        <f t="shared" si="22"/>
        <v>0</v>
      </c>
      <c r="ED5" s="93">
        <f t="shared" si="23"/>
        <v>0</v>
      </c>
      <c r="EE5" s="93">
        <f t="shared" si="24"/>
        <v>0</v>
      </c>
      <c r="EF5" s="93">
        <f t="shared" si="25"/>
        <v>0</v>
      </c>
      <c r="EG5" s="93">
        <f t="shared" si="26"/>
        <v>0</v>
      </c>
      <c r="EH5" s="93">
        <f t="shared" si="27"/>
        <v>0</v>
      </c>
      <c r="EI5" s="93">
        <f t="shared" si="28"/>
        <v>0</v>
      </c>
      <c r="EJ5" s="93">
        <f t="shared" si="29"/>
        <v>0</v>
      </c>
      <c r="EK5" s="93">
        <f t="shared" si="30"/>
        <v>0</v>
      </c>
      <c r="EL5" s="93">
        <f t="shared" si="31"/>
        <v>0</v>
      </c>
      <c r="EM5" s="93">
        <f t="shared" si="32"/>
        <v>0</v>
      </c>
      <c r="EN5" s="93">
        <f t="shared" si="33"/>
        <v>0</v>
      </c>
      <c r="EO5" s="93">
        <f t="shared" si="34"/>
        <v>0</v>
      </c>
      <c r="EP5" s="93">
        <f t="shared" si="35"/>
        <v>0</v>
      </c>
      <c r="EQ5" s="93">
        <f t="shared" si="36"/>
        <v>0</v>
      </c>
      <c r="ER5" s="93">
        <f t="shared" si="37"/>
        <v>0</v>
      </c>
      <c r="ES5" s="93">
        <f t="shared" si="38"/>
        <v>0</v>
      </c>
      <c r="ET5" s="93">
        <f t="shared" si="39"/>
        <v>0</v>
      </c>
      <c r="EU5" s="93">
        <f t="shared" si="40"/>
        <v>0</v>
      </c>
      <c r="EV5" s="93">
        <f t="shared" si="41"/>
        <v>0</v>
      </c>
      <c r="EW5" s="93">
        <f t="shared" si="42"/>
        <v>0</v>
      </c>
      <c r="EX5" s="93">
        <f t="shared" si="43"/>
        <v>0</v>
      </c>
      <c r="EY5" s="93">
        <f t="shared" si="44"/>
        <v>0</v>
      </c>
      <c r="EZ5" s="93">
        <f t="shared" si="45"/>
        <v>0</v>
      </c>
      <c r="FA5" s="93">
        <f t="shared" si="46"/>
        <v>0</v>
      </c>
      <c r="FB5" s="93">
        <f t="shared" si="47"/>
        <v>0</v>
      </c>
      <c r="FC5" s="93">
        <f t="shared" si="48"/>
        <v>0</v>
      </c>
      <c r="FD5" s="93">
        <f t="shared" si="49"/>
        <v>0</v>
      </c>
      <c r="FE5" s="93">
        <f t="shared" si="50"/>
        <v>0</v>
      </c>
      <c r="FF5" s="93">
        <f t="shared" si="51"/>
        <v>0</v>
      </c>
      <c r="FG5" s="93">
        <f t="shared" si="52"/>
        <v>0</v>
      </c>
      <c r="FH5" s="93">
        <f t="shared" si="53"/>
        <v>0</v>
      </c>
      <c r="FI5" s="93">
        <f t="shared" si="54"/>
        <v>0</v>
      </c>
      <c r="FJ5" s="93">
        <f t="shared" si="55"/>
        <v>0</v>
      </c>
      <c r="FK5" s="93">
        <f t="shared" si="56"/>
        <v>0</v>
      </c>
      <c r="FL5" s="93">
        <f t="shared" si="57"/>
        <v>0</v>
      </c>
      <c r="FM5" s="93">
        <f t="shared" si="58"/>
        <v>0</v>
      </c>
      <c r="FN5" s="93">
        <f t="shared" si="59"/>
        <v>0</v>
      </c>
      <c r="FO5" s="93">
        <f t="shared" si="60"/>
        <v>0</v>
      </c>
      <c r="FP5" s="93">
        <f t="shared" si="61"/>
        <v>0</v>
      </c>
      <c r="FQ5" s="93">
        <f t="shared" si="62"/>
        <v>0</v>
      </c>
      <c r="FR5" s="93">
        <f t="shared" si="63"/>
        <v>0</v>
      </c>
      <c r="FS5" s="93">
        <f t="shared" si="64"/>
        <v>0</v>
      </c>
      <c r="FT5" s="93">
        <f t="shared" si="65"/>
        <v>0</v>
      </c>
      <c r="FU5" s="93">
        <f t="shared" si="66"/>
        <v>0</v>
      </c>
      <c r="FV5" s="93">
        <f t="shared" si="67"/>
        <v>0</v>
      </c>
      <c r="FW5" s="93">
        <f t="shared" si="68"/>
        <v>0</v>
      </c>
      <c r="FX5" s="93">
        <f t="shared" si="69"/>
        <v>0</v>
      </c>
      <c r="FY5" s="93">
        <f t="shared" si="70"/>
        <v>0</v>
      </c>
      <c r="FZ5" s="93">
        <f t="shared" si="71"/>
        <v>0</v>
      </c>
      <c r="GA5" s="93">
        <f t="shared" si="72"/>
        <v>0</v>
      </c>
      <c r="GB5" s="93">
        <f t="shared" si="73"/>
        <v>0</v>
      </c>
      <c r="GC5" s="93">
        <f t="shared" si="74"/>
        <v>0</v>
      </c>
      <c r="GD5" s="93">
        <f t="shared" si="75"/>
        <v>0</v>
      </c>
      <c r="GE5" s="93">
        <f t="shared" si="76"/>
        <v>0</v>
      </c>
      <c r="GF5" s="93">
        <f t="shared" si="77"/>
        <v>0</v>
      </c>
      <c r="GG5" s="93">
        <f t="shared" si="78"/>
        <v>0</v>
      </c>
      <c r="GH5" s="93">
        <f t="shared" si="79"/>
        <v>0</v>
      </c>
      <c r="GI5" s="93">
        <f t="shared" si="80"/>
        <v>0</v>
      </c>
      <c r="GJ5" s="93">
        <f t="shared" si="81"/>
        <v>0</v>
      </c>
      <c r="GK5" s="93">
        <f t="shared" si="82"/>
        <v>0</v>
      </c>
      <c r="GL5" s="93">
        <f t="shared" si="83"/>
        <v>0</v>
      </c>
      <c r="GM5" s="93">
        <f t="shared" si="84"/>
        <v>0</v>
      </c>
      <c r="GN5" s="93">
        <f t="shared" si="85"/>
        <v>0</v>
      </c>
      <c r="GO5" s="93">
        <f t="shared" si="86"/>
        <v>0</v>
      </c>
      <c r="GP5" s="93">
        <f t="shared" si="87"/>
        <v>0</v>
      </c>
      <c r="GQ5" s="93">
        <f t="shared" si="88"/>
        <v>0</v>
      </c>
      <c r="GR5" s="93">
        <f t="shared" si="89"/>
        <v>0</v>
      </c>
      <c r="GS5" s="93">
        <f t="shared" si="90"/>
        <v>0</v>
      </c>
      <c r="GT5" s="93">
        <f t="shared" si="91"/>
        <v>0</v>
      </c>
      <c r="GU5" s="93">
        <f t="shared" si="92"/>
        <v>0</v>
      </c>
      <c r="GV5" s="93">
        <f t="shared" si="93"/>
        <v>0</v>
      </c>
      <c r="GW5" s="93">
        <f t="shared" si="94"/>
        <v>0</v>
      </c>
      <c r="GX5" s="93">
        <f t="shared" si="95"/>
        <v>0</v>
      </c>
      <c r="GY5" s="93">
        <f t="shared" si="96"/>
        <v>0</v>
      </c>
      <c r="GZ5" s="93">
        <f t="shared" si="97"/>
        <v>0</v>
      </c>
      <c r="HA5" s="93">
        <f t="shared" si="98"/>
        <v>0</v>
      </c>
      <c r="HB5" s="93">
        <f t="shared" si="99"/>
        <v>0</v>
      </c>
      <c r="HC5" s="93">
        <f t="shared" si="100"/>
        <v>0</v>
      </c>
      <c r="HD5" s="93">
        <f t="shared" si="101"/>
        <v>0</v>
      </c>
      <c r="HE5" s="93">
        <f t="shared" si="102"/>
        <v>0</v>
      </c>
      <c r="HF5" s="93">
        <f t="shared" si="103"/>
        <v>0</v>
      </c>
      <c r="HG5" s="93">
        <f t="shared" si="104"/>
        <v>0</v>
      </c>
      <c r="HH5" s="93">
        <f t="shared" si="105"/>
        <v>0</v>
      </c>
      <c r="HI5" s="93">
        <f t="shared" si="106"/>
        <v>0</v>
      </c>
      <c r="HJ5" s="93">
        <f t="shared" si="107"/>
        <v>0</v>
      </c>
      <c r="HK5" s="93">
        <f t="shared" si="108"/>
        <v>0</v>
      </c>
      <c r="HL5" s="93">
        <f t="shared" si="109"/>
        <v>0</v>
      </c>
      <c r="HM5" s="93">
        <f t="shared" si="110"/>
        <v>0</v>
      </c>
      <c r="HN5" s="93">
        <f t="shared" si="111"/>
        <v>0</v>
      </c>
      <c r="HO5" s="93">
        <f t="shared" si="112"/>
        <v>0</v>
      </c>
      <c r="HP5" s="93">
        <f t="shared" si="113"/>
        <v>0</v>
      </c>
      <c r="HQ5" s="93">
        <f t="shared" si="114"/>
        <v>0</v>
      </c>
    </row>
    <row r="6" spans="2:225" x14ac:dyDescent="0.25">
      <c r="B6" s="40">
        <v>2</v>
      </c>
      <c r="C6" s="91">
        <f t="shared" ca="1" si="0"/>
        <v>11403188.662470624</v>
      </c>
      <c r="D6" s="91">
        <f t="shared" ca="1" si="1"/>
        <v>20530314.236771021</v>
      </c>
      <c r="E6" s="91">
        <f t="shared" ca="1" si="2"/>
        <v>3997626.7726900526</v>
      </c>
      <c r="F6" s="91">
        <f t="shared" ca="1" si="3"/>
        <v>7544344.0693596238</v>
      </c>
      <c r="H6" s="40">
        <v>2</v>
      </c>
      <c r="I6" s="91">
        <v>0</v>
      </c>
      <c r="J6" s="41">
        <v>0</v>
      </c>
      <c r="K6" s="92">
        <f t="shared" si="4"/>
        <v>0</v>
      </c>
      <c r="L6" s="92">
        <f t="shared" si="5"/>
        <v>0</v>
      </c>
      <c r="M6" s="42"/>
      <c r="N6" s="40">
        <v>2</v>
      </c>
      <c r="O6" s="54">
        <v>0</v>
      </c>
      <c r="P6" s="92">
        <f t="shared" si="6"/>
        <v>0</v>
      </c>
      <c r="Q6" s="92">
        <f t="shared" si="115"/>
        <v>0</v>
      </c>
      <c r="R6" s="42"/>
      <c r="S6" s="40">
        <v>2</v>
      </c>
      <c r="T6" s="54">
        <f>'7. Dödsrisk'!E6</f>
        <v>2.2000000000000001E-4</v>
      </c>
      <c r="U6" s="90">
        <f t="shared" si="116"/>
        <v>0.99978</v>
      </c>
      <c r="V6" s="43"/>
      <c r="W6" s="37">
        <v>2</v>
      </c>
      <c r="X6" s="93">
        <f t="shared" si="7"/>
        <v>0.99704047430000009</v>
      </c>
      <c r="Y6" s="93">
        <f t="shared" si="7"/>
        <v>0.99983</v>
      </c>
      <c r="Z6" s="93">
        <f t="shared" si="7"/>
        <v>1</v>
      </c>
      <c r="AA6" s="93">
        <f t="shared" si="7"/>
        <v>0</v>
      </c>
      <c r="AB6" s="93">
        <f t="shared" si="7"/>
        <v>0</v>
      </c>
      <c r="AC6" s="93">
        <f t="shared" si="7"/>
        <v>0</v>
      </c>
      <c r="AD6" s="93">
        <f t="shared" si="7"/>
        <v>0</v>
      </c>
      <c r="AE6" s="93">
        <f t="shared" si="7"/>
        <v>0</v>
      </c>
      <c r="AF6" s="93">
        <f t="shared" si="7"/>
        <v>0</v>
      </c>
      <c r="AG6" s="93">
        <f t="shared" si="7"/>
        <v>0</v>
      </c>
      <c r="AH6" s="93">
        <f t="shared" si="8"/>
        <v>0</v>
      </c>
      <c r="AI6" s="93">
        <f t="shared" si="8"/>
        <v>0</v>
      </c>
      <c r="AJ6" s="93">
        <f t="shared" si="8"/>
        <v>0</v>
      </c>
      <c r="AK6" s="93">
        <f t="shared" si="8"/>
        <v>0</v>
      </c>
      <c r="AL6" s="93">
        <f t="shared" si="8"/>
        <v>0</v>
      </c>
      <c r="AM6" s="93">
        <f t="shared" si="8"/>
        <v>0</v>
      </c>
      <c r="AN6" s="93">
        <f t="shared" si="8"/>
        <v>0</v>
      </c>
      <c r="AO6" s="93">
        <f t="shared" si="8"/>
        <v>0</v>
      </c>
      <c r="AP6" s="93">
        <f t="shared" si="8"/>
        <v>0</v>
      </c>
      <c r="AQ6" s="93">
        <f t="shared" si="8"/>
        <v>0</v>
      </c>
      <c r="AR6" s="93">
        <f t="shared" si="9"/>
        <v>0</v>
      </c>
      <c r="AS6" s="93">
        <f t="shared" si="9"/>
        <v>0</v>
      </c>
      <c r="AT6" s="93">
        <f t="shared" si="9"/>
        <v>0</v>
      </c>
      <c r="AU6" s="93">
        <f t="shared" si="9"/>
        <v>0</v>
      </c>
      <c r="AV6" s="93">
        <f t="shared" si="9"/>
        <v>0</v>
      </c>
      <c r="AW6" s="93">
        <f t="shared" si="9"/>
        <v>0</v>
      </c>
      <c r="AX6" s="93">
        <f t="shared" si="9"/>
        <v>0</v>
      </c>
      <c r="AY6" s="93">
        <f t="shared" si="9"/>
        <v>0</v>
      </c>
      <c r="AZ6" s="93">
        <f t="shared" si="9"/>
        <v>0</v>
      </c>
      <c r="BA6" s="93">
        <f t="shared" si="9"/>
        <v>0</v>
      </c>
      <c r="BB6" s="93">
        <f t="shared" si="10"/>
        <v>0</v>
      </c>
      <c r="BC6" s="93">
        <f t="shared" si="10"/>
        <v>0</v>
      </c>
      <c r="BD6" s="93">
        <f t="shared" si="10"/>
        <v>0</v>
      </c>
      <c r="BE6" s="93">
        <f t="shared" si="10"/>
        <v>0</v>
      </c>
      <c r="BF6" s="93">
        <f t="shared" si="10"/>
        <v>0</v>
      </c>
      <c r="BG6" s="93">
        <f t="shared" si="10"/>
        <v>0</v>
      </c>
      <c r="BH6" s="93">
        <f t="shared" si="10"/>
        <v>0</v>
      </c>
      <c r="BI6" s="93">
        <f t="shared" si="10"/>
        <v>0</v>
      </c>
      <c r="BJ6" s="93">
        <f t="shared" si="10"/>
        <v>0</v>
      </c>
      <c r="BK6" s="93">
        <f t="shared" si="10"/>
        <v>0</v>
      </c>
      <c r="BL6" s="93">
        <f t="shared" si="11"/>
        <v>0</v>
      </c>
      <c r="BM6" s="93">
        <f t="shared" si="11"/>
        <v>0</v>
      </c>
      <c r="BN6" s="93">
        <f t="shared" si="11"/>
        <v>0</v>
      </c>
      <c r="BO6" s="93">
        <f t="shared" si="11"/>
        <v>0</v>
      </c>
      <c r="BP6" s="93">
        <f t="shared" si="11"/>
        <v>0</v>
      </c>
      <c r="BQ6" s="93">
        <f t="shared" si="11"/>
        <v>0</v>
      </c>
      <c r="BR6" s="93">
        <f t="shared" si="11"/>
        <v>0</v>
      </c>
      <c r="BS6" s="93">
        <f t="shared" si="11"/>
        <v>0</v>
      </c>
      <c r="BT6" s="93">
        <f t="shared" si="11"/>
        <v>0</v>
      </c>
      <c r="BU6" s="93">
        <f t="shared" si="11"/>
        <v>0</v>
      </c>
      <c r="BV6" s="93">
        <f t="shared" si="12"/>
        <v>0</v>
      </c>
      <c r="BW6" s="93">
        <f t="shared" si="12"/>
        <v>0</v>
      </c>
      <c r="BX6" s="93">
        <f t="shared" si="12"/>
        <v>0</v>
      </c>
      <c r="BY6" s="93">
        <f t="shared" si="12"/>
        <v>0</v>
      </c>
      <c r="BZ6" s="93">
        <f t="shared" si="12"/>
        <v>0</v>
      </c>
      <c r="CA6" s="93">
        <f t="shared" si="12"/>
        <v>0</v>
      </c>
      <c r="CB6" s="93">
        <f t="shared" si="12"/>
        <v>0</v>
      </c>
      <c r="CC6" s="93">
        <f t="shared" si="12"/>
        <v>0</v>
      </c>
      <c r="CD6" s="93">
        <f t="shared" si="12"/>
        <v>0</v>
      </c>
      <c r="CE6" s="93">
        <f t="shared" si="12"/>
        <v>0</v>
      </c>
      <c r="CF6" s="93">
        <f t="shared" si="13"/>
        <v>0</v>
      </c>
      <c r="CG6" s="93">
        <f t="shared" si="13"/>
        <v>0</v>
      </c>
      <c r="CH6" s="93">
        <f t="shared" si="13"/>
        <v>0</v>
      </c>
      <c r="CI6" s="93">
        <f t="shared" si="13"/>
        <v>0</v>
      </c>
      <c r="CJ6" s="93">
        <f t="shared" si="14"/>
        <v>0</v>
      </c>
      <c r="CK6" s="93">
        <f t="shared" si="14"/>
        <v>0</v>
      </c>
      <c r="CL6" s="93">
        <f t="shared" si="14"/>
        <v>0</v>
      </c>
      <c r="CM6" s="93">
        <f t="shared" si="14"/>
        <v>0</v>
      </c>
      <c r="CN6" s="93">
        <f t="shared" si="14"/>
        <v>0</v>
      </c>
      <c r="CO6" s="93">
        <f t="shared" si="14"/>
        <v>0</v>
      </c>
      <c r="CP6" s="93">
        <f t="shared" si="14"/>
        <v>0</v>
      </c>
      <c r="CQ6" s="93">
        <f t="shared" si="14"/>
        <v>0</v>
      </c>
      <c r="CR6" s="93">
        <f t="shared" si="14"/>
        <v>0</v>
      </c>
      <c r="CS6" s="93">
        <f t="shared" si="14"/>
        <v>0</v>
      </c>
      <c r="CT6" s="93">
        <f t="shared" si="14"/>
        <v>0</v>
      </c>
      <c r="CU6" s="93">
        <f t="shared" si="14"/>
        <v>0</v>
      </c>
      <c r="CV6" s="93">
        <f t="shared" si="14"/>
        <v>0</v>
      </c>
      <c r="CW6" s="93">
        <f t="shared" si="14"/>
        <v>0</v>
      </c>
      <c r="CX6" s="93">
        <f t="shared" si="14"/>
        <v>0</v>
      </c>
      <c r="CY6" s="93">
        <f t="shared" si="14"/>
        <v>0</v>
      </c>
      <c r="CZ6" s="93">
        <f t="shared" si="14"/>
        <v>0</v>
      </c>
      <c r="DA6" s="93">
        <f t="shared" si="14"/>
        <v>0</v>
      </c>
      <c r="DB6" s="93">
        <f t="shared" si="14"/>
        <v>0</v>
      </c>
      <c r="DC6" s="93">
        <f t="shared" si="14"/>
        <v>0</v>
      </c>
      <c r="DD6" s="93">
        <f t="shared" si="14"/>
        <v>0</v>
      </c>
      <c r="DE6" s="93">
        <f t="shared" si="14"/>
        <v>0</v>
      </c>
      <c r="DF6" s="93">
        <f t="shared" si="14"/>
        <v>0</v>
      </c>
      <c r="DG6" s="93">
        <f t="shared" si="14"/>
        <v>0</v>
      </c>
      <c r="DH6" s="93">
        <f t="shared" si="14"/>
        <v>0</v>
      </c>
      <c r="DI6" s="93">
        <f t="shared" si="14"/>
        <v>0</v>
      </c>
      <c r="DJ6" s="93">
        <f t="shared" si="14"/>
        <v>0</v>
      </c>
      <c r="DK6" s="93">
        <f t="shared" si="14"/>
        <v>0</v>
      </c>
      <c r="DL6" s="93">
        <f t="shared" si="14"/>
        <v>0</v>
      </c>
      <c r="DM6" s="93">
        <f t="shared" si="14"/>
        <v>0</v>
      </c>
      <c r="DN6" s="93">
        <f t="shared" si="14"/>
        <v>0</v>
      </c>
      <c r="DO6" s="93">
        <f t="shared" si="14"/>
        <v>0</v>
      </c>
      <c r="DP6" s="93">
        <f t="shared" si="14"/>
        <v>0</v>
      </c>
      <c r="DQ6" s="93">
        <f t="shared" si="14"/>
        <v>0</v>
      </c>
      <c r="DR6" s="93">
        <f t="shared" si="14"/>
        <v>0</v>
      </c>
      <c r="DS6" s="93">
        <f t="shared" si="14"/>
        <v>0</v>
      </c>
      <c r="DU6" s="37">
        <v>2</v>
      </c>
      <c r="DV6" s="93">
        <f t="shared" si="15"/>
        <v>0.97122453266120568</v>
      </c>
      <c r="DW6" s="93">
        <f t="shared" si="16"/>
        <v>0.98550724637681164</v>
      </c>
      <c r="DX6" s="93">
        <f t="shared" si="17"/>
        <v>1</v>
      </c>
      <c r="DY6" s="93">
        <f t="shared" si="18"/>
        <v>0</v>
      </c>
      <c r="DZ6" s="93">
        <f t="shared" si="19"/>
        <v>0</v>
      </c>
      <c r="EA6" s="93">
        <f t="shared" si="20"/>
        <v>0</v>
      </c>
      <c r="EB6" s="93">
        <f t="shared" si="21"/>
        <v>0</v>
      </c>
      <c r="EC6" s="93">
        <f t="shared" si="22"/>
        <v>0</v>
      </c>
      <c r="ED6" s="93">
        <f t="shared" si="23"/>
        <v>0</v>
      </c>
      <c r="EE6" s="93">
        <f t="shared" si="24"/>
        <v>0</v>
      </c>
      <c r="EF6" s="93">
        <f t="shared" si="25"/>
        <v>0</v>
      </c>
      <c r="EG6" s="93">
        <f t="shared" si="26"/>
        <v>0</v>
      </c>
      <c r="EH6" s="93">
        <f t="shared" si="27"/>
        <v>0</v>
      </c>
      <c r="EI6" s="93">
        <f t="shared" si="28"/>
        <v>0</v>
      </c>
      <c r="EJ6" s="93">
        <f t="shared" si="29"/>
        <v>0</v>
      </c>
      <c r="EK6" s="93">
        <f t="shared" si="30"/>
        <v>0</v>
      </c>
      <c r="EL6" s="93">
        <f t="shared" si="31"/>
        <v>0</v>
      </c>
      <c r="EM6" s="93">
        <f t="shared" si="32"/>
        <v>0</v>
      </c>
      <c r="EN6" s="93">
        <f t="shared" si="33"/>
        <v>0</v>
      </c>
      <c r="EO6" s="93">
        <f t="shared" si="34"/>
        <v>0</v>
      </c>
      <c r="EP6" s="93">
        <f t="shared" si="35"/>
        <v>0</v>
      </c>
      <c r="EQ6" s="93">
        <f t="shared" si="36"/>
        <v>0</v>
      </c>
      <c r="ER6" s="93">
        <f t="shared" si="37"/>
        <v>0</v>
      </c>
      <c r="ES6" s="93">
        <f t="shared" si="38"/>
        <v>0</v>
      </c>
      <c r="ET6" s="93">
        <f t="shared" si="39"/>
        <v>0</v>
      </c>
      <c r="EU6" s="93">
        <f t="shared" si="40"/>
        <v>0</v>
      </c>
      <c r="EV6" s="93">
        <f t="shared" si="41"/>
        <v>0</v>
      </c>
      <c r="EW6" s="93">
        <f t="shared" si="42"/>
        <v>0</v>
      </c>
      <c r="EX6" s="93">
        <f t="shared" si="43"/>
        <v>0</v>
      </c>
      <c r="EY6" s="93">
        <f t="shared" si="44"/>
        <v>0</v>
      </c>
      <c r="EZ6" s="93">
        <f t="shared" si="45"/>
        <v>0</v>
      </c>
      <c r="FA6" s="93">
        <f t="shared" si="46"/>
        <v>0</v>
      </c>
      <c r="FB6" s="93">
        <f t="shared" si="47"/>
        <v>0</v>
      </c>
      <c r="FC6" s="93">
        <f t="shared" si="48"/>
        <v>0</v>
      </c>
      <c r="FD6" s="93">
        <f t="shared" si="49"/>
        <v>0</v>
      </c>
      <c r="FE6" s="93">
        <f t="shared" si="50"/>
        <v>0</v>
      </c>
      <c r="FF6" s="93">
        <f t="shared" si="51"/>
        <v>0</v>
      </c>
      <c r="FG6" s="93">
        <f t="shared" si="52"/>
        <v>0</v>
      </c>
      <c r="FH6" s="93">
        <f t="shared" si="53"/>
        <v>0</v>
      </c>
      <c r="FI6" s="93">
        <f t="shared" si="54"/>
        <v>0</v>
      </c>
      <c r="FJ6" s="93">
        <f t="shared" si="55"/>
        <v>0</v>
      </c>
      <c r="FK6" s="93">
        <f t="shared" si="56"/>
        <v>0</v>
      </c>
      <c r="FL6" s="93">
        <f t="shared" si="57"/>
        <v>0</v>
      </c>
      <c r="FM6" s="93">
        <f t="shared" si="58"/>
        <v>0</v>
      </c>
      <c r="FN6" s="93">
        <f t="shared" si="59"/>
        <v>0</v>
      </c>
      <c r="FO6" s="93">
        <f t="shared" si="60"/>
        <v>0</v>
      </c>
      <c r="FP6" s="93">
        <f t="shared" si="61"/>
        <v>0</v>
      </c>
      <c r="FQ6" s="93">
        <f t="shared" si="62"/>
        <v>0</v>
      </c>
      <c r="FR6" s="93">
        <f t="shared" si="63"/>
        <v>0</v>
      </c>
      <c r="FS6" s="93">
        <f t="shared" si="64"/>
        <v>0</v>
      </c>
      <c r="FT6" s="93">
        <f t="shared" si="65"/>
        <v>0</v>
      </c>
      <c r="FU6" s="93">
        <f t="shared" si="66"/>
        <v>0</v>
      </c>
      <c r="FV6" s="93">
        <f t="shared" si="67"/>
        <v>0</v>
      </c>
      <c r="FW6" s="93">
        <f t="shared" si="68"/>
        <v>0</v>
      </c>
      <c r="FX6" s="93">
        <f t="shared" si="69"/>
        <v>0</v>
      </c>
      <c r="FY6" s="93">
        <f t="shared" si="70"/>
        <v>0</v>
      </c>
      <c r="FZ6" s="93">
        <f t="shared" si="71"/>
        <v>0</v>
      </c>
      <c r="GA6" s="93">
        <f t="shared" si="72"/>
        <v>0</v>
      </c>
      <c r="GB6" s="93">
        <f t="shared" si="73"/>
        <v>0</v>
      </c>
      <c r="GC6" s="93">
        <f t="shared" si="74"/>
        <v>0</v>
      </c>
      <c r="GD6" s="93">
        <f t="shared" si="75"/>
        <v>0</v>
      </c>
      <c r="GE6" s="93">
        <f t="shared" si="76"/>
        <v>0</v>
      </c>
      <c r="GF6" s="93">
        <f t="shared" si="77"/>
        <v>0</v>
      </c>
      <c r="GG6" s="93">
        <f t="shared" si="78"/>
        <v>0</v>
      </c>
      <c r="GH6" s="93">
        <f t="shared" si="79"/>
        <v>0</v>
      </c>
      <c r="GI6" s="93">
        <f t="shared" si="80"/>
        <v>0</v>
      </c>
      <c r="GJ6" s="93">
        <f t="shared" si="81"/>
        <v>0</v>
      </c>
      <c r="GK6" s="93">
        <f t="shared" si="82"/>
        <v>0</v>
      </c>
      <c r="GL6" s="93">
        <f t="shared" si="83"/>
        <v>0</v>
      </c>
      <c r="GM6" s="93">
        <f t="shared" si="84"/>
        <v>0</v>
      </c>
      <c r="GN6" s="93">
        <f t="shared" si="85"/>
        <v>0</v>
      </c>
      <c r="GO6" s="93">
        <f t="shared" si="86"/>
        <v>0</v>
      </c>
      <c r="GP6" s="93">
        <f t="shared" si="87"/>
        <v>0</v>
      </c>
      <c r="GQ6" s="93">
        <f t="shared" si="88"/>
        <v>0</v>
      </c>
      <c r="GR6" s="93">
        <f t="shared" si="89"/>
        <v>0</v>
      </c>
      <c r="GS6" s="93">
        <f t="shared" si="90"/>
        <v>0</v>
      </c>
      <c r="GT6" s="93">
        <f t="shared" si="91"/>
        <v>0</v>
      </c>
      <c r="GU6" s="93">
        <f t="shared" si="92"/>
        <v>0</v>
      </c>
      <c r="GV6" s="93">
        <f t="shared" si="93"/>
        <v>0</v>
      </c>
      <c r="GW6" s="93">
        <f t="shared" si="94"/>
        <v>0</v>
      </c>
      <c r="GX6" s="93">
        <f t="shared" si="95"/>
        <v>0</v>
      </c>
      <c r="GY6" s="93">
        <f t="shared" si="96"/>
        <v>0</v>
      </c>
      <c r="GZ6" s="93">
        <f t="shared" si="97"/>
        <v>0</v>
      </c>
      <c r="HA6" s="93">
        <f t="shared" si="98"/>
        <v>0</v>
      </c>
      <c r="HB6" s="93">
        <f t="shared" si="99"/>
        <v>0</v>
      </c>
      <c r="HC6" s="93">
        <f t="shared" si="100"/>
        <v>0</v>
      </c>
      <c r="HD6" s="93">
        <f t="shared" si="101"/>
        <v>0</v>
      </c>
      <c r="HE6" s="93">
        <f t="shared" si="102"/>
        <v>0</v>
      </c>
      <c r="HF6" s="93">
        <f t="shared" si="103"/>
        <v>0</v>
      </c>
      <c r="HG6" s="93">
        <f t="shared" si="104"/>
        <v>0</v>
      </c>
      <c r="HH6" s="93">
        <f t="shared" si="105"/>
        <v>0</v>
      </c>
      <c r="HI6" s="93">
        <f t="shared" si="106"/>
        <v>0</v>
      </c>
      <c r="HJ6" s="93">
        <f t="shared" si="107"/>
        <v>0</v>
      </c>
      <c r="HK6" s="93">
        <f t="shared" si="108"/>
        <v>0</v>
      </c>
      <c r="HL6" s="93">
        <f t="shared" si="109"/>
        <v>0</v>
      </c>
      <c r="HM6" s="93">
        <f t="shared" si="110"/>
        <v>0</v>
      </c>
      <c r="HN6" s="93">
        <f t="shared" si="111"/>
        <v>0</v>
      </c>
      <c r="HO6" s="93">
        <f t="shared" si="112"/>
        <v>0</v>
      </c>
      <c r="HP6" s="93">
        <f t="shared" si="113"/>
        <v>0</v>
      </c>
      <c r="HQ6" s="93">
        <f t="shared" si="114"/>
        <v>0</v>
      </c>
    </row>
    <row r="7" spans="2:225" x14ac:dyDescent="0.25">
      <c r="B7" s="40">
        <v>3</v>
      </c>
      <c r="C7" s="91">
        <f t="shared" ca="1" si="0"/>
        <v>11573428.767718209</v>
      </c>
      <c r="D7" s="91">
        <f t="shared" ca="1" si="1"/>
        <v>20534831.899788979</v>
      </c>
      <c r="E7" s="91">
        <f t="shared" ca="1" si="2"/>
        <v>4057308.0094622839</v>
      </c>
      <c r="F7" s="91">
        <f t="shared" ca="1" si="3"/>
        <v>7546004.1902814852</v>
      </c>
      <c r="H7" s="40">
        <v>3</v>
      </c>
      <c r="I7" s="91">
        <v>0</v>
      </c>
      <c r="J7" s="41">
        <v>0</v>
      </c>
      <c r="K7" s="92">
        <f t="shared" si="4"/>
        <v>0</v>
      </c>
      <c r="L7" s="92">
        <f t="shared" si="5"/>
        <v>0</v>
      </c>
      <c r="M7" s="42"/>
      <c r="N7" s="40">
        <v>3</v>
      </c>
      <c r="O7" s="54">
        <v>0</v>
      </c>
      <c r="P7" s="92">
        <f t="shared" si="6"/>
        <v>0</v>
      </c>
      <c r="Q7" s="92">
        <f t="shared" si="115"/>
        <v>0</v>
      </c>
      <c r="R7" s="42"/>
      <c r="S7" s="40">
        <v>3</v>
      </c>
      <c r="T7" s="54">
        <f>'7. Dödsrisk'!E7</f>
        <v>7.0000000000000007E-5</v>
      </c>
      <c r="U7" s="90">
        <f t="shared" si="116"/>
        <v>0.99992999999999999</v>
      </c>
      <c r="V7" s="43"/>
      <c r="W7" s="37">
        <v>3</v>
      </c>
      <c r="X7" s="93">
        <f t="shared" ref="X7:BC7" si="117">IF($W7&lt;X$3,0,IF($W7=X$3,1,X6*$U6))</f>
        <v>0.99682112539565404</v>
      </c>
      <c r="Y7" s="93">
        <f t="shared" si="117"/>
        <v>0.99961003739999998</v>
      </c>
      <c r="Z7" s="93">
        <f t="shared" si="117"/>
        <v>0.99978</v>
      </c>
      <c r="AA7" s="93">
        <f t="shared" si="117"/>
        <v>1</v>
      </c>
      <c r="AB7" s="93">
        <f t="shared" si="117"/>
        <v>0</v>
      </c>
      <c r="AC7" s="93">
        <f t="shared" si="117"/>
        <v>0</v>
      </c>
      <c r="AD7" s="93">
        <f t="shared" si="117"/>
        <v>0</v>
      </c>
      <c r="AE7" s="93">
        <f t="shared" si="117"/>
        <v>0</v>
      </c>
      <c r="AF7" s="93">
        <f t="shared" si="117"/>
        <v>0</v>
      </c>
      <c r="AG7" s="93">
        <f t="shared" si="117"/>
        <v>0</v>
      </c>
      <c r="AH7" s="93">
        <f t="shared" si="117"/>
        <v>0</v>
      </c>
      <c r="AI7" s="93">
        <f t="shared" si="117"/>
        <v>0</v>
      </c>
      <c r="AJ7" s="93">
        <f t="shared" si="117"/>
        <v>0</v>
      </c>
      <c r="AK7" s="93">
        <f t="shared" si="117"/>
        <v>0</v>
      </c>
      <c r="AL7" s="93">
        <f t="shared" si="117"/>
        <v>0</v>
      </c>
      <c r="AM7" s="93">
        <f t="shared" si="117"/>
        <v>0</v>
      </c>
      <c r="AN7" s="93">
        <f t="shared" si="117"/>
        <v>0</v>
      </c>
      <c r="AO7" s="93">
        <f t="shared" si="117"/>
        <v>0</v>
      </c>
      <c r="AP7" s="93">
        <f t="shared" si="117"/>
        <v>0</v>
      </c>
      <c r="AQ7" s="93">
        <f t="shared" si="117"/>
        <v>0</v>
      </c>
      <c r="AR7" s="93">
        <f t="shared" si="117"/>
        <v>0</v>
      </c>
      <c r="AS7" s="93">
        <f t="shared" si="117"/>
        <v>0</v>
      </c>
      <c r="AT7" s="93">
        <f t="shared" si="117"/>
        <v>0</v>
      </c>
      <c r="AU7" s="93">
        <f t="shared" si="117"/>
        <v>0</v>
      </c>
      <c r="AV7" s="93">
        <f t="shared" si="117"/>
        <v>0</v>
      </c>
      <c r="AW7" s="93">
        <f t="shared" si="117"/>
        <v>0</v>
      </c>
      <c r="AX7" s="93">
        <f t="shared" si="117"/>
        <v>0</v>
      </c>
      <c r="AY7" s="93">
        <f t="shared" si="117"/>
        <v>0</v>
      </c>
      <c r="AZ7" s="93">
        <f t="shared" si="117"/>
        <v>0</v>
      </c>
      <c r="BA7" s="93">
        <f t="shared" si="117"/>
        <v>0</v>
      </c>
      <c r="BB7" s="93">
        <f t="shared" si="117"/>
        <v>0</v>
      </c>
      <c r="BC7" s="93">
        <f t="shared" si="117"/>
        <v>0</v>
      </c>
      <c r="BD7" s="93">
        <f t="shared" ref="BD7:CH7" si="118">IF($W7&lt;BD$3,0,IF($W7=BD$3,1,BD6*$U6))</f>
        <v>0</v>
      </c>
      <c r="BE7" s="93">
        <f t="shared" si="118"/>
        <v>0</v>
      </c>
      <c r="BF7" s="93">
        <f t="shared" si="118"/>
        <v>0</v>
      </c>
      <c r="BG7" s="93">
        <f t="shared" si="118"/>
        <v>0</v>
      </c>
      <c r="BH7" s="93">
        <f t="shared" si="118"/>
        <v>0</v>
      </c>
      <c r="BI7" s="93">
        <f t="shared" si="118"/>
        <v>0</v>
      </c>
      <c r="BJ7" s="93">
        <f t="shared" si="118"/>
        <v>0</v>
      </c>
      <c r="BK7" s="93">
        <f t="shared" si="118"/>
        <v>0</v>
      </c>
      <c r="BL7" s="93">
        <f t="shared" si="118"/>
        <v>0</v>
      </c>
      <c r="BM7" s="93">
        <f t="shared" si="118"/>
        <v>0</v>
      </c>
      <c r="BN7" s="93">
        <f t="shared" si="118"/>
        <v>0</v>
      </c>
      <c r="BO7" s="93">
        <f t="shared" si="118"/>
        <v>0</v>
      </c>
      <c r="BP7" s="93">
        <f t="shared" si="118"/>
        <v>0</v>
      </c>
      <c r="BQ7" s="93">
        <f t="shared" si="118"/>
        <v>0</v>
      </c>
      <c r="BR7" s="93">
        <f t="shared" si="118"/>
        <v>0</v>
      </c>
      <c r="BS7" s="93">
        <f t="shared" si="118"/>
        <v>0</v>
      </c>
      <c r="BT7" s="93">
        <f t="shared" si="118"/>
        <v>0</v>
      </c>
      <c r="BU7" s="93">
        <f t="shared" si="118"/>
        <v>0</v>
      </c>
      <c r="BV7" s="93">
        <f t="shared" si="118"/>
        <v>0</v>
      </c>
      <c r="BW7" s="93">
        <f t="shared" si="118"/>
        <v>0</v>
      </c>
      <c r="BX7" s="93">
        <f t="shared" si="118"/>
        <v>0</v>
      </c>
      <c r="BY7" s="93">
        <f t="shared" si="118"/>
        <v>0</v>
      </c>
      <c r="BZ7" s="93">
        <f t="shared" si="118"/>
        <v>0</v>
      </c>
      <c r="CA7" s="93">
        <f t="shared" si="118"/>
        <v>0</v>
      </c>
      <c r="CB7" s="93">
        <f t="shared" si="118"/>
        <v>0</v>
      </c>
      <c r="CC7" s="93">
        <f t="shared" si="118"/>
        <v>0</v>
      </c>
      <c r="CD7" s="93">
        <f t="shared" si="118"/>
        <v>0</v>
      </c>
      <c r="CE7" s="93">
        <f t="shared" si="118"/>
        <v>0</v>
      </c>
      <c r="CF7" s="93">
        <f t="shared" si="118"/>
        <v>0</v>
      </c>
      <c r="CG7" s="93">
        <f t="shared" si="118"/>
        <v>0</v>
      </c>
      <c r="CH7" s="93">
        <f t="shared" si="118"/>
        <v>0</v>
      </c>
      <c r="CI7" s="93">
        <f t="shared" ref="CI7:CI22" si="119">IF($W7&lt;CI$3,0,IF($W7=CI$3,1,CI6*$U6))</f>
        <v>0</v>
      </c>
      <c r="CJ7" s="93">
        <f t="shared" si="14"/>
        <v>0</v>
      </c>
      <c r="CK7" s="93">
        <f t="shared" si="14"/>
        <v>0</v>
      </c>
      <c r="CL7" s="93">
        <f t="shared" si="14"/>
        <v>0</v>
      </c>
      <c r="CM7" s="93">
        <f t="shared" si="14"/>
        <v>0</v>
      </c>
      <c r="CN7" s="93">
        <f t="shared" si="14"/>
        <v>0</v>
      </c>
      <c r="CO7" s="93">
        <f t="shared" si="14"/>
        <v>0</v>
      </c>
      <c r="CP7" s="93">
        <f t="shared" si="14"/>
        <v>0</v>
      </c>
      <c r="CQ7" s="93">
        <f t="shared" si="14"/>
        <v>0</v>
      </c>
      <c r="CR7" s="93">
        <f t="shared" si="14"/>
        <v>0</v>
      </c>
      <c r="CS7" s="93">
        <f t="shared" si="14"/>
        <v>0</v>
      </c>
      <c r="CT7" s="93">
        <f t="shared" si="14"/>
        <v>0</v>
      </c>
      <c r="CU7" s="93">
        <f t="shared" si="14"/>
        <v>0</v>
      </c>
      <c r="CV7" s="93">
        <f t="shared" si="14"/>
        <v>0</v>
      </c>
      <c r="CW7" s="93">
        <f t="shared" si="14"/>
        <v>0</v>
      </c>
      <c r="CX7" s="93">
        <f t="shared" si="14"/>
        <v>0</v>
      </c>
      <c r="CY7" s="93">
        <f t="shared" si="14"/>
        <v>0</v>
      </c>
      <c r="CZ7" s="93">
        <f t="shared" si="14"/>
        <v>0</v>
      </c>
      <c r="DA7" s="93">
        <f t="shared" si="14"/>
        <v>0</v>
      </c>
      <c r="DB7" s="93">
        <f t="shared" si="14"/>
        <v>0</v>
      </c>
      <c r="DC7" s="93">
        <f t="shared" si="14"/>
        <v>0</v>
      </c>
      <c r="DD7" s="93">
        <f t="shared" si="14"/>
        <v>0</v>
      </c>
      <c r="DE7" s="93">
        <f t="shared" si="14"/>
        <v>0</v>
      </c>
      <c r="DF7" s="93">
        <f t="shared" si="14"/>
        <v>0</v>
      </c>
      <c r="DG7" s="93">
        <f t="shared" si="14"/>
        <v>0</v>
      </c>
      <c r="DH7" s="93">
        <f t="shared" si="14"/>
        <v>0</v>
      </c>
      <c r="DI7" s="93">
        <f t="shared" si="14"/>
        <v>0</v>
      </c>
      <c r="DJ7" s="93">
        <f t="shared" si="14"/>
        <v>0</v>
      </c>
      <c r="DK7" s="93">
        <f t="shared" si="14"/>
        <v>0</v>
      </c>
      <c r="DL7" s="93">
        <f t="shared" si="14"/>
        <v>0</v>
      </c>
      <c r="DM7" s="93">
        <f t="shared" si="14"/>
        <v>0</v>
      </c>
      <c r="DN7" s="93">
        <f t="shared" si="14"/>
        <v>0</v>
      </c>
      <c r="DO7" s="93">
        <f t="shared" si="14"/>
        <v>0</v>
      </c>
      <c r="DP7" s="93">
        <f t="shared" si="14"/>
        <v>0</v>
      </c>
      <c r="DQ7" s="93">
        <f t="shared" si="14"/>
        <v>0</v>
      </c>
      <c r="DR7" s="93">
        <f t="shared" si="14"/>
        <v>0</v>
      </c>
      <c r="DS7" s="93">
        <f t="shared" si="14"/>
        <v>0</v>
      </c>
      <c r="DU7" s="37">
        <v>3</v>
      </c>
      <c r="DV7" s="93">
        <f t="shared" si="15"/>
        <v>0.95714881479655056</v>
      </c>
      <c r="DW7" s="93">
        <f t="shared" si="16"/>
        <v>0.97122453266120568</v>
      </c>
      <c r="DX7" s="93">
        <f t="shared" si="17"/>
        <v>0.98550724637681164</v>
      </c>
      <c r="DY7" s="93">
        <f t="shared" si="18"/>
        <v>1</v>
      </c>
      <c r="DZ7" s="93">
        <f t="shared" si="19"/>
        <v>0</v>
      </c>
      <c r="EA7" s="93">
        <f t="shared" si="20"/>
        <v>0</v>
      </c>
      <c r="EB7" s="93">
        <f t="shared" si="21"/>
        <v>0</v>
      </c>
      <c r="EC7" s="93">
        <f t="shared" si="22"/>
        <v>0</v>
      </c>
      <c r="ED7" s="93">
        <f t="shared" si="23"/>
        <v>0</v>
      </c>
      <c r="EE7" s="93">
        <f t="shared" si="24"/>
        <v>0</v>
      </c>
      <c r="EF7" s="93">
        <f t="shared" si="25"/>
        <v>0</v>
      </c>
      <c r="EG7" s="93">
        <f t="shared" si="26"/>
        <v>0</v>
      </c>
      <c r="EH7" s="93">
        <f t="shared" si="27"/>
        <v>0</v>
      </c>
      <c r="EI7" s="93">
        <f t="shared" si="28"/>
        <v>0</v>
      </c>
      <c r="EJ7" s="93">
        <f t="shared" si="29"/>
        <v>0</v>
      </c>
      <c r="EK7" s="93">
        <f t="shared" si="30"/>
        <v>0</v>
      </c>
      <c r="EL7" s="93">
        <f t="shared" si="31"/>
        <v>0</v>
      </c>
      <c r="EM7" s="93">
        <f t="shared" si="32"/>
        <v>0</v>
      </c>
      <c r="EN7" s="93">
        <f t="shared" si="33"/>
        <v>0</v>
      </c>
      <c r="EO7" s="93">
        <f t="shared" si="34"/>
        <v>0</v>
      </c>
      <c r="EP7" s="93">
        <f t="shared" si="35"/>
        <v>0</v>
      </c>
      <c r="EQ7" s="93">
        <f t="shared" si="36"/>
        <v>0</v>
      </c>
      <c r="ER7" s="93">
        <f t="shared" si="37"/>
        <v>0</v>
      </c>
      <c r="ES7" s="93">
        <f t="shared" si="38"/>
        <v>0</v>
      </c>
      <c r="ET7" s="93">
        <f t="shared" si="39"/>
        <v>0</v>
      </c>
      <c r="EU7" s="93">
        <f t="shared" si="40"/>
        <v>0</v>
      </c>
      <c r="EV7" s="93">
        <f t="shared" si="41"/>
        <v>0</v>
      </c>
      <c r="EW7" s="93">
        <f t="shared" si="42"/>
        <v>0</v>
      </c>
      <c r="EX7" s="93">
        <f t="shared" si="43"/>
        <v>0</v>
      </c>
      <c r="EY7" s="93">
        <f t="shared" si="44"/>
        <v>0</v>
      </c>
      <c r="EZ7" s="93">
        <f t="shared" si="45"/>
        <v>0</v>
      </c>
      <c r="FA7" s="93">
        <f t="shared" si="46"/>
        <v>0</v>
      </c>
      <c r="FB7" s="93">
        <f t="shared" si="47"/>
        <v>0</v>
      </c>
      <c r="FC7" s="93">
        <f t="shared" si="48"/>
        <v>0</v>
      </c>
      <c r="FD7" s="93">
        <f t="shared" si="49"/>
        <v>0</v>
      </c>
      <c r="FE7" s="93">
        <f t="shared" si="50"/>
        <v>0</v>
      </c>
      <c r="FF7" s="93">
        <f t="shared" si="51"/>
        <v>0</v>
      </c>
      <c r="FG7" s="93">
        <f t="shared" si="52"/>
        <v>0</v>
      </c>
      <c r="FH7" s="93">
        <f t="shared" si="53"/>
        <v>0</v>
      </c>
      <c r="FI7" s="93">
        <f t="shared" si="54"/>
        <v>0</v>
      </c>
      <c r="FJ7" s="93">
        <f t="shared" si="55"/>
        <v>0</v>
      </c>
      <c r="FK7" s="93">
        <f t="shared" si="56"/>
        <v>0</v>
      </c>
      <c r="FL7" s="93">
        <f t="shared" si="57"/>
        <v>0</v>
      </c>
      <c r="FM7" s="93">
        <f t="shared" si="58"/>
        <v>0</v>
      </c>
      <c r="FN7" s="93">
        <f t="shared" si="59"/>
        <v>0</v>
      </c>
      <c r="FO7" s="93">
        <f t="shared" si="60"/>
        <v>0</v>
      </c>
      <c r="FP7" s="93">
        <f t="shared" si="61"/>
        <v>0</v>
      </c>
      <c r="FQ7" s="93">
        <f t="shared" si="62"/>
        <v>0</v>
      </c>
      <c r="FR7" s="93">
        <f t="shared" si="63"/>
        <v>0</v>
      </c>
      <c r="FS7" s="93">
        <f t="shared" si="64"/>
        <v>0</v>
      </c>
      <c r="FT7" s="93">
        <f t="shared" si="65"/>
        <v>0</v>
      </c>
      <c r="FU7" s="93">
        <f t="shared" si="66"/>
        <v>0</v>
      </c>
      <c r="FV7" s="93">
        <f t="shared" si="67"/>
        <v>0</v>
      </c>
      <c r="FW7" s="93">
        <f t="shared" si="68"/>
        <v>0</v>
      </c>
      <c r="FX7" s="93">
        <f t="shared" si="69"/>
        <v>0</v>
      </c>
      <c r="FY7" s="93">
        <f t="shared" si="70"/>
        <v>0</v>
      </c>
      <c r="FZ7" s="93">
        <f t="shared" si="71"/>
        <v>0</v>
      </c>
      <c r="GA7" s="93">
        <f t="shared" si="72"/>
        <v>0</v>
      </c>
      <c r="GB7" s="93">
        <f t="shared" si="73"/>
        <v>0</v>
      </c>
      <c r="GC7" s="93">
        <f t="shared" si="74"/>
        <v>0</v>
      </c>
      <c r="GD7" s="93">
        <f t="shared" si="75"/>
        <v>0</v>
      </c>
      <c r="GE7" s="93">
        <f t="shared" si="76"/>
        <v>0</v>
      </c>
      <c r="GF7" s="93">
        <f t="shared" si="77"/>
        <v>0</v>
      </c>
      <c r="GG7" s="93">
        <f t="shared" si="78"/>
        <v>0</v>
      </c>
      <c r="GH7" s="93">
        <f t="shared" si="79"/>
        <v>0</v>
      </c>
      <c r="GI7" s="93">
        <f t="shared" si="80"/>
        <v>0</v>
      </c>
      <c r="GJ7" s="93">
        <f t="shared" si="81"/>
        <v>0</v>
      </c>
      <c r="GK7" s="93">
        <f t="shared" si="82"/>
        <v>0</v>
      </c>
      <c r="GL7" s="93">
        <f t="shared" si="83"/>
        <v>0</v>
      </c>
      <c r="GM7" s="93">
        <f t="shared" si="84"/>
        <v>0</v>
      </c>
      <c r="GN7" s="93">
        <f t="shared" si="85"/>
        <v>0</v>
      </c>
      <c r="GO7" s="93">
        <f t="shared" si="86"/>
        <v>0</v>
      </c>
      <c r="GP7" s="93">
        <f t="shared" si="87"/>
        <v>0</v>
      </c>
      <c r="GQ7" s="93">
        <f t="shared" si="88"/>
        <v>0</v>
      </c>
      <c r="GR7" s="93">
        <f t="shared" si="89"/>
        <v>0</v>
      </c>
      <c r="GS7" s="93">
        <f t="shared" si="90"/>
        <v>0</v>
      </c>
      <c r="GT7" s="93">
        <f t="shared" si="91"/>
        <v>0</v>
      </c>
      <c r="GU7" s="93">
        <f t="shared" si="92"/>
        <v>0</v>
      </c>
      <c r="GV7" s="93">
        <f t="shared" si="93"/>
        <v>0</v>
      </c>
      <c r="GW7" s="93">
        <f t="shared" si="94"/>
        <v>0</v>
      </c>
      <c r="GX7" s="93">
        <f t="shared" si="95"/>
        <v>0</v>
      </c>
      <c r="GY7" s="93">
        <f t="shared" si="96"/>
        <v>0</v>
      </c>
      <c r="GZ7" s="93">
        <f t="shared" si="97"/>
        <v>0</v>
      </c>
      <c r="HA7" s="93">
        <f t="shared" si="98"/>
        <v>0</v>
      </c>
      <c r="HB7" s="93">
        <f t="shared" si="99"/>
        <v>0</v>
      </c>
      <c r="HC7" s="93">
        <f t="shared" si="100"/>
        <v>0</v>
      </c>
      <c r="HD7" s="93">
        <f t="shared" si="101"/>
        <v>0</v>
      </c>
      <c r="HE7" s="93">
        <f t="shared" si="102"/>
        <v>0</v>
      </c>
      <c r="HF7" s="93">
        <f t="shared" si="103"/>
        <v>0</v>
      </c>
      <c r="HG7" s="93">
        <f t="shared" si="104"/>
        <v>0</v>
      </c>
      <c r="HH7" s="93">
        <f t="shared" si="105"/>
        <v>0</v>
      </c>
      <c r="HI7" s="93">
        <f t="shared" si="106"/>
        <v>0</v>
      </c>
      <c r="HJ7" s="93">
        <f t="shared" si="107"/>
        <v>0</v>
      </c>
      <c r="HK7" s="93">
        <f t="shared" si="108"/>
        <v>0</v>
      </c>
      <c r="HL7" s="93">
        <f t="shared" si="109"/>
        <v>0</v>
      </c>
      <c r="HM7" s="93">
        <f t="shared" si="110"/>
        <v>0</v>
      </c>
      <c r="HN7" s="93">
        <f t="shared" si="111"/>
        <v>0</v>
      </c>
      <c r="HO7" s="93">
        <f t="shared" si="112"/>
        <v>0</v>
      </c>
      <c r="HP7" s="93">
        <f t="shared" si="113"/>
        <v>0</v>
      </c>
      <c r="HQ7" s="93">
        <f t="shared" si="114"/>
        <v>0</v>
      </c>
    </row>
    <row r="8" spans="2:225" x14ac:dyDescent="0.25">
      <c r="B8" s="40">
        <v>4</v>
      </c>
      <c r="C8" s="91">
        <f t="shared" ca="1" si="0"/>
        <v>11744448.360981686</v>
      </c>
      <c r="D8" s="91">
        <f t="shared" ca="1" si="1"/>
        <v>20536269.438649688</v>
      </c>
      <c r="E8" s="91">
        <f t="shared" ca="1" si="2"/>
        <v>4117262.5120949293</v>
      </c>
      <c r="F8" s="91">
        <f t="shared" ca="1" si="3"/>
        <v>7546532.4475528141</v>
      </c>
      <c r="H8" s="40">
        <v>4</v>
      </c>
      <c r="I8" s="91">
        <v>0</v>
      </c>
      <c r="J8" s="41">
        <v>0</v>
      </c>
      <c r="K8" s="92">
        <f t="shared" si="4"/>
        <v>0</v>
      </c>
      <c r="L8" s="92">
        <f t="shared" si="5"/>
        <v>0</v>
      </c>
      <c r="M8" s="42"/>
      <c r="N8" s="40">
        <v>4</v>
      </c>
      <c r="O8" s="54">
        <v>0</v>
      </c>
      <c r="P8" s="92">
        <f t="shared" si="6"/>
        <v>0</v>
      </c>
      <c r="Q8" s="92">
        <f t="shared" si="115"/>
        <v>0</v>
      </c>
      <c r="R8" s="42"/>
      <c r="S8" s="40">
        <v>4</v>
      </c>
      <c r="T8" s="54">
        <f>'7. Dödsrisk'!E8</f>
        <v>1.3000000000000002E-4</v>
      </c>
      <c r="U8" s="90">
        <f t="shared" si="116"/>
        <v>0.99987000000000004</v>
      </c>
      <c r="V8" s="43"/>
      <c r="W8" s="37">
        <v>4</v>
      </c>
      <c r="X8" s="93">
        <f t="shared" ref="X8:CH12" si="120">IF($W8&lt;X$3,0,IF($W8=X$3,1,X7*$U7))</f>
        <v>0.99675134791687636</v>
      </c>
      <c r="Y8" s="93">
        <f t="shared" si="120"/>
        <v>0.99954006469738199</v>
      </c>
      <c r="Z8" s="93">
        <f t="shared" si="120"/>
        <v>0.99971001540000004</v>
      </c>
      <c r="AA8" s="93">
        <f t="shared" si="120"/>
        <v>0.99992999999999999</v>
      </c>
      <c r="AB8" s="93">
        <f t="shared" si="120"/>
        <v>1</v>
      </c>
      <c r="AC8" s="93">
        <f t="shared" si="120"/>
        <v>0</v>
      </c>
      <c r="AD8" s="93">
        <f t="shared" si="120"/>
        <v>0</v>
      </c>
      <c r="AE8" s="93">
        <f t="shared" si="120"/>
        <v>0</v>
      </c>
      <c r="AF8" s="93">
        <f t="shared" si="120"/>
        <v>0</v>
      </c>
      <c r="AG8" s="93">
        <f t="shared" si="120"/>
        <v>0</v>
      </c>
      <c r="AH8" s="93">
        <f t="shared" si="120"/>
        <v>0</v>
      </c>
      <c r="AI8" s="93">
        <f t="shared" si="120"/>
        <v>0</v>
      </c>
      <c r="AJ8" s="93">
        <f t="shared" si="120"/>
        <v>0</v>
      </c>
      <c r="AK8" s="93">
        <f t="shared" si="120"/>
        <v>0</v>
      </c>
      <c r="AL8" s="93">
        <f t="shared" si="120"/>
        <v>0</v>
      </c>
      <c r="AM8" s="93">
        <f t="shared" si="120"/>
        <v>0</v>
      </c>
      <c r="AN8" s="93">
        <f t="shared" si="120"/>
        <v>0</v>
      </c>
      <c r="AO8" s="93">
        <f t="shared" si="120"/>
        <v>0</v>
      </c>
      <c r="AP8" s="93">
        <f t="shared" si="120"/>
        <v>0</v>
      </c>
      <c r="AQ8" s="93">
        <f t="shared" si="120"/>
        <v>0</v>
      </c>
      <c r="AR8" s="93">
        <f t="shared" si="120"/>
        <v>0</v>
      </c>
      <c r="AS8" s="93">
        <f t="shared" si="120"/>
        <v>0</v>
      </c>
      <c r="AT8" s="93">
        <f t="shared" si="120"/>
        <v>0</v>
      </c>
      <c r="AU8" s="93">
        <f t="shared" si="120"/>
        <v>0</v>
      </c>
      <c r="AV8" s="93">
        <f t="shared" si="120"/>
        <v>0</v>
      </c>
      <c r="AW8" s="93">
        <f t="shared" si="120"/>
        <v>0</v>
      </c>
      <c r="AX8" s="93">
        <f t="shared" si="120"/>
        <v>0</v>
      </c>
      <c r="AY8" s="93">
        <f t="shared" si="120"/>
        <v>0</v>
      </c>
      <c r="AZ8" s="93">
        <f t="shared" si="120"/>
        <v>0</v>
      </c>
      <c r="BA8" s="93">
        <f t="shared" si="120"/>
        <v>0</v>
      </c>
      <c r="BB8" s="93">
        <f t="shared" si="120"/>
        <v>0</v>
      </c>
      <c r="BC8" s="93">
        <f t="shared" si="120"/>
        <v>0</v>
      </c>
      <c r="BD8" s="93">
        <f t="shared" si="120"/>
        <v>0</v>
      </c>
      <c r="BE8" s="93">
        <f t="shared" si="120"/>
        <v>0</v>
      </c>
      <c r="BF8" s="93">
        <f t="shared" si="120"/>
        <v>0</v>
      </c>
      <c r="BG8" s="93">
        <f t="shared" si="120"/>
        <v>0</v>
      </c>
      <c r="BH8" s="93">
        <f t="shared" si="120"/>
        <v>0</v>
      </c>
      <c r="BI8" s="93">
        <f t="shared" si="120"/>
        <v>0</v>
      </c>
      <c r="BJ8" s="93">
        <f t="shared" si="120"/>
        <v>0</v>
      </c>
      <c r="BK8" s="93">
        <f t="shared" si="120"/>
        <v>0</v>
      </c>
      <c r="BL8" s="93">
        <f t="shared" si="120"/>
        <v>0</v>
      </c>
      <c r="BM8" s="93">
        <f t="shared" si="120"/>
        <v>0</v>
      </c>
      <c r="BN8" s="93">
        <f t="shared" si="120"/>
        <v>0</v>
      </c>
      <c r="BO8" s="93">
        <f t="shared" si="120"/>
        <v>0</v>
      </c>
      <c r="BP8" s="93">
        <f t="shared" si="120"/>
        <v>0</v>
      </c>
      <c r="BQ8" s="93">
        <f t="shared" si="120"/>
        <v>0</v>
      </c>
      <c r="BR8" s="93">
        <f t="shared" si="120"/>
        <v>0</v>
      </c>
      <c r="BS8" s="93">
        <f t="shared" si="120"/>
        <v>0</v>
      </c>
      <c r="BT8" s="93">
        <f t="shared" si="120"/>
        <v>0</v>
      </c>
      <c r="BU8" s="93">
        <f t="shared" si="120"/>
        <v>0</v>
      </c>
      <c r="BV8" s="93">
        <f t="shared" si="120"/>
        <v>0</v>
      </c>
      <c r="BW8" s="93">
        <f t="shared" si="120"/>
        <v>0</v>
      </c>
      <c r="BX8" s="93">
        <f t="shared" si="120"/>
        <v>0</v>
      </c>
      <c r="BY8" s="93">
        <f t="shared" si="120"/>
        <v>0</v>
      </c>
      <c r="BZ8" s="93">
        <f t="shared" si="120"/>
        <v>0</v>
      </c>
      <c r="CA8" s="93">
        <f t="shared" si="120"/>
        <v>0</v>
      </c>
      <c r="CB8" s="93">
        <f t="shared" si="120"/>
        <v>0</v>
      </c>
      <c r="CC8" s="93">
        <f t="shared" si="120"/>
        <v>0</v>
      </c>
      <c r="CD8" s="93">
        <f t="shared" si="120"/>
        <v>0</v>
      </c>
      <c r="CE8" s="93">
        <f t="shared" si="120"/>
        <v>0</v>
      </c>
      <c r="CF8" s="93">
        <f t="shared" si="120"/>
        <v>0</v>
      </c>
      <c r="CG8" s="93">
        <f t="shared" si="120"/>
        <v>0</v>
      </c>
      <c r="CH8" s="93">
        <f t="shared" si="120"/>
        <v>0</v>
      </c>
      <c r="CI8" s="93">
        <f t="shared" si="119"/>
        <v>0</v>
      </c>
      <c r="CJ8" s="93">
        <f t="shared" si="14"/>
        <v>0</v>
      </c>
      <c r="CK8" s="93">
        <f t="shared" si="14"/>
        <v>0</v>
      </c>
      <c r="CL8" s="93">
        <f t="shared" si="14"/>
        <v>0</v>
      </c>
      <c r="CM8" s="93">
        <f t="shared" si="14"/>
        <v>0</v>
      </c>
      <c r="CN8" s="93">
        <f t="shared" si="14"/>
        <v>0</v>
      </c>
      <c r="CO8" s="93">
        <f t="shared" si="14"/>
        <v>0</v>
      </c>
      <c r="CP8" s="93">
        <f t="shared" si="14"/>
        <v>0</v>
      </c>
      <c r="CQ8" s="93">
        <f t="shared" si="14"/>
        <v>0</v>
      </c>
      <c r="CR8" s="93">
        <f t="shared" si="14"/>
        <v>0</v>
      </c>
      <c r="CS8" s="93">
        <f t="shared" si="14"/>
        <v>0</v>
      </c>
      <c r="CT8" s="93">
        <f t="shared" si="14"/>
        <v>0</v>
      </c>
      <c r="CU8" s="93">
        <f t="shared" si="14"/>
        <v>0</v>
      </c>
      <c r="CV8" s="93">
        <f t="shared" si="14"/>
        <v>0</v>
      </c>
      <c r="CW8" s="93">
        <f t="shared" si="14"/>
        <v>0</v>
      </c>
      <c r="CX8" s="93">
        <f t="shared" si="14"/>
        <v>0</v>
      </c>
      <c r="CY8" s="93">
        <f t="shared" si="14"/>
        <v>0</v>
      </c>
      <c r="CZ8" s="93">
        <f t="shared" si="14"/>
        <v>0</v>
      </c>
      <c r="DA8" s="93">
        <f t="shared" si="14"/>
        <v>0</v>
      </c>
      <c r="DB8" s="93">
        <f t="shared" si="14"/>
        <v>0</v>
      </c>
      <c r="DC8" s="93">
        <f t="shared" si="14"/>
        <v>0</v>
      </c>
      <c r="DD8" s="93">
        <f t="shared" si="14"/>
        <v>0</v>
      </c>
      <c r="DE8" s="93">
        <f t="shared" si="14"/>
        <v>0</v>
      </c>
      <c r="DF8" s="93">
        <f t="shared" si="14"/>
        <v>0</v>
      </c>
      <c r="DG8" s="93">
        <f t="shared" si="14"/>
        <v>0</v>
      </c>
      <c r="DH8" s="93">
        <f t="shared" si="14"/>
        <v>0</v>
      </c>
      <c r="DI8" s="93">
        <f t="shared" si="14"/>
        <v>0</v>
      </c>
      <c r="DJ8" s="93">
        <f t="shared" si="14"/>
        <v>0</v>
      </c>
      <c r="DK8" s="93">
        <f t="shared" si="14"/>
        <v>0</v>
      </c>
      <c r="DL8" s="93">
        <f t="shared" si="14"/>
        <v>0</v>
      </c>
      <c r="DM8" s="93">
        <f t="shared" si="14"/>
        <v>0</v>
      </c>
      <c r="DN8" s="93">
        <f t="shared" si="14"/>
        <v>0</v>
      </c>
      <c r="DO8" s="93">
        <f t="shared" si="14"/>
        <v>0</v>
      </c>
      <c r="DP8" s="93">
        <f t="shared" si="14"/>
        <v>0</v>
      </c>
      <c r="DQ8" s="93">
        <f t="shared" si="14"/>
        <v>0</v>
      </c>
      <c r="DR8" s="93">
        <f t="shared" si="14"/>
        <v>0</v>
      </c>
      <c r="DS8" s="93">
        <f t="shared" si="14"/>
        <v>0</v>
      </c>
      <c r="DU8" s="37">
        <v>4</v>
      </c>
      <c r="DV8" s="93">
        <f t="shared" si="15"/>
        <v>0.94327709284297745</v>
      </c>
      <c r="DW8" s="93">
        <f t="shared" si="16"/>
        <v>0.95714881479655056</v>
      </c>
      <c r="DX8" s="93">
        <f t="shared" si="17"/>
        <v>0.97122453266120568</v>
      </c>
      <c r="DY8" s="93">
        <f t="shared" si="18"/>
        <v>0.98550724637681164</v>
      </c>
      <c r="DZ8" s="93">
        <f t="shared" si="19"/>
        <v>1</v>
      </c>
      <c r="EA8" s="93">
        <f t="shared" si="20"/>
        <v>0</v>
      </c>
      <c r="EB8" s="93">
        <f t="shared" si="21"/>
        <v>0</v>
      </c>
      <c r="EC8" s="93">
        <f t="shared" si="22"/>
        <v>0</v>
      </c>
      <c r="ED8" s="93">
        <f t="shared" si="23"/>
        <v>0</v>
      </c>
      <c r="EE8" s="93">
        <f t="shared" si="24"/>
        <v>0</v>
      </c>
      <c r="EF8" s="93">
        <f t="shared" si="25"/>
        <v>0</v>
      </c>
      <c r="EG8" s="93">
        <f t="shared" si="26"/>
        <v>0</v>
      </c>
      <c r="EH8" s="93">
        <f t="shared" si="27"/>
        <v>0</v>
      </c>
      <c r="EI8" s="93">
        <f t="shared" si="28"/>
        <v>0</v>
      </c>
      <c r="EJ8" s="93">
        <f t="shared" si="29"/>
        <v>0</v>
      </c>
      <c r="EK8" s="93">
        <f t="shared" si="30"/>
        <v>0</v>
      </c>
      <c r="EL8" s="93">
        <f t="shared" si="31"/>
        <v>0</v>
      </c>
      <c r="EM8" s="93">
        <f t="shared" si="32"/>
        <v>0</v>
      </c>
      <c r="EN8" s="93">
        <f t="shared" si="33"/>
        <v>0</v>
      </c>
      <c r="EO8" s="93">
        <f t="shared" si="34"/>
        <v>0</v>
      </c>
      <c r="EP8" s="93">
        <f t="shared" si="35"/>
        <v>0</v>
      </c>
      <c r="EQ8" s="93">
        <f t="shared" si="36"/>
        <v>0</v>
      </c>
      <c r="ER8" s="93">
        <f t="shared" si="37"/>
        <v>0</v>
      </c>
      <c r="ES8" s="93">
        <f t="shared" si="38"/>
        <v>0</v>
      </c>
      <c r="ET8" s="93">
        <f t="shared" si="39"/>
        <v>0</v>
      </c>
      <c r="EU8" s="93">
        <f t="shared" si="40"/>
        <v>0</v>
      </c>
      <c r="EV8" s="93">
        <f t="shared" si="41"/>
        <v>0</v>
      </c>
      <c r="EW8" s="93">
        <f t="shared" si="42"/>
        <v>0</v>
      </c>
      <c r="EX8" s="93">
        <f t="shared" si="43"/>
        <v>0</v>
      </c>
      <c r="EY8" s="93">
        <f t="shared" si="44"/>
        <v>0</v>
      </c>
      <c r="EZ8" s="93">
        <f t="shared" si="45"/>
        <v>0</v>
      </c>
      <c r="FA8" s="93">
        <f t="shared" si="46"/>
        <v>0</v>
      </c>
      <c r="FB8" s="93">
        <f t="shared" si="47"/>
        <v>0</v>
      </c>
      <c r="FC8" s="93">
        <f t="shared" si="48"/>
        <v>0</v>
      </c>
      <c r="FD8" s="93">
        <f t="shared" si="49"/>
        <v>0</v>
      </c>
      <c r="FE8" s="93">
        <f t="shared" si="50"/>
        <v>0</v>
      </c>
      <c r="FF8" s="93">
        <f t="shared" si="51"/>
        <v>0</v>
      </c>
      <c r="FG8" s="93">
        <f t="shared" si="52"/>
        <v>0</v>
      </c>
      <c r="FH8" s="93">
        <f t="shared" si="53"/>
        <v>0</v>
      </c>
      <c r="FI8" s="93">
        <f t="shared" si="54"/>
        <v>0</v>
      </c>
      <c r="FJ8" s="93">
        <f t="shared" si="55"/>
        <v>0</v>
      </c>
      <c r="FK8" s="93">
        <f t="shared" si="56"/>
        <v>0</v>
      </c>
      <c r="FL8" s="93">
        <f t="shared" si="57"/>
        <v>0</v>
      </c>
      <c r="FM8" s="93">
        <f t="shared" si="58"/>
        <v>0</v>
      </c>
      <c r="FN8" s="93">
        <f t="shared" si="59"/>
        <v>0</v>
      </c>
      <c r="FO8" s="93">
        <f t="shared" si="60"/>
        <v>0</v>
      </c>
      <c r="FP8" s="93">
        <f t="shared" si="61"/>
        <v>0</v>
      </c>
      <c r="FQ8" s="93">
        <f t="shared" si="62"/>
        <v>0</v>
      </c>
      <c r="FR8" s="93">
        <f t="shared" si="63"/>
        <v>0</v>
      </c>
      <c r="FS8" s="93">
        <f t="shared" si="64"/>
        <v>0</v>
      </c>
      <c r="FT8" s="93">
        <f t="shared" si="65"/>
        <v>0</v>
      </c>
      <c r="FU8" s="93">
        <f t="shared" si="66"/>
        <v>0</v>
      </c>
      <c r="FV8" s="93">
        <f t="shared" si="67"/>
        <v>0</v>
      </c>
      <c r="FW8" s="93">
        <f t="shared" si="68"/>
        <v>0</v>
      </c>
      <c r="FX8" s="93">
        <f t="shared" si="69"/>
        <v>0</v>
      </c>
      <c r="FY8" s="93">
        <f t="shared" si="70"/>
        <v>0</v>
      </c>
      <c r="FZ8" s="93">
        <f t="shared" si="71"/>
        <v>0</v>
      </c>
      <c r="GA8" s="93">
        <f t="shared" si="72"/>
        <v>0</v>
      </c>
      <c r="GB8" s="93">
        <f t="shared" si="73"/>
        <v>0</v>
      </c>
      <c r="GC8" s="93">
        <f t="shared" si="74"/>
        <v>0</v>
      </c>
      <c r="GD8" s="93">
        <f t="shared" si="75"/>
        <v>0</v>
      </c>
      <c r="GE8" s="93">
        <f t="shared" si="76"/>
        <v>0</v>
      </c>
      <c r="GF8" s="93">
        <f t="shared" si="77"/>
        <v>0</v>
      </c>
      <c r="GG8" s="93">
        <f t="shared" si="78"/>
        <v>0</v>
      </c>
      <c r="GH8" s="93">
        <f t="shared" si="79"/>
        <v>0</v>
      </c>
      <c r="GI8" s="93">
        <f t="shared" si="80"/>
        <v>0</v>
      </c>
      <c r="GJ8" s="93">
        <f t="shared" si="81"/>
        <v>0</v>
      </c>
      <c r="GK8" s="93">
        <f t="shared" si="82"/>
        <v>0</v>
      </c>
      <c r="GL8" s="93">
        <f t="shared" si="83"/>
        <v>0</v>
      </c>
      <c r="GM8" s="93">
        <f t="shared" si="84"/>
        <v>0</v>
      </c>
      <c r="GN8" s="93">
        <f t="shared" si="85"/>
        <v>0</v>
      </c>
      <c r="GO8" s="93">
        <f t="shared" si="86"/>
        <v>0</v>
      </c>
      <c r="GP8" s="93">
        <f t="shared" si="87"/>
        <v>0</v>
      </c>
      <c r="GQ8" s="93">
        <f t="shared" si="88"/>
        <v>0</v>
      </c>
      <c r="GR8" s="93">
        <f t="shared" si="89"/>
        <v>0</v>
      </c>
      <c r="GS8" s="93">
        <f t="shared" si="90"/>
        <v>0</v>
      </c>
      <c r="GT8" s="93">
        <f t="shared" si="91"/>
        <v>0</v>
      </c>
      <c r="GU8" s="93">
        <f t="shared" si="92"/>
        <v>0</v>
      </c>
      <c r="GV8" s="93">
        <f t="shared" si="93"/>
        <v>0</v>
      </c>
      <c r="GW8" s="93">
        <f t="shared" si="94"/>
        <v>0</v>
      </c>
      <c r="GX8" s="93">
        <f t="shared" si="95"/>
        <v>0</v>
      </c>
      <c r="GY8" s="93">
        <f t="shared" si="96"/>
        <v>0</v>
      </c>
      <c r="GZ8" s="93">
        <f t="shared" si="97"/>
        <v>0</v>
      </c>
      <c r="HA8" s="93">
        <f t="shared" si="98"/>
        <v>0</v>
      </c>
      <c r="HB8" s="93">
        <f t="shared" si="99"/>
        <v>0</v>
      </c>
      <c r="HC8" s="93">
        <f t="shared" si="100"/>
        <v>0</v>
      </c>
      <c r="HD8" s="93">
        <f t="shared" si="101"/>
        <v>0</v>
      </c>
      <c r="HE8" s="93">
        <f t="shared" si="102"/>
        <v>0</v>
      </c>
      <c r="HF8" s="93">
        <f t="shared" si="103"/>
        <v>0</v>
      </c>
      <c r="HG8" s="93">
        <f t="shared" si="104"/>
        <v>0</v>
      </c>
      <c r="HH8" s="93">
        <f t="shared" si="105"/>
        <v>0</v>
      </c>
      <c r="HI8" s="93">
        <f t="shared" si="106"/>
        <v>0</v>
      </c>
      <c r="HJ8" s="93">
        <f t="shared" si="107"/>
        <v>0</v>
      </c>
      <c r="HK8" s="93">
        <f t="shared" si="108"/>
        <v>0</v>
      </c>
      <c r="HL8" s="93">
        <f t="shared" si="109"/>
        <v>0</v>
      </c>
      <c r="HM8" s="93">
        <f t="shared" si="110"/>
        <v>0</v>
      </c>
      <c r="HN8" s="93">
        <f t="shared" si="111"/>
        <v>0</v>
      </c>
      <c r="HO8" s="93">
        <f t="shared" si="112"/>
        <v>0</v>
      </c>
      <c r="HP8" s="93">
        <f t="shared" si="113"/>
        <v>0</v>
      </c>
      <c r="HQ8" s="93">
        <f t="shared" si="114"/>
        <v>0</v>
      </c>
    </row>
    <row r="9" spans="2:225" x14ac:dyDescent="0.25">
      <c r="B9" s="40">
        <v>5</v>
      </c>
      <c r="C9" s="91">
        <f t="shared" ca="1" si="0"/>
        <v>11918710.269213464</v>
      </c>
      <c r="D9" s="91">
        <f t="shared" ca="1" si="1"/>
        <v>20538939.500784792</v>
      </c>
      <c r="E9" s="91">
        <f t="shared" ca="1" si="2"/>
        <v>4178353.6761918743</v>
      </c>
      <c r="F9" s="91">
        <f t="shared" ca="1" si="3"/>
        <v>7547513.6243239744</v>
      </c>
      <c r="H9" s="40">
        <v>5</v>
      </c>
      <c r="I9" s="91">
        <v>0</v>
      </c>
      <c r="J9" s="41">
        <v>0</v>
      </c>
      <c r="K9" s="92">
        <f t="shared" si="4"/>
        <v>0</v>
      </c>
      <c r="L9" s="92">
        <f t="shared" si="5"/>
        <v>0</v>
      </c>
      <c r="M9" s="42"/>
      <c r="N9" s="40">
        <v>5</v>
      </c>
      <c r="O9" s="54">
        <v>0</v>
      </c>
      <c r="P9" s="92">
        <f t="shared" si="6"/>
        <v>0</v>
      </c>
      <c r="Q9" s="92">
        <f t="shared" si="115"/>
        <v>0</v>
      </c>
      <c r="R9" s="42"/>
      <c r="S9" s="40">
        <v>5</v>
      </c>
      <c r="T9" s="54">
        <f>'7. Dödsrisk'!E9</f>
        <v>5.0000000000000002E-5</v>
      </c>
      <c r="U9" s="90">
        <f t="shared" si="116"/>
        <v>0.99995000000000001</v>
      </c>
      <c r="V9" s="43"/>
      <c r="W9" s="37">
        <v>5</v>
      </c>
      <c r="X9" s="93">
        <f t="shared" si="120"/>
        <v>0.99662177024164722</v>
      </c>
      <c r="Y9" s="93">
        <f t="shared" si="120"/>
        <v>0.99941012448897137</v>
      </c>
      <c r="Z9" s="93">
        <f t="shared" si="120"/>
        <v>0.99958005309799802</v>
      </c>
      <c r="AA9" s="93">
        <f t="shared" si="120"/>
        <v>0.9998000091</v>
      </c>
      <c r="AB9" s="93">
        <f t="shared" si="120"/>
        <v>0.99987000000000004</v>
      </c>
      <c r="AC9" s="93">
        <f t="shared" si="120"/>
        <v>1</v>
      </c>
      <c r="AD9" s="93">
        <f t="shared" si="120"/>
        <v>0</v>
      </c>
      <c r="AE9" s="93">
        <f t="shared" si="120"/>
        <v>0</v>
      </c>
      <c r="AF9" s="93">
        <f t="shared" si="120"/>
        <v>0</v>
      </c>
      <c r="AG9" s="93">
        <f t="shared" si="120"/>
        <v>0</v>
      </c>
      <c r="AH9" s="93">
        <f t="shared" si="120"/>
        <v>0</v>
      </c>
      <c r="AI9" s="93">
        <f t="shared" si="120"/>
        <v>0</v>
      </c>
      <c r="AJ9" s="93">
        <f t="shared" si="120"/>
        <v>0</v>
      </c>
      <c r="AK9" s="93">
        <f t="shared" si="120"/>
        <v>0</v>
      </c>
      <c r="AL9" s="93">
        <f t="shared" si="120"/>
        <v>0</v>
      </c>
      <c r="AM9" s="93">
        <f t="shared" si="120"/>
        <v>0</v>
      </c>
      <c r="AN9" s="93">
        <f t="shared" si="120"/>
        <v>0</v>
      </c>
      <c r="AO9" s="93">
        <f t="shared" si="120"/>
        <v>0</v>
      </c>
      <c r="AP9" s="93">
        <f t="shared" si="120"/>
        <v>0</v>
      </c>
      <c r="AQ9" s="93">
        <f t="shared" si="120"/>
        <v>0</v>
      </c>
      <c r="AR9" s="93">
        <f t="shared" si="120"/>
        <v>0</v>
      </c>
      <c r="AS9" s="93">
        <f t="shared" si="120"/>
        <v>0</v>
      </c>
      <c r="AT9" s="93">
        <f t="shared" si="120"/>
        <v>0</v>
      </c>
      <c r="AU9" s="93">
        <f t="shared" si="120"/>
        <v>0</v>
      </c>
      <c r="AV9" s="93">
        <f t="shared" si="120"/>
        <v>0</v>
      </c>
      <c r="AW9" s="93">
        <f t="shared" si="120"/>
        <v>0</v>
      </c>
      <c r="AX9" s="93">
        <f t="shared" si="120"/>
        <v>0</v>
      </c>
      <c r="AY9" s="93">
        <f t="shared" si="120"/>
        <v>0</v>
      </c>
      <c r="AZ9" s="93">
        <f t="shared" si="120"/>
        <v>0</v>
      </c>
      <c r="BA9" s="93">
        <f t="shared" si="120"/>
        <v>0</v>
      </c>
      <c r="BB9" s="93">
        <f t="shared" si="120"/>
        <v>0</v>
      </c>
      <c r="BC9" s="93">
        <f t="shared" si="120"/>
        <v>0</v>
      </c>
      <c r="BD9" s="93">
        <f t="shared" si="120"/>
        <v>0</v>
      </c>
      <c r="BE9" s="93">
        <f t="shared" si="120"/>
        <v>0</v>
      </c>
      <c r="BF9" s="93">
        <f t="shared" si="120"/>
        <v>0</v>
      </c>
      <c r="BG9" s="93">
        <f t="shared" si="120"/>
        <v>0</v>
      </c>
      <c r="BH9" s="93">
        <f t="shared" si="120"/>
        <v>0</v>
      </c>
      <c r="BI9" s="93">
        <f t="shared" si="120"/>
        <v>0</v>
      </c>
      <c r="BJ9" s="93">
        <f t="shared" si="120"/>
        <v>0</v>
      </c>
      <c r="BK9" s="93">
        <f t="shared" si="120"/>
        <v>0</v>
      </c>
      <c r="BL9" s="93">
        <f t="shared" si="120"/>
        <v>0</v>
      </c>
      <c r="BM9" s="93">
        <f t="shared" si="120"/>
        <v>0</v>
      </c>
      <c r="BN9" s="93">
        <f t="shared" si="120"/>
        <v>0</v>
      </c>
      <c r="BO9" s="93">
        <f t="shared" si="120"/>
        <v>0</v>
      </c>
      <c r="BP9" s="93">
        <f t="shared" si="120"/>
        <v>0</v>
      </c>
      <c r="BQ9" s="93">
        <f t="shared" si="120"/>
        <v>0</v>
      </c>
      <c r="BR9" s="93">
        <f t="shared" si="120"/>
        <v>0</v>
      </c>
      <c r="BS9" s="93">
        <f t="shared" si="120"/>
        <v>0</v>
      </c>
      <c r="BT9" s="93">
        <f t="shared" si="120"/>
        <v>0</v>
      </c>
      <c r="BU9" s="93">
        <f t="shared" si="120"/>
        <v>0</v>
      </c>
      <c r="BV9" s="93">
        <f t="shared" si="120"/>
        <v>0</v>
      </c>
      <c r="BW9" s="93">
        <f t="shared" si="120"/>
        <v>0</v>
      </c>
      <c r="BX9" s="93">
        <f t="shared" si="120"/>
        <v>0</v>
      </c>
      <c r="BY9" s="93">
        <f t="shared" si="120"/>
        <v>0</v>
      </c>
      <c r="BZ9" s="93">
        <f t="shared" si="120"/>
        <v>0</v>
      </c>
      <c r="CA9" s="93">
        <f t="shared" si="120"/>
        <v>0</v>
      </c>
      <c r="CB9" s="93">
        <f t="shared" si="120"/>
        <v>0</v>
      </c>
      <c r="CC9" s="93">
        <f t="shared" si="120"/>
        <v>0</v>
      </c>
      <c r="CD9" s="93">
        <f t="shared" si="120"/>
        <v>0</v>
      </c>
      <c r="CE9" s="93">
        <f t="shared" si="120"/>
        <v>0</v>
      </c>
      <c r="CF9" s="93">
        <f t="shared" si="120"/>
        <v>0</v>
      </c>
      <c r="CG9" s="93">
        <f t="shared" si="120"/>
        <v>0</v>
      </c>
      <c r="CH9" s="93">
        <f t="shared" si="120"/>
        <v>0</v>
      </c>
      <c r="CI9" s="93">
        <f t="shared" si="119"/>
        <v>0</v>
      </c>
      <c r="CJ9" s="93">
        <f t="shared" si="14"/>
        <v>0</v>
      </c>
      <c r="CK9" s="93">
        <f t="shared" si="14"/>
        <v>0</v>
      </c>
      <c r="CL9" s="93">
        <f t="shared" si="14"/>
        <v>0</v>
      </c>
      <c r="CM9" s="93">
        <f t="shared" si="14"/>
        <v>0</v>
      </c>
      <c r="CN9" s="93">
        <f t="shared" si="14"/>
        <v>0</v>
      </c>
      <c r="CO9" s="93">
        <f t="shared" si="14"/>
        <v>0</v>
      </c>
      <c r="CP9" s="93">
        <f t="shared" si="14"/>
        <v>0</v>
      </c>
      <c r="CQ9" s="93">
        <f t="shared" si="14"/>
        <v>0</v>
      </c>
      <c r="CR9" s="93">
        <f t="shared" si="14"/>
        <v>0</v>
      </c>
      <c r="CS9" s="93">
        <f t="shared" si="14"/>
        <v>0</v>
      </c>
      <c r="CT9" s="93">
        <f t="shared" si="14"/>
        <v>0</v>
      </c>
      <c r="CU9" s="93">
        <f t="shared" si="14"/>
        <v>0</v>
      </c>
      <c r="CV9" s="93">
        <f t="shared" si="14"/>
        <v>0</v>
      </c>
      <c r="CW9" s="93">
        <f t="shared" si="14"/>
        <v>0</v>
      </c>
      <c r="CX9" s="93">
        <f t="shared" si="14"/>
        <v>0</v>
      </c>
      <c r="CY9" s="93">
        <f t="shared" si="14"/>
        <v>0</v>
      </c>
      <c r="CZ9" s="93">
        <f t="shared" si="14"/>
        <v>0</v>
      </c>
      <c r="DA9" s="93">
        <f t="shared" si="14"/>
        <v>0</v>
      </c>
      <c r="DB9" s="93">
        <f t="shared" si="14"/>
        <v>0</v>
      </c>
      <c r="DC9" s="93">
        <f t="shared" si="14"/>
        <v>0</v>
      </c>
      <c r="DD9" s="93">
        <f t="shared" si="14"/>
        <v>0</v>
      </c>
      <c r="DE9" s="93">
        <f t="shared" si="14"/>
        <v>0</v>
      </c>
      <c r="DF9" s="93">
        <f t="shared" si="14"/>
        <v>0</v>
      </c>
      <c r="DG9" s="93">
        <f t="shared" si="14"/>
        <v>0</v>
      </c>
      <c r="DH9" s="93">
        <f t="shared" si="14"/>
        <v>0</v>
      </c>
      <c r="DI9" s="93">
        <f t="shared" si="14"/>
        <v>0</v>
      </c>
      <c r="DJ9" s="93">
        <f t="shared" si="14"/>
        <v>0</v>
      </c>
      <c r="DK9" s="93">
        <f t="shared" si="14"/>
        <v>0</v>
      </c>
      <c r="DL9" s="93">
        <f t="shared" si="14"/>
        <v>0</v>
      </c>
      <c r="DM9" s="93">
        <f t="shared" si="14"/>
        <v>0</v>
      </c>
      <c r="DN9" s="93">
        <f t="shared" si="14"/>
        <v>0</v>
      </c>
      <c r="DO9" s="93">
        <f t="shared" si="14"/>
        <v>0</v>
      </c>
      <c r="DP9" s="93">
        <f t="shared" si="14"/>
        <v>0</v>
      </c>
      <c r="DQ9" s="93">
        <f t="shared" si="14"/>
        <v>0</v>
      </c>
      <c r="DR9" s="93">
        <f t="shared" si="14"/>
        <v>0</v>
      </c>
      <c r="DS9" s="93">
        <f t="shared" si="14"/>
        <v>0</v>
      </c>
      <c r="DU9" s="37">
        <v>5</v>
      </c>
      <c r="DV9" s="93">
        <f t="shared" si="15"/>
        <v>0.92960641033800684</v>
      </c>
      <c r="DW9" s="93">
        <f t="shared" si="16"/>
        <v>0.94327709284297745</v>
      </c>
      <c r="DX9" s="93">
        <f t="shared" si="17"/>
        <v>0.95714881479655056</v>
      </c>
      <c r="DY9" s="93">
        <f t="shared" si="18"/>
        <v>0.97122453266120568</v>
      </c>
      <c r="DZ9" s="93">
        <f t="shared" si="19"/>
        <v>0.98550724637681164</v>
      </c>
      <c r="EA9" s="93">
        <f t="shared" si="20"/>
        <v>1</v>
      </c>
      <c r="EB9" s="93">
        <f t="shared" si="21"/>
        <v>0</v>
      </c>
      <c r="EC9" s="93">
        <f t="shared" si="22"/>
        <v>0</v>
      </c>
      <c r="ED9" s="93">
        <f t="shared" si="23"/>
        <v>0</v>
      </c>
      <c r="EE9" s="93">
        <f t="shared" si="24"/>
        <v>0</v>
      </c>
      <c r="EF9" s="93">
        <f t="shared" si="25"/>
        <v>0</v>
      </c>
      <c r="EG9" s="93">
        <f t="shared" si="26"/>
        <v>0</v>
      </c>
      <c r="EH9" s="93">
        <f t="shared" si="27"/>
        <v>0</v>
      </c>
      <c r="EI9" s="93">
        <f t="shared" si="28"/>
        <v>0</v>
      </c>
      <c r="EJ9" s="93">
        <f t="shared" si="29"/>
        <v>0</v>
      </c>
      <c r="EK9" s="93">
        <f t="shared" si="30"/>
        <v>0</v>
      </c>
      <c r="EL9" s="93">
        <f t="shared" si="31"/>
        <v>0</v>
      </c>
      <c r="EM9" s="93">
        <f t="shared" si="32"/>
        <v>0</v>
      </c>
      <c r="EN9" s="93">
        <f t="shared" si="33"/>
        <v>0</v>
      </c>
      <c r="EO9" s="93">
        <f t="shared" si="34"/>
        <v>0</v>
      </c>
      <c r="EP9" s="93">
        <f t="shared" si="35"/>
        <v>0</v>
      </c>
      <c r="EQ9" s="93">
        <f t="shared" si="36"/>
        <v>0</v>
      </c>
      <c r="ER9" s="93">
        <f t="shared" si="37"/>
        <v>0</v>
      </c>
      <c r="ES9" s="93">
        <f t="shared" si="38"/>
        <v>0</v>
      </c>
      <c r="ET9" s="93">
        <f t="shared" si="39"/>
        <v>0</v>
      </c>
      <c r="EU9" s="93">
        <f t="shared" si="40"/>
        <v>0</v>
      </c>
      <c r="EV9" s="93">
        <f t="shared" si="41"/>
        <v>0</v>
      </c>
      <c r="EW9" s="93">
        <f t="shared" si="42"/>
        <v>0</v>
      </c>
      <c r="EX9" s="93">
        <f t="shared" si="43"/>
        <v>0</v>
      </c>
      <c r="EY9" s="93">
        <f t="shared" si="44"/>
        <v>0</v>
      </c>
      <c r="EZ9" s="93">
        <f t="shared" si="45"/>
        <v>0</v>
      </c>
      <c r="FA9" s="93">
        <f t="shared" si="46"/>
        <v>0</v>
      </c>
      <c r="FB9" s="93">
        <f t="shared" si="47"/>
        <v>0</v>
      </c>
      <c r="FC9" s="93">
        <f t="shared" si="48"/>
        <v>0</v>
      </c>
      <c r="FD9" s="93">
        <f t="shared" si="49"/>
        <v>0</v>
      </c>
      <c r="FE9" s="93">
        <f t="shared" si="50"/>
        <v>0</v>
      </c>
      <c r="FF9" s="93">
        <f t="shared" si="51"/>
        <v>0</v>
      </c>
      <c r="FG9" s="93">
        <f t="shared" si="52"/>
        <v>0</v>
      </c>
      <c r="FH9" s="93">
        <f t="shared" si="53"/>
        <v>0</v>
      </c>
      <c r="FI9" s="93">
        <f t="shared" si="54"/>
        <v>0</v>
      </c>
      <c r="FJ9" s="93">
        <f t="shared" si="55"/>
        <v>0</v>
      </c>
      <c r="FK9" s="93">
        <f t="shared" si="56"/>
        <v>0</v>
      </c>
      <c r="FL9" s="93">
        <f t="shared" si="57"/>
        <v>0</v>
      </c>
      <c r="FM9" s="93">
        <f t="shared" si="58"/>
        <v>0</v>
      </c>
      <c r="FN9" s="93">
        <f t="shared" si="59"/>
        <v>0</v>
      </c>
      <c r="FO9" s="93">
        <f t="shared" si="60"/>
        <v>0</v>
      </c>
      <c r="FP9" s="93">
        <f t="shared" si="61"/>
        <v>0</v>
      </c>
      <c r="FQ9" s="93">
        <f t="shared" si="62"/>
        <v>0</v>
      </c>
      <c r="FR9" s="93">
        <f t="shared" si="63"/>
        <v>0</v>
      </c>
      <c r="FS9" s="93">
        <f t="shared" si="64"/>
        <v>0</v>
      </c>
      <c r="FT9" s="93">
        <f t="shared" si="65"/>
        <v>0</v>
      </c>
      <c r="FU9" s="93">
        <f t="shared" si="66"/>
        <v>0</v>
      </c>
      <c r="FV9" s="93">
        <f t="shared" si="67"/>
        <v>0</v>
      </c>
      <c r="FW9" s="93">
        <f t="shared" si="68"/>
        <v>0</v>
      </c>
      <c r="FX9" s="93">
        <f t="shared" si="69"/>
        <v>0</v>
      </c>
      <c r="FY9" s="93">
        <f t="shared" si="70"/>
        <v>0</v>
      </c>
      <c r="FZ9" s="93">
        <f t="shared" si="71"/>
        <v>0</v>
      </c>
      <c r="GA9" s="93">
        <f t="shared" si="72"/>
        <v>0</v>
      </c>
      <c r="GB9" s="93">
        <f t="shared" si="73"/>
        <v>0</v>
      </c>
      <c r="GC9" s="93">
        <f t="shared" si="74"/>
        <v>0</v>
      </c>
      <c r="GD9" s="93">
        <f t="shared" si="75"/>
        <v>0</v>
      </c>
      <c r="GE9" s="93">
        <f t="shared" si="76"/>
        <v>0</v>
      </c>
      <c r="GF9" s="93">
        <f t="shared" si="77"/>
        <v>0</v>
      </c>
      <c r="GG9" s="93">
        <f t="shared" si="78"/>
        <v>0</v>
      </c>
      <c r="GH9" s="93">
        <f t="shared" si="79"/>
        <v>0</v>
      </c>
      <c r="GI9" s="93">
        <f t="shared" si="80"/>
        <v>0</v>
      </c>
      <c r="GJ9" s="93">
        <f t="shared" si="81"/>
        <v>0</v>
      </c>
      <c r="GK9" s="93">
        <f t="shared" si="82"/>
        <v>0</v>
      </c>
      <c r="GL9" s="93">
        <f t="shared" si="83"/>
        <v>0</v>
      </c>
      <c r="GM9" s="93">
        <f t="shared" si="84"/>
        <v>0</v>
      </c>
      <c r="GN9" s="93">
        <f t="shared" si="85"/>
        <v>0</v>
      </c>
      <c r="GO9" s="93">
        <f t="shared" si="86"/>
        <v>0</v>
      </c>
      <c r="GP9" s="93">
        <f t="shared" si="87"/>
        <v>0</v>
      </c>
      <c r="GQ9" s="93">
        <f t="shared" si="88"/>
        <v>0</v>
      </c>
      <c r="GR9" s="93">
        <f t="shared" si="89"/>
        <v>0</v>
      </c>
      <c r="GS9" s="93">
        <f t="shared" si="90"/>
        <v>0</v>
      </c>
      <c r="GT9" s="93">
        <f t="shared" si="91"/>
        <v>0</v>
      </c>
      <c r="GU9" s="93">
        <f t="shared" si="92"/>
        <v>0</v>
      </c>
      <c r="GV9" s="93">
        <f t="shared" si="93"/>
        <v>0</v>
      </c>
      <c r="GW9" s="93">
        <f t="shared" si="94"/>
        <v>0</v>
      </c>
      <c r="GX9" s="93">
        <f t="shared" si="95"/>
        <v>0</v>
      </c>
      <c r="GY9" s="93">
        <f t="shared" si="96"/>
        <v>0</v>
      </c>
      <c r="GZ9" s="93">
        <f t="shared" si="97"/>
        <v>0</v>
      </c>
      <c r="HA9" s="93">
        <f t="shared" si="98"/>
        <v>0</v>
      </c>
      <c r="HB9" s="93">
        <f t="shared" si="99"/>
        <v>0</v>
      </c>
      <c r="HC9" s="93">
        <f t="shared" si="100"/>
        <v>0</v>
      </c>
      <c r="HD9" s="93">
        <f t="shared" si="101"/>
        <v>0</v>
      </c>
      <c r="HE9" s="93">
        <f t="shared" si="102"/>
        <v>0</v>
      </c>
      <c r="HF9" s="93">
        <f t="shared" si="103"/>
        <v>0</v>
      </c>
      <c r="HG9" s="93">
        <f t="shared" si="104"/>
        <v>0</v>
      </c>
      <c r="HH9" s="93">
        <f t="shared" si="105"/>
        <v>0</v>
      </c>
      <c r="HI9" s="93">
        <f t="shared" si="106"/>
        <v>0</v>
      </c>
      <c r="HJ9" s="93">
        <f t="shared" si="107"/>
        <v>0</v>
      </c>
      <c r="HK9" s="93">
        <f t="shared" si="108"/>
        <v>0</v>
      </c>
      <c r="HL9" s="93">
        <f t="shared" si="109"/>
        <v>0</v>
      </c>
      <c r="HM9" s="93">
        <f t="shared" si="110"/>
        <v>0</v>
      </c>
      <c r="HN9" s="93">
        <f t="shared" si="111"/>
        <v>0</v>
      </c>
      <c r="HO9" s="93">
        <f t="shared" si="112"/>
        <v>0</v>
      </c>
      <c r="HP9" s="93">
        <f t="shared" si="113"/>
        <v>0</v>
      </c>
      <c r="HQ9" s="93">
        <f t="shared" si="114"/>
        <v>0</v>
      </c>
    </row>
    <row r="10" spans="2:225" x14ac:dyDescent="0.25">
      <c r="B10" s="40">
        <v>6</v>
      </c>
      <c r="C10" s="91">
        <f t="shared" ca="1" si="0"/>
        <v>12094590.149738804</v>
      </c>
      <c r="D10" s="91">
        <f t="shared" ca="1" si="1"/>
        <v>20539966.499109741</v>
      </c>
      <c r="E10" s="91">
        <f t="shared" ca="1" si="2"/>
        <v>4240012.0543856537</v>
      </c>
      <c r="F10" s="91">
        <f t="shared" ca="1" si="3"/>
        <v>7547891.0188749228</v>
      </c>
      <c r="H10" s="40">
        <v>6</v>
      </c>
      <c r="I10" s="91">
        <v>0</v>
      </c>
      <c r="J10" s="41">
        <v>0</v>
      </c>
      <c r="K10" s="92">
        <f t="shared" si="4"/>
        <v>0</v>
      </c>
      <c r="L10" s="92">
        <f t="shared" si="5"/>
        <v>0</v>
      </c>
      <c r="M10" s="42"/>
      <c r="N10" s="40">
        <v>6</v>
      </c>
      <c r="O10" s="54">
        <v>0</v>
      </c>
      <c r="P10" s="92">
        <f t="shared" si="6"/>
        <v>0</v>
      </c>
      <c r="Q10" s="92">
        <f t="shared" si="115"/>
        <v>0</v>
      </c>
      <c r="R10" s="42"/>
      <c r="S10" s="40">
        <v>6</v>
      </c>
      <c r="T10" s="54">
        <f>'7. Dödsrisk'!E10</f>
        <v>1.1999999999999999E-4</v>
      </c>
      <c r="U10" s="90">
        <f t="shared" si="116"/>
        <v>0.99987999999999999</v>
      </c>
      <c r="V10" s="43"/>
      <c r="W10" s="37">
        <v>6</v>
      </c>
      <c r="X10" s="93">
        <f t="shared" si="120"/>
        <v>0.99657193915313513</v>
      </c>
      <c r="Y10" s="93">
        <f t="shared" si="120"/>
        <v>0.99936015398274691</v>
      </c>
      <c r="Z10" s="93">
        <f t="shared" si="120"/>
        <v>0.99953007409534311</v>
      </c>
      <c r="AA10" s="93">
        <f t="shared" si="120"/>
        <v>0.99975001909954497</v>
      </c>
      <c r="AB10" s="93">
        <f t="shared" si="120"/>
        <v>0.99982000650000002</v>
      </c>
      <c r="AC10" s="93">
        <f t="shared" si="120"/>
        <v>0.99995000000000001</v>
      </c>
      <c r="AD10" s="93">
        <f t="shared" si="120"/>
        <v>1</v>
      </c>
      <c r="AE10" s="93">
        <f t="shared" si="120"/>
        <v>0</v>
      </c>
      <c r="AF10" s="93">
        <f t="shared" si="120"/>
        <v>0</v>
      </c>
      <c r="AG10" s="93">
        <f t="shared" si="120"/>
        <v>0</v>
      </c>
      <c r="AH10" s="93">
        <f t="shared" si="120"/>
        <v>0</v>
      </c>
      <c r="AI10" s="93">
        <f t="shared" si="120"/>
        <v>0</v>
      </c>
      <c r="AJ10" s="93">
        <f t="shared" si="120"/>
        <v>0</v>
      </c>
      <c r="AK10" s="93">
        <f t="shared" si="120"/>
        <v>0</v>
      </c>
      <c r="AL10" s="93">
        <f t="shared" si="120"/>
        <v>0</v>
      </c>
      <c r="AM10" s="93">
        <f t="shared" si="120"/>
        <v>0</v>
      </c>
      <c r="AN10" s="93">
        <f t="shared" si="120"/>
        <v>0</v>
      </c>
      <c r="AO10" s="93">
        <f t="shared" si="120"/>
        <v>0</v>
      </c>
      <c r="AP10" s="93">
        <f t="shared" si="120"/>
        <v>0</v>
      </c>
      <c r="AQ10" s="93">
        <f t="shared" si="120"/>
        <v>0</v>
      </c>
      <c r="AR10" s="93">
        <f t="shared" si="120"/>
        <v>0</v>
      </c>
      <c r="AS10" s="93">
        <f t="shared" si="120"/>
        <v>0</v>
      </c>
      <c r="AT10" s="93">
        <f t="shared" si="120"/>
        <v>0</v>
      </c>
      <c r="AU10" s="93">
        <f t="shared" si="120"/>
        <v>0</v>
      </c>
      <c r="AV10" s="93">
        <f t="shared" si="120"/>
        <v>0</v>
      </c>
      <c r="AW10" s="93">
        <f t="shared" si="120"/>
        <v>0</v>
      </c>
      <c r="AX10" s="93">
        <f t="shared" si="120"/>
        <v>0</v>
      </c>
      <c r="AY10" s="93">
        <f t="shared" si="120"/>
        <v>0</v>
      </c>
      <c r="AZ10" s="93">
        <f t="shared" si="120"/>
        <v>0</v>
      </c>
      <c r="BA10" s="93">
        <f t="shared" si="120"/>
        <v>0</v>
      </c>
      <c r="BB10" s="93">
        <f t="shared" si="120"/>
        <v>0</v>
      </c>
      <c r="BC10" s="93">
        <f t="shared" si="120"/>
        <v>0</v>
      </c>
      <c r="BD10" s="93">
        <f t="shared" si="120"/>
        <v>0</v>
      </c>
      <c r="BE10" s="93">
        <f t="shared" si="120"/>
        <v>0</v>
      </c>
      <c r="BF10" s="93">
        <f t="shared" si="120"/>
        <v>0</v>
      </c>
      <c r="BG10" s="93">
        <f t="shared" si="120"/>
        <v>0</v>
      </c>
      <c r="BH10" s="93">
        <f t="shared" si="120"/>
        <v>0</v>
      </c>
      <c r="BI10" s="93">
        <f t="shared" si="120"/>
        <v>0</v>
      </c>
      <c r="BJ10" s="93">
        <f t="shared" si="120"/>
        <v>0</v>
      </c>
      <c r="BK10" s="93">
        <f t="shared" si="120"/>
        <v>0</v>
      </c>
      <c r="BL10" s="93">
        <f t="shared" si="120"/>
        <v>0</v>
      </c>
      <c r="BM10" s="93">
        <f t="shared" si="120"/>
        <v>0</v>
      </c>
      <c r="BN10" s="93">
        <f t="shared" si="120"/>
        <v>0</v>
      </c>
      <c r="BO10" s="93">
        <f t="shared" si="120"/>
        <v>0</v>
      </c>
      <c r="BP10" s="93">
        <f t="shared" si="120"/>
        <v>0</v>
      </c>
      <c r="BQ10" s="93">
        <f t="shared" si="120"/>
        <v>0</v>
      </c>
      <c r="BR10" s="93">
        <f t="shared" si="120"/>
        <v>0</v>
      </c>
      <c r="BS10" s="93">
        <f t="shared" si="120"/>
        <v>0</v>
      </c>
      <c r="BT10" s="93">
        <f t="shared" si="120"/>
        <v>0</v>
      </c>
      <c r="BU10" s="93">
        <f t="shared" si="120"/>
        <v>0</v>
      </c>
      <c r="BV10" s="93">
        <f t="shared" si="120"/>
        <v>0</v>
      </c>
      <c r="BW10" s="93">
        <f t="shared" si="120"/>
        <v>0</v>
      </c>
      <c r="BX10" s="93">
        <f t="shared" si="120"/>
        <v>0</v>
      </c>
      <c r="BY10" s="93">
        <f t="shared" si="120"/>
        <v>0</v>
      </c>
      <c r="BZ10" s="93">
        <f t="shared" si="120"/>
        <v>0</v>
      </c>
      <c r="CA10" s="93">
        <f t="shared" si="120"/>
        <v>0</v>
      </c>
      <c r="CB10" s="93">
        <f t="shared" si="120"/>
        <v>0</v>
      </c>
      <c r="CC10" s="93">
        <f t="shared" si="120"/>
        <v>0</v>
      </c>
      <c r="CD10" s="93">
        <f t="shared" si="120"/>
        <v>0</v>
      </c>
      <c r="CE10" s="93">
        <f t="shared" si="120"/>
        <v>0</v>
      </c>
      <c r="CF10" s="93">
        <f t="shared" si="120"/>
        <v>0</v>
      </c>
      <c r="CG10" s="93">
        <f t="shared" si="120"/>
        <v>0</v>
      </c>
      <c r="CH10" s="93">
        <f t="shared" si="120"/>
        <v>0</v>
      </c>
      <c r="CI10" s="93">
        <f t="shared" si="119"/>
        <v>0</v>
      </c>
      <c r="CJ10" s="93">
        <f t="shared" si="14"/>
        <v>0</v>
      </c>
      <c r="CK10" s="93">
        <f t="shared" si="14"/>
        <v>0</v>
      </c>
      <c r="CL10" s="93">
        <f t="shared" si="14"/>
        <v>0</v>
      </c>
      <c r="CM10" s="93">
        <f t="shared" si="14"/>
        <v>0</v>
      </c>
      <c r="CN10" s="93">
        <f t="shared" si="14"/>
        <v>0</v>
      </c>
      <c r="CO10" s="93">
        <f t="shared" si="14"/>
        <v>0</v>
      </c>
      <c r="CP10" s="93">
        <f t="shared" si="14"/>
        <v>0</v>
      </c>
      <c r="CQ10" s="93">
        <f t="shared" si="14"/>
        <v>0</v>
      </c>
      <c r="CR10" s="93">
        <f t="shared" si="14"/>
        <v>0</v>
      </c>
      <c r="CS10" s="93">
        <f t="shared" si="14"/>
        <v>0</v>
      </c>
      <c r="CT10" s="93">
        <f t="shared" si="14"/>
        <v>0</v>
      </c>
      <c r="CU10" s="93">
        <f t="shared" si="14"/>
        <v>0</v>
      </c>
      <c r="CV10" s="93">
        <f t="shared" si="14"/>
        <v>0</v>
      </c>
      <c r="CW10" s="93">
        <f t="shared" si="14"/>
        <v>0</v>
      </c>
      <c r="CX10" s="93">
        <f t="shared" si="14"/>
        <v>0</v>
      </c>
      <c r="CY10" s="93">
        <f t="shared" si="14"/>
        <v>0</v>
      </c>
      <c r="CZ10" s="93">
        <f t="shared" si="14"/>
        <v>0</v>
      </c>
      <c r="DA10" s="93">
        <f t="shared" si="14"/>
        <v>0</v>
      </c>
      <c r="DB10" s="93">
        <f t="shared" si="14"/>
        <v>0</v>
      </c>
      <c r="DC10" s="93">
        <f t="shared" si="14"/>
        <v>0</v>
      </c>
      <c r="DD10" s="93">
        <f t="shared" si="14"/>
        <v>0</v>
      </c>
      <c r="DE10" s="93">
        <f t="shared" si="14"/>
        <v>0</v>
      </c>
      <c r="DF10" s="93">
        <f t="shared" si="14"/>
        <v>0</v>
      </c>
      <c r="DG10" s="93">
        <f t="shared" si="14"/>
        <v>0</v>
      </c>
      <c r="DH10" s="93">
        <f t="shared" si="14"/>
        <v>0</v>
      </c>
      <c r="DI10" s="93">
        <f t="shared" si="14"/>
        <v>0</v>
      </c>
      <c r="DJ10" s="93">
        <f t="shared" si="14"/>
        <v>0</v>
      </c>
      <c r="DK10" s="93">
        <f t="shared" si="14"/>
        <v>0</v>
      </c>
      <c r="DL10" s="93">
        <f t="shared" si="14"/>
        <v>0</v>
      </c>
      <c r="DM10" s="93">
        <f t="shared" si="14"/>
        <v>0</v>
      </c>
      <c r="DN10" s="93">
        <f t="shared" si="14"/>
        <v>0</v>
      </c>
      <c r="DO10" s="93">
        <f t="shared" si="14"/>
        <v>0</v>
      </c>
      <c r="DP10" s="93">
        <f t="shared" si="14"/>
        <v>0</v>
      </c>
      <c r="DQ10" s="93">
        <f t="shared" si="14"/>
        <v>0</v>
      </c>
      <c r="DR10" s="93">
        <f t="shared" si="14"/>
        <v>0</v>
      </c>
      <c r="DS10" s="93">
        <f t="shared" si="14"/>
        <v>0</v>
      </c>
      <c r="DU10" s="37">
        <v>6</v>
      </c>
      <c r="DV10" s="93">
        <f t="shared" si="15"/>
        <v>0.91613385366644151</v>
      </c>
      <c r="DW10" s="93">
        <f t="shared" si="16"/>
        <v>0.92960641033800684</v>
      </c>
      <c r="DX10" s="93">
        <f t="shared" si="17"/>
        <v>0.94327709284297745</v>
      </c>
      <c r="DY10" s="93">
        <f t="shared" si="18"/>
        <v>0.95714881479655056</v>
      </c>
      <c r="DZ10" s="93">
        <f t="shared" si="19"/>
        <v>0.97122453266120568</v>
      </c>
      <c r="EA10" s="93">
        <f t="shared" si="20"/>
        <v>0.98550724637681164</v>
      </c>
      <c r="EB10" s="93">
        <f t="shared" si="21"/>
        <v>1</v>
      </c>
      <c r="EC10" s="93">
        <f t="shared" si="22"/>
        <v>0</v>
      </c>
      <c r="ED10" s="93">
        <f t="shared" si="23"/>
        <v>0</v>
      </c>
      <c r="EE10" s="93">
        <f t="shared" si="24"/>
        <v>0</v>
      </c>
      <c r="EF10" s="93">
        <f t="shared" si="25"/>
        <v>0</v>
      </c>
      <c r="EG10" s="93">
        <f t="shared" si="26"/>
        <v>0</v>
      </c>
      <c r="EH10" s="93">
        <f t="shared" si="27"/>
        <v>0</v>
      </c>
      <c r="EI10" s="93">
        <f t="shared" si="28"/>
        <v>0</v>
      </c>
      <c r="EJ10" s="93">
        <f t="shared" si="29"/>
        <v>0</v>
      </c>
      <c r="EK10" s="93">
        <f t="shared" si="30"/>
        <v>0</v>
      </c>
      <c r="EL10" s="93">
        <f t="shared" si="31"/>
        <v>0</v>
      </c>
      <c r="EM10" s="93">
        <f t="shared" si="32"/>
        <v>0</v>
      </c>
      <c r="EN10" s="93">
        <f t="shared" si="33"/>
        <v>0</v>
      </c>
      <c r="EO10" s="93">
        <f t="shared" si="34"/>
        <v>0</v>
      </c>
      <c r="EP10" s="93">
        <f t="shared" si="35"/>
        <v>0</v>
      </c>
      <c r="EQ10" s="93">
        <f t="shared" si="36"/>
        <v>0</v>
      </c>
      <c r="ER10" s="93">
        <f t="shared" si="37"/>
        <v>0</v>
      </c>
      <c r="ES10" s="93">
        <f t="shared" si="38"/>
        <v>0</v>
      </c>
      <c r="ET10" s="93">
        <f t="shared" si="39"/>
        <v>0</v>
      </c>
      <c r="EU10" s="93">
        <f t="shared" si="40"/>
        <v>0</v>
      </c>
      <c r="EV10" s="93">
        <f t="shared" si="41"/>
        <v>0</v>
      </c>
      <c r="EW10" s="93">
        <f t="shared" si="42"/>
        <v>0</v>
      </c>
      <c r="EX10" s="93">
        <f t="shared" si="43"/>
        <v>0</v>
      </c>
      <c r="EY10" s="93">
        <f t="shared" si="44"/>
        <v>0</v>
      </c>
      <c r="EZ10" s="93">
        <f t="shared" si="45"/>
        <v>0</v>
      </c>
      <c r="FA10" s="93">
        <f t="shared" si="46"/>
        <v>0</v>
      </c>
      <c r="FB10" s="93">
        <f t="shared" si="47"/>
        <v>0</v>
      </c>
      <c r="FC10" s="93">
        <f t="shared" si="48"/>
        <v>0</v>
      </c>
      <c r="FD10" s="93">
        <f t="shared" si="49"/>
        <v>0</v>
      </c>
      <c r="FE10" s="93">
        <f t="shared" si="50"/>
        <v>0</v>
      </c>
      <c r="FF10" s="93">
        <f t="shared" si="51"/>
        <v>0</v>
      </c>
      <c r="FG10" s="93">
        <f t="shared" si="52"/>
        <v>0</v>
      </c>
      <c r="FH10" s="93">
        <f t="shared" si="53"/>
        <v>0</v>
      </c>
      <c r="FI10" s="93">
        <f t="shared" si="54"/>
        <v>0</v>
      </c>
      <c r="FJ10" s="93">
        <f t="shared" si="55"/>
        <v>0</v>
      </c>
      <c r="FK10" s="93">
        <f t="shared" si="56"/>
        <v>0</v>
      </c>
      <c r="FL10" s="93">
        <f t="shared" si="57"/>
        <v>0</v>
      </c>
      <c r="FM10" s="93">
        <f t="shared" si="58"/>
        <v>0</v>
      </c>
      <c r="FN10" s="93">
        <f t="shared" si="59"/>
        <v>0</v>
      </c>
      <c r="FO10" s="93">
        <f t="shared" si="60"/>
        <v>0</v>
      </c>
      <c r="FP10" s="93">
        <f t="shared" si="61"/>
        <v>0</v>
      </c>
      <c r="FQ10" s="93">
        <f t="shared" si="62"/>
        <v>0</v>
      </c>
      <c r="FR10" s="93">
        <f t="shared" si="63"/>
        <v>0</v>
      </c>
      <c r="FS10" s="93">
        <f t="shared" si="64"/>
        <v>0</v>
      </c>
      <c r="FT10" s="93">
        <f t="shared" si="65"/>
        <v>0</v>
      </c>
      <c r="FU10" s="93">
        <f t="shared" si="66"/>
        <v>0</v>
      </c>
      <c r="FV10" s="93">
        <f t="shared" si="67"/>
        <v>0</v>
      </c>
      <c r="FW10" s="93">
        <f t="shared" si="68"/>
        <v>0</v>
      </c>
      <c r="FX10" s="93">
        <f t="shared" si="69"/>
        <v>0</v>
      </c>
      <c r="FY10" s="93">
        <f t="shared" si="70"/>
        <v>0</v>
      </c>
      <c r="FZ10" s="93">
        <f t="shared" si="71"/>
        <v>0</v>
      </c>
      <c r="GA10" s="93">
        <f t="shared" si="72"/>
        <v>0</v>
      </c>
      <c r="GB10" s="93">
        <f t="shared" si="73"/>
        <v>0</v>
      </c>
      <c r="GC10" s="93">
        <f t="shared" si="74"/>
        <v>0</v>
      </c>
      <c r="GD10" s="93">
        <f t="shared" si="75"/>
        <v>0</v>
      </c>
      <c r="GE10" s="93">
        <f t="shared" si="76"/>
        <v>0</v>
      </c>
      <c r="GF10" s="93">
        <f t="shared" si="77"/>
        <v>0</v>
      </c>
      <c r="GG10" s="93">
        <f t="shared" si="78"/>
        <v>0</v>
      </c>
      <c r="GH10" s="93">
        <f t="shared" si="79"/>
        <v>0</v>
      </c>
      <c r="GI10" s="93">
        <f t="shared" si="80"/>
        <v>0</v>
      </c>
      <c r="GJ10" s="93">
        <f t="shared" si="81"/>
        <v>0</v>
      </c>
      <c r="GK10" s="93">
        <f t="shared" si="82"/>
        <v>0</v>
      </c>
      <c r="GL10" s="93">
        <f t="shared" si="83"/>
        <v>0</v>
      </c>
      <c r="GM10" s="93">
        <f t="shared" si="84"/>
        <v>0</v>
      </c>
      <c r="GN10" s="93">
        <f t="shared" si="85"/>
        <v>0</v>
      </c>
      <c r="GO10" s="93">
        <f t="shared" si="86"/>
        <v>0</v>
      </c>
      <c r="GP10" s="93">
        <f t="shared" si="87"/>
        <v>0</v>
      </c>
      <c r="GQ10" s="93">
        <f t="shared" si="88"/>
        <v>0</v>
      </c>
      <c r="GR10" s="93">
        <f t="shared" si="89"/>
        <v>0</v>
      </c>
      <c r="GS10" s="93">
        <f t="shared" si="90"/>
        <v>0</v>
      </c>
      <c r="GT10" s="93">
        <f t="shared" si="91"/>
        <v>0</v>
      </c>
      <c r="GU10" s="93">
        <f t="shared" si="92"/>
        <v>0</v>
      </c>
      <c r="GV10" s="93">
        <f t="shared" si="93"/>
        <v>0</v>
      </c>
      <c r="GW10" s="93">
        <f t="shared" si="94"/>
        <v>0</v>
      </c>
      <c r="GX10" s="93">
        <f t="shared" si="95"/>
        <v>0</v>
      </c>
      <c r="GY10" s="93">
        <f t="shared" si="96"/>
        <v>0</v>
      </c>
      <c r="GZ10" s="93">
        <f t="shared" si="97"/>
        <v>0</v>
      </c>
      <c r="HA10" s="93">
        <f t="shared" si="98"/>
        <v>0</v>
      </c>
      <c r="HB10" s="93">
        <f t="shared" si="99"/>
        <v>0</v>
      </c>
      <c r="HC10" s="93">
        <f t="shared" si="100"/>
        <v>0</v>
      </c>
      <c r="HD10" s="93">
        <f t="shared" si="101"/>
        <v>0</v>
      </c>
      <c r="HE10" s="93">
        <f t="shared" si="102"/>
        <v>0</v>
      </c>
      <c r="HF10" s="93">
        <f t="shared" si="103"/>
        <v>0</v>
      </c>
      <c r="HG10" s="93">
        <f t="shared" si="104"/>
        <v>0</v>
      </c>
      <c r="HH10" s="93">
        <f t="shared" si="105"/>
        <v>0</v>
      </c>
      <c r="HI10" s="93">
        <f t="shared" si="106"/>
        <v>0</v>
      </c>
      <c r="HJ10" s="93">
        <f t="shared" si="107"/>
        <v>0</v>
      </c>
      <c r="HK10" s="93">
        <f t="shared" si="108"/>
        <v>0</v>
      </c>
      <c r="HL10" s="93">
        <f t="shared" si="109"/>
        <v>0</v>
      </c>
      <c r="HM10" s="93">
        <f t="shared" si="110"/>
        <v>0</v>
      </c>
      <c r="HN10" s="93">
        <f t="shared" si="111"/>
        <v>0</v>
      </c>
      <c r="HO10" s="93">
        <f t="shared" si="112"/>
        <v>0</v>
      </c>
      <c r="HP10" s="93">
        <f t="shared" si="113"/>
        <v>0</v>
      </c>
      <c r="HQ10" s="93">
        <f t="shared" si="114"/>
        <v>0</v>
      </c>
    </row>
    <row r="11" spans="2:225" x14ac:dyDescent="0.25">
      <c r="B11" s="40">
        <v>7</v>
      </c>
      <c r="C11" s="91">
        <f t="shared" ca="1" si="0"/>
        <v>12273924.640544768</v>
      </c>
      <c r="D11" s="91">
        <f t="shared" ca="1" si="1"/>
        <v>20542431.590900645</v>
      </c>
      <c r="E11" s="91">
        <f t="shared" ca="1" si="2"/>
        <v>4302881.5186147345</v>
      </c>
      <c r="F11" s="91">
        <f t="shared" ca="1" si="3"/>
        <v>7548796.8744998574</v>
      </c>
      <c r="H11" s="40">
        <v>7</v>
      </c>
      <c r="I11" s="91">
        <v>0</v>
      </c>
      <c r="J11" s="41">
        <v>0</v>
      </c>
      <c r="K11" s="92">
        <f t="shared" si="4"/>
        <v>0</v>
      </c>
      <c r="L11" s="92">
        <f t="shared" si="5"/>
        <v>0</v>
      </c>
      <c r="M11" s="42"/>
      <c r="N11" s="40">
        <v>7</v>
      </c>
      <c r="O11" s="54">
        <v>0</v>
      </c>
      <c r="P11" s="92">
        <f t="shared" si="6"/>
        <v>0</v>
      </c>
      <c r="Q11" s="92">
        <f t="shared" si="115"/>
        <v>0</v>
      </c>
      <c r="R11" s="42"/>
      <c r="S11" s="40">
        <v>7</v>
      </c>
      <c r="T11" s="54">
        <f>'7. Dödsrisk'!E11</f>
        <v>7.0000000000000007E-5</v>
      </c>
      <c r="U11" s="90">
        <f t="shared" si="116"/>
        <v>0.99992999999999999</v>
      </c>
      <c r="V11" s="43"/>
      <c r="W11" s="37">
        <v>7</v>
      </c>
      <c r="X11" s="93">
        <f t="shared" si="120"/>
        <v>0.99645235052043679</v>
      </c>
      <c r="Y11" s="93">
        <f t="shared" si="120"/>
        <v>0.99924023076426893</v>
      </c>
      <c r="Z11" s="93">
        <f t="shared" si="120"/>
        <v>0.99941013048645166</v>
      </c>
      <c r="AA11" s="93">
        <f t="shared" si="120"/>
        <v>0.99963004909725306</v>
      </c>
      <c r="AB11" s="93">
        <f t="shared" si="120"/>
        <v>0.99970002809921998</v>
      </c>
      <c r="AC11" s="93">
        <f t="shared" si="120"/>
        <v>0.99983000600000005</v>
      </c>
      <c r="AD11" s="93">
        <f t="shared" si="120"/>
        <v>0.99987999999999999</v>
      </c>
      <c r="AE11" s="93">
        <f t="shared" si="120"/>
        <v>1</v>
      </c>
      <c r="AF11" s="93">
        <f t="shared" si="120"/>
        <v>0</v>
      </c>
      <c r="AG11" s="93">
        <f t="shared" si="120"/>
        <v>0</v>
      </c>
      <c r="AH11" s="93">
        <f t="shared" si="120"/>
        <v>0</v>
      </c>
      <c r="AI11" s="93">
        <f t="shared" si="120"/>
        <v>0</v>
      </c>
      <c r="AJ11" s="93">
        <f t="shared" si="120"/>
        <v>0</v>
      </c>
      <c r="AK11" s="93">
        <f t="shared" si="120"/>
        <v>0</v>
      </c>
      <c r="AL11" s="93">
        <f t="shared" si="120"/>
        <v>0</v>
      </c>
      <c r="AM11" s="93">
        <f t="shared" si="120"/>
        <v>0</v>
      </c>
      <c r="AN11" s="93">
        <f t="shared" si="120"/>
        <v>0</v>
      </c>
      <c r="AO11" s="93">
        <f t="shared" si="120"/>
        <v>0</v>
      </c>
      <c r="AP11" s="93">
        <f t="shared" si="120"/>
        <v>0</v>
      </c>
      <c r="AQ11" s="93">
        <f t="shared" si="120"/>
        <v>0</v>
      </c>
      <c r="AR11" s="93">
        <f t="shared" si="120"/>
        <v>0</v>
      </c>
      <c r="AS11" s="93">
        <f t="shared" si="120"/>
        <v>0</v>
      </c>
      <c r="AT11" s="93">
        <f t="shared" si="120"/>
        <v>0</v>
      </c>
      <c r="AU11" s="93">
        <f t="shared" si="120"/>
        <v>0</v>
      </c>
      <c r="AV11" s="93">
        <f t="shared" si="120"/>
        <v>0</v>
      </c>
      <c r="AW11" s="93">
        <f t="shared" si="120"/>
        <v>0</v>
      </c>
      <c r="AX11" s="93">
        <f t="shared" si="120"/>
        <v>0</v>
      </c>
      <c r="AY11" s="93">
        <f t="shared" si="120"/>
        <v>0</v>
      </c>
      <c r="AZ11" s="93">
        <f t="shared" si="120"/>
        <v>0</v>
      </c>
      <c r="BA11" s="93">
        <f t="shared" si="120"/>
        <v>0</v>
      </c>
      <c r="BB11" s="93">
        <f t="shared" si="120"/>
        <v>0</v>
      </c>
      <c r="BC11" s="93">
        <f t="shared" si="120"/>
        <v>0</v>
      </c>
      <c r="BD11" s="93">
        <f t="shared" si="120"/>
        <v>0</v>
      </c>
      <c r="BE11" s="93">
        <f t="shared" si="120"/>
        <v>0</v>
      </c>
      <c r="BF11" s="93">
        <f t="shared" si="120"/>
        <v>0</v>
      </c>
      <c r="BG11" s="93">
        <f t="shared" si="120"/>
        <v>0</v>
      </c>
      <c r="BH11" s="93">
        <f t="shared" si="120"/>
        <v>0</v>
      </c>
      <c r="BI11" s="93">
        <f t="shared" si="120"/>
        <v>0</v>
      </c>
      <c r="BJ11" s="93">
        <f t="shared" si="120"/>
        <v>0</v>
      </c>
      <c r="BK11" s="93">
        <f t="shared" si="120"/>
        <v>0</v>
      </c>
      <c r="BL11" s="93">
        <f t="shared" si="120"/>
        <v>0</v>
      </c>
      <c r="BM11" s="93">
        <f t="shared" si="120"/>
        <v>0</v>
      </c>
      <c r="BN11" s="93">
        <f t="shared" si="120"/>
        <v>0</v>
      </c>
      <c r="BO11" s="93">
        <f t="shared" si="120"/>
        <v>0</v>
      </c>
      <c r="BP11" s="93">
        <f t="shared" si="120"/>
        <v>0</v>
      </c>
      <c r="BQ11" s="93">
        <f t="shared" si="120"/>
        <v>0</v>
      </c>
      <c r="BR11" s="93">
        <f t="shared" si="120"/>
        <v>0</v>
      </c>
      <c r="BS11" s="93">
        <f t="shared" si="120"/>
        <v>0</v>
      </c>
      <c r="BT11" s="93">
        <f t="shared" si="120"/>
        <v>0</v>
      </c>
      <c r="BU11" s="93">
        <f t="shared" si="120"/>
        <v>0</v>
      </c>
      <c r="BV11" s="93">
        <f t="shared" si="120"/>
        <v>0</v>
      </c>
      <c r="BW11" s="93">
        <f t="shared" si="120"/>
        <v>0</v>
      </c>
      <c r="BX11" s="93">
        <f t="shared" si="120"/>
        <v>0</v>
      </c>
      <c r="BY11" s="93">
        <f t="shared" si="120"/>
        <v>0</v>
      </c>
      <c r="BZ11" s="93">
        <f t="shared" si="120"/>
        <v>0</v>
      </c>
      <c r="CA11" s="93">
        <f t="shared" si="120"/>
        <v>0</v>
      </c>
      <c r="CB11" s="93">
        <f t="shared" si="120"/>
        <v>0</v>
      </c>
      <c r="CC11" s="93">
        <f t="shared" si="120"/>
        <v>0</v>
      </c>
      <c r="CD11" s="93">
        <f t="shared" si="120"/>
        <v>0</v>
      </c>
      <c r="CE11" s="93">
        <f t="shared" si="120"/>
        <v>0</v>
      </c>
      <c r="CF11" s="93">
        <f t="shared" si="120"/>
        <v>0</v>
      </c>
      <c r="CG11" s="93">
        <f t="shared" si="120"/>
        <v>0</v>
      </c>
      <c r="CH11" s="93">
        <f t="shared" si="120"/>
        <v>0</v>
      </c>
      <c r="CI11" s="93">
        <f t="shared" si="119"/>
        <v>0</v>
      </c>
      <c r="CJ11" s="93">
        <f t="shared" si="14"/>
        <v>0</v>
      </c>
      <c r="CK11" s="93">
        <f t="shared" si="14"/>
        <v>0</v>
      </c>
      <c r="CL11" s="93">
        <f t="shared" si="14"/>
        <v>0</v>
      </c>
      <c r="CM11" s="93">
        <f t="shared" ref="CM11:DS18" si="121">IF($W11&lt;CM$3,0,IF($W11=CM$3,1,CM10*$U10))</f>
        <v>0</v>
      </c>
      <c r="CN11" s="93">
        <f t="shared" si="121"/>
        <v>0</v>
      </c>
      <c r="CO11" s="93">
        <f t="shared" si="121"/>
        <v>0</v>
      </c>
      <c r="CP11" s="93">
        <f t="shared" si="121"/>
        <v>0</v>
      </c>
      <c r="CQ11" s="93">
        <f t="shared" si="121"/>
        <v>0</v>
      </c>
      <c r="CR11" s="93">
        <f t="shared" si="121"/>
        <v>0</v>
      </c>
      <c r="CS11" s="93">
        <f t="shared" si="121"/>
        <v>0</v>
      </c>
      <c r="CT11" s="93">
        <f t="shared" si="121"/>
        <v>0</v>
      </c>
      <c r="CU11" s="93">
        <f t="shared" si="121"/>
        <v>0</v>
      </c>
      <c r="CV11" s="93">
        <f t="shared" si="121"/>
        <v>0</v>
      </c>
      <c r="CW11" s="93">
        <f t="shared" si="121"/>
        <v>0</v>
      </c>
      <c r="CX11" s="93">
        <f t="shared" si="121"/>
        <v>0</v>
      </c>
      <c r="CY11" s="93">
        <f t="shared" si="121"/>
        <v>0</v>
      </c>
      <c r="CZ11" s="93">
        <f t="shared" si="121"/>
        <v>0</v>
      </c>
      <c r="DA11" s="93">
        <f t="shared" si="121"/>
        <v>0</v>
      </c>
      <c r="DB11" s="93">
        <f t="shared" si="121"/>
        <v>0</v>
      </c>
      <c r="DC11" s="93">
        <f t="shared" si="121"/>
        <v>0</v>
      </c>
      <c r="DD11" s="93">
        <f t="shared" si="121"/>
        <v>0</v>
      </c>
      <c r="DE11" s="93">
        <f t="shared" si="121"/>
        <v>0</v>
      </c>
      <c r="DF11" s="93">
        <f t="shared" si="121"/>
        <v>0</v>
      </c>
      <c r="DG11" s="93">
        <f t="shared" si="121"/>
        <v>0</v>
      </c>
      <c r="DH11" s="93">
        <f t="shared" si="121"/>
        <v>0</v>
      </c>
      <c r="DI11" s="93">
        <f t="shared" si="121"/>
        <v>0</v>
      </c>
      <c r="DJ11" s="93">
        <f t="shared" si="121"/>
        <v>0</v>
      </c>
      <c r="DK11" s="93">
        <f t="shared" si="121"/>
        <v>0</v>
      </c>
      <c r="DL11" s="93">
        <f t="shared" si="121"/>
        <v>0</v>
      </c>
      <c r="DM11" s="93">
        <f t="shared" si="121"/>
        <v>0</v>
      </c>
      <c r="DN11" s="93">
        <f t="shared" si="121"/>
        <v>0</v>
      </c>
      <c r="DO11" s="93">
        <f t="shared" si="121"/>
        <v>0</v>
      </c>
      <c r="DP11" s="93">
        <f t="shared" si="121"/>
        <v>0</v>
      </c>
      <c r="DQ11" s="93">
        <f t="shared" si="121"/>
        <v>0</v>
      </c>
      <c r="DR11" s="93">
        <f t="shared" si="121"/>
        <v>0</v>
      </c>
      <c r="DS11" s="93">
        <f t="shared" si="121"/>
        <v>0</v>
      </c>
      <c r="DU11" s="37">
        <v>7</v>
      </c>
      <c r="DV11" s="93">
        <f t="shared" si="15"/>
        <v>0.9028565514393917</v>
      </c>
      <c r="DW11" s="93">
        <f t="shared" si="16"/>
        <v>0.91613385366644151</v>
      </c>
      <c r="DX11" s="93">
        <f t="shared" si="17"/>
        <v>0.92960641033800684</v>
      </c>
      <c r="DY11" s="93">
        <f t="shared" si="18"/>
        <v>0.94327709284297745</v>
      </c>
      <c r="DZ11" s="93">
        <f t="shared" si="19"/>
        <v>0.95714881479655056</v>
      </c>
      <c r="EA11" s="93">
        <f t="shared" si="20"/>
        <v>0.97122453266120568</v>
      </c>
      <c r="EB11" s="93">
        <f t="shared" si="21"/>
        <v>0.98550724637681164</v>
      </c>
      <c r="EC11" s="93">
        <f t="shared" si="22"/>
        <v>1</v>
      </c>
      <c r="ED11" s="93">
        <f t="shared" si="23"/>
        <v>0</v>
      </c>
      <c r="EE11" s="93">
        <f t="shared" si="24"/>
        <v>0</v>
      </c>
      <c r="EF11" s="93">
        <f t="shared" si="25"/>
        <v>0</v>
      </c>
      <c r="EG11" s="93">
        <f t="shared" si="26"/>
        <v>0</v>
      </c>
      <c r="EH11" s="93">
        <f t="shared" si="27"/>
        <v>0</v>
      </c>
      <c r="EI11" s="93">
        <f t="shared" si="28"/>
        <v>0</v>
      </c>
      <c r="EJ11" s="93">
        <f t="shared" si="29"/>
        <v>0</v>
      </c>
      <c r="EK11" s="93">
        <f t="shared" si="30"/>
        <v>0</v>
      </c>
      <c r="EL11" s="93">
        <f t="shared" si="31"/>
        <v>0</v>
      </c>
      <c r="EM11" s="93">
        <f t="shared" si="32"/>
        <v>0</v>
      </c>
      <c r="EN11" s="93">
        <f t="shared" si="33"/>
        <v>0</v>
      </c>
      <c r="EO11" s="93">
        <f t="shared" si="34"/>
        <v>0</v>
      </c>
      <c r="EP11" s="93">
        <f t="shared" si="35"/>
        <v>0</v>
      </c>
      <c r="EQ11" s="93">
        <f t="shared" si="36"/>
        <v>0</v>
      </c>
      <c r="ER11" s="93">
        <f t="shared" si="37"/>
        <v>0</v>
      </c>
      <c r="ES11" s="93">
        <f t="shared" si="38"/>
        <v>0</v>
      </c>
      <c r="ET11" s="93">
        <f t="shared" si="39"/>
        <v>0</v>
      </c>
      <c r="EU11" s="93">
        <f t="shared" si="40"/>
        <v>0</v>
      </c>
      <c r="EV11" s="93">
        <f t="shared" si="41"/>
        <v>0</v>
      </c>
      <c r="EW11" s="93">
        <f t="shared" si="42"/>
        <v>0</v>
      </c>
      <c r="EX11" s="93">
        <f t="shared" si="43"/>
        <v>0</v>
      </c>
      <c r="EY11" s="93">
        <f t="shared" si="44"/>
        <v>0</v>
      </c>
      <c r="EZ11" s="93">
        <f t="shared" si="45"/>
        <v>0</v>
      </c>
      <c r="FA11" s="93">
        <f t="shared" si="46"/>
        <v>0</v>
      </c>
      <c r="FB11" s="93">
        <f t="shared" si="47"/>
        <v>0</v>
      </c>
      <c r="FC11" s="93">
        <f t="shared" si="48"/>
        <v>0</v>
      </c>
      <c r="FD11" s="93">
        <f t="shared" si="49"/>
        <v>0</v>
      </c>
      <c r="FE11" s="93">
        <f t="shared" si="50"/>
        <v>0</v>
      </c>
      <c r="FF11" s="93">
        <f t="shared" si="51"/>
        <v>0</v>
      </c>
      <c r="FG11" s="93">
        <f t="shared" si="52"/>
        <v>0</v>
      </c>
      <c r="FH11" s="93">
        <f t="shared" si="53"/>
        <v>0</v>
      </c>
      <c r="FI11" s="93">
        <f t="shared" si="54"/>
        <v>0</v>
      </c>
      <c r="FJ11" s="93">
        <f t="shared" si="55"/>
        <v>0</v>
      </c>
      <c r="FK11" s="93">
        <f t="shared" si="56"/>
        <v>0</v>
      </c>
      <c r="FL11" s="93">
        <f t="shared" si="57"/>
        <v>0</v>
      </c>
      <c r="FM11" s="93">
        <f t="shared" si="58"/>
        <v>0</v>
      </c>
      <c r="FN11" s="93">
        <f t="shared" si="59"/>
        <v>0</v>
      </c>
      <c r="FO11" s="93">
        <f t="shared" si="60"/>
        <v>0</v>
      </c>
      <c r="FP11" s="93">
        <f t="shared" si="61"/>
        <v>0</v>
      </c>
      <c r="FQ11" s="93">
        <f t="shared" si="62"/>
        <v>0</v>
      </c>
      <c r="FR11" s="93">
        <f t="shared" si="63"/>
        <v>0</v>
      </c>
      <c r="FS11" s="93">
        <f t="shared" si="64"/>
        <v>0</v>
      </c>
      <c r="FT11" s="93">
        <f t="shared" si="65"/>
        <v>0</v>
      </c>
      <c r="FU11" s="93">
        <f t="shared" si="66"/>
        <v>0</v>
      </c>
      <c r="FV11" s="93">
        <f t="shared" si="67"/>
        <v>0</v>
      </c>
      <c r="FW11" s="93">
        <f t="shared" si="68"/>
        <v>0</v>
      </c>
      <c r="FX11" s="93">
        <f t="shared" si="69"/>
        <v>0</v>
      </c>
      <c r="FY11" s="93">
        <f t="shared" si="70"/>
        <v>0</v>
      </c>
      <c r="FZ11" s="93">
        <f t="shared" si="71"/>
        <v>0</v>
      </c>
      <c r="GA11" s="93">
        <f t="shared" si="72"/>
        <v>0</v>
      </c>
      <c r="GB11" s="93">
        <f t="shared" si="73"/>
        <v>0</v>
      </c>
      <c r="GC11" s="93">
        <f t="shared" si="74"/>
        <v>0</v>
      </c>
      <c r="GD11" s="93">
        <f t="shared" si="75"/>
        <v>0</v>
      </c>
      <c r="GE11" s="93">
        <f t="shared" si="76"/>
        <v>0</v>
      </c>
      <c r="GF11" s="93">
        <f t="shared" si="77"/>
        <v>0</v>
      </c>
      <c r="GG11" s="93">
        <f t="shared" si="78"/>
        <v>0</v>
      </c>
      <c r="GH11" s="93">
        <f t="shared" si="79"/>
        <v>0</v>
      </c>
      <c r="GI11" s="93">
        <f t="shared" si="80"/>
        <v>0</v>
      </c>
      <c r="GJ11" s="93">
        <f t="shared" si="81"/>
        <v>0</v>
      </c>
      <c r="GK11" s="93">
        <f t="shared" si="82"/>
        <v>0</v>
      </c>
      <c r="GL11" s="93">
        <f t="shared" si="83"/>
        <v>0</v>
      </c>
      <c r="GM11" s="93">
        <f t="shared" si="84"/>
        <v>0</v>
      </c>
      <c r="GN11" s="93">
        <f t="shared" si="85"/>
        <v>0</v>
      </c>
      <c r="GO11" s="93">
        <f t="shared" si="86"/>
        <v>0</v>
      </c>
      <c r="GP11" s="93">
        <f t="shared" si="87"/>
        <v>0</v>
      </c>
      <c r="GQ11" s="93">
        <f t="shared" si="88"/>
        <v>0</v>
      </c>
      <c r="GR11" s="93">
        <f t="shared" si="89"/>
        <v>0</v>
      </c>
      <c r="GS11" s="93">
        <f t="shared" si="90"/>
        <v>0</v>
      </c>
      <c r="GT11" s="93">
        <f t="shared" si="91"/>
        <v>0</v>
      </c>
      <c r="GU11" s="93">
        <f t="shared" si="92"/>
        <v>0</v>
      </c>
      <c r="GV11" s="93">
        <f t="shared" si="93"/>
        <v>0</v>
      </c>
      <c r="GW11" s="93">
        <f t="shared" si="94"/>
        <v>0</v>
      </c>
      <c r="GX11" s="93">
        <f t="shared" si="95"/>
        <v>0</v>
      </c>
      <c r="GY11" s="93">
        <f t="shared" si="96"/>
        <v>0</v>
      </c>
      <c r="GZ11" s="93">
        <f t="shared" si="97"/>
        <v>0</v>
      </c>
      <c r="HA11" s="93">
        <f t="shared" si="98"/>
        <v>0</v>
      </c>
      <c r="HB11" s="93">
        <f t="shared" si="99"/>
        <v>0</v>
      </c>
      <c r="HC11" s="93">
        <f t="shared" si="100"/>
        <v>0</v>
      </c>
      <c r="HD11" s="93">
        <f t="shared" si="101"/>
        <v>0</v>
      </c>
      <c r="HE11" s="93">
        <f t="shared" si="102"/>
        <v>0</v>
      </c>
      <c r="HF11" s="93">
        <f t="shared" si="103"/>
        <v>0</v>
      </c>
      <c r="HG11" s="93">
        <f t="shared" si="104"/>
        <v>0</v>
      </c>
      <c r="HH11" s="93">
        <f t="shared" si="105"/>
        <v>0</v>
      </c>
      <c r="HI11" s="93">
        <f t="shared" si="106"/>
        <v>0</v>
      </c>
      <c r="HJ11" s="93">
        <f t="shared" si="107"/>
        <v>0</v>
      </c>
      <c r="HK11" s="93">
        <f t="shared" si="108"/>
        <v>0</v>
      </c>
      <c r="HL11" s="93">
        <f t="shared" si="109"/>
        <v>0</v>
      </c>
      <c r="HM11" s="93">
        <f t="shared" si="110"/>
        <v>0</v>
      </c>
      <c r="HN11" s="93">
        <f t="shared" si="111"/>
        <v>0</v>
      </c>
      <c r="HO11" s="93">
        <f t="shared" si="112"/>
        <v>0</v>
      </c>
      <c r="HP11" s="93">
        <f t="shared" si="113"/>
        <v>0</v>
      </c>
      <c r="HQ11" s="93">
        <f t="shared" si="114"/>
        <v>0</v>
      </c>
    </row>
    <row r="12" spans="2:225" x14ac:dyDescent="0.25">
      <c r="B12" s="40">
        <v>8</v>
      </c>
      <c r="C12" s="91">
        <f t="shared" ca="1" si="0"/>
        <v>12455295.402995698</v>
      </c>
      <c r="D12" s="91">
        <f t="shared" ca="1" si="1"/>
        <v>20543869.661776975</v>
      </c>
      <c r="E12" s="91">
        <f t="shared" ca="1" si="2"/>
        <v>4366464.8405449651</v>
      </c>
      <c r="F12" s="91">
        <f t="shared" ca="1" si="3"/>
        <v>7549325.3272727691</v>
      </c>
      <c r="H12" s="40">
        <v>8</v>
      </c>
      <c r="I12" s="91">
        <v>0</v>
      </c>
      <c r="J12" s="41">
        <v>0</v>
      </c>
      <c r="K12" s="92">
        <f t="shared" si="4"/>
        <v>0</v>
      </c>
      <c r="L12" s="92">
        <f t="shared" si="5"/>
        <v>0</v>
      </c>
      <c r="M12" s="42"/>
      <c r="N12" s="40">
        <v>8</v>
      </c>
      <c r="O12" s="54">
        <v>0</v>
      </c>
      <c r="P12" s="92">
        <f t="shared" si="6"/>
        <v>0</v>
      </c>
      <c r="Q12" s="92">
        <f t="shared" si="115"/>
        <v>0</v>
      </c>
      <c r="R12" s="42"/>
      <c r="S12" s="40">
        <v>8</v>
      </c>
      <c r="T12" s="54">
        <f>'7. Dödsrisk'!E12</f>
        <v>2.0000000000000002E-5</v>
      </c>
      <c r="U12" s="90">
        <f t="shared" si="116"/>
        <v>0.99997999999999998</v>
      </c>
      <c r="V12" s="43"/>
      <c r="W12" s="37">
        <v>8</v>
      </c>
      <c r="X12" s="93">
        <f t="shared" si="120"/>
        <v>0.9963825988559003</v>
      </c>
      <c r="Y12" s="93">
        <f t="shared" si="120"/>
        <v>0.99917028394811547</v>
      </c>
      <c r="Z12" s="93">
        <f t="shared" si="120"/>
        <v>0.9993401717773176</v>
      </c>
      <c r="AA12" s="93">
        <f t="shared" ref="AA12:CH16" si="122">IF($W12&lt;AA$3,0,IF($W12=AA$3,1,AA11*$U11))</f>
        <v>0.99956007499381627</v>
      </c>
      <c r="AB12" s="93">
        <f t="shared" si="122"/>
        <v>0.99963004909725306</v>
      </c>
      <c r="AC12" s="93">
        <f t="shared" si="122"/>
        <v>0.99976001789958002</v>
      </c>
      <c r="AD12" s="93">
        <f t="shared" si="122"/>
        <v>0.99981000840000001</v>
      </c>
      <c r="AE12" s="93">
        <f t="shared" si="122"/>
        <v>0.99992999999999999</v>
      </c>
      <c r="AF12" s="93">
        <f t="shared" si="122"/>
        <v>1</v>
      </c>
      <c r="AG12" s="93">
        <f t="shared" si="122"/>
        <v>0</v>
      </c>
      <c r="AH12" s="93">
        <f t="shared" si="122"/>
        <v>0</v>
      </c>
      <c r="AI12" s="93">
        <f t="shared" si="122"/>
        <v>0</v>
      </c>
      <c r="AJ12" s="93">
        <f t="shared" si="122"/>
        <v>0</v>
      </c>
      <c r="AK12" s="93">
        <f t="shared" si="122"/>
        <v>0</v>
      </c>
      <c r="AL12" s="93">
        <f t="shared" si="122"/>
        <v>0</v>
      </c>
      <c r="AM12" s="93">
        <f t="shared" si="122"/>
        <v>0</v>
      </c>
      <c r="AN12" s="93">
        <f t="shared" si="122"/>
        <v>0</v>
      </c>
      <c r="AO12" s="93">
        <f t="shared" si="122"/>
        <v>0</v>
      </c>
      <c r="AP12" s="93">
        <f t="shared" si="122"/>
        <v>0</v>
      </c>
      <c r="AQ12" s="93">
        <f t="shared" si="122"/>
        <v>0</v>
      </c>
      <c r="AR12" s="93">
        <f t="shared" si="122"/>
        <v>0</v>
      </c>
      <c r="AS12" s="93">
        <f t="shared" si="122"/>
        <v>0</v>
      </c>
      <c r="AT12" s="93">
        <f t="shared" si="122"/>
        <v>0</v>
      </c>
      <c r="AU12" s="93">
        <f t="shared" si="122"/>
        <v>0</v>
      </c>
      <c r="AV12" s="93">
        <f t="shared" si="122"/>
        <v>0</v>
      </c>
      <c r="AW12" s="93">
        <f t="shared" si="122"/>
        <v>0</v>
      </c>
      <c r="AX12" s="93">
        <f t="shared" si="122"/>
        <v>0</v>
      </c>
      <c r="AY12" s="93">
        <f t="shared" si="122"/>
        <v>0</v>
      </c>
      <c r="AZ12" s="93">
        <f t="shared" si="122"/>
        <v>0</v>
      </c>
      <c r="BA12" s="93">
        <f t="shared" si="122"/>
        <v>0</v>
      </c>
      <c r="BB12" s="93">
        <f t="shared" si="122"/>
        <v>0</v>
      </c>
      <c r="BC12" s="93">
        <f t="shared" si="122"/>
        <v>0</v>
      </c>
      <c r="BD12" s="93">
        <f t="shared" si="122"/>
        <v>0</v>
      </c>
      <c r="BE12" s="93">
        <f t="shared" si="122"/>
        <v>0</v>
      </c>
      <c r="BF12" s="93">
        <f t="shared" si="122"/>
        <v>0</v>
      </c>
      <c r="BG12" s="93">
        <f t="shared" si="122"/>
        <v>0</v>
      </c>
      <c r="BH12" s="93">
        <f t="shared" si="122"/>
        <v>0</v>
      </c>
      <c r="BI12" s="93">
        <f t="shared" si="122"/>
        <v>0</v>
      </c>
      <c r="BJ12" s="93">
        <f t="shared" si="122"/>
        <v>0</v>
      </c>
      <c r="BK12" s="93">
        <f t="shared" si="122"/>
        <v>0</v>
      </c>
      <c r="BL12" s="93">
        <f t="shared" si="122"/>
        <v>0</v>
      </c>
      <c r="BM12" s="93">
        <f t="shared" si="122"/>
        <v>0</v>
      </c>
      <c r="BN12" s="93">
        <f t="shared" si="122"/>
        <v>0</v>
      </c>
      <c r="BO12" s="93">
        <f t="shared" si="122"/>
        <v>0</v>
      </c>
      <c r="BP12" s="93">
        <f t="shared" si="122"/>
        <v>0</v>
      </c>
      <c r="BQ12" s="93">
        <f t="shared" si="122"/>
        <v>0</v>
      </c>
      <c r="BR12" s="93">
        <f t="shared" si="122"/>
        <v>0</v>
      </c>
      <c r="BS12" s="93">
        <f t="shared" si="122"/>
        <v>0</v>
      </c>
      <c r="BT12" s="93">
        <f t="shared" si="122"/>
        <v>0</v>
      </c>
      <c r="BU12" s="93">
        <f t="shared" si="122"/>
        <v>0</v>
      </c>
      <c r="BV12" s="93">
        <f t="shared" si="122"/>
        <v>0</v>
      </c>
      <c r="BW12" s="93">
        <f t="shared" si="122"/>
        <v>0</v>
      </c>
      <c r="BX12" s="93">
        <f t="shared" si="122"/>
        <v>0</v>
      </c>
      <c r="BY12" s="93">
        <f t="shared" si="122"/>
        <v>0</v>
      </c>
      <c r="BZ12" s="93">
        <f t="shared" si="122"/>
        <v>0</v>
      </c>
      <c r="CA12" s="93">
        <f t="shared" si="122"/>
        <v>0</v>
      </c>
      <c r="CB12" s="93">
        <f t="shared" si="122"/>
        <v>0</v>
      </c>
      <c r="CC12" s="93">
        <f t="shared" si="122"/>
        <v>0</v>
      </c>
      <c r="CD12" s="93">
        <f t="shared" si="122"/>
        <v>0</v>
      </c>
      <c r="CE12" s="93">
        <f t="shared" si="122"/>
        <v>0</v>
      </c>
      <c r="CF12" s="93">
        <f t="shared" si="122"/>
        <v>0</v>
      </c>
      <c r="CG12" s="93">
        <f t="shared" si="122"/>
        <v>0</v>
      </c>
      <c r="CH12" s="93">
        <f t="shared" si="122"/>
        <v>0</v>
      </c>
      <c r="CI12" s="93">
        <f t="shared" si="119"/>
        <v>0</v>
      </c>
      <c r="CJ12" s="93">
        <f t="shared" ref="CJ12:CJ22" si="123">IF($W12&lt;CJ$3,0,IF($W12=CJ$3,1,CJ11*$U11))</f>
        <v>0</v>
      </c>
      <c r="CK12" s="93">
        <f t="shared" ref="CK12:CK22" si="124">IF($W12&lt;CK$3,0,IF($W12=CK$3,1,CK11*$U11))</f>
        <v>0</v>
      </c>
      <c r="CL12" s="93">
        <f t="shared" ref="CL12:CL22" si="125">IF($W12&lt;CL$3,0,IF($W12=CL$3,1,CL11*$U11))</f>
        <v>0</v>
      </c>
      <c r="CM12" s="93">
        <f t="shared" si="121"/>
        <v>0</v>
      </c>
      <c r="CN12" s="93">
        <f t="shared" si="121"/>
        <v>0</v>
      </c>
      <c r="CO12" s="93">
        <f t="shared" si="121"/>
        <v>0</v>
      </c>
      <c r="CP12" s="93">
        <f t="shared" si="121"/>
        <v>0</v>
      </c>
      <c r="CQ12" s="93">
        <f t="shared" si="121"/>
        <v>0</v>
      </c>
      <c r="CR12" s="93">
        <f t="shared" si="121"/>
        <v>0</v>
      </c>
      <c r="CS12" s="93">
        <f t="shared" si="121"/>
        <v>0</v>
      </c>
      <c r="CT12" s="93">
        <f t="shared" si="121"/>
        <v>0</v>
      </c>
      <c r="CU12" s="93">
        <f t="shared" si="121"/>
        <v>0</v>
      </c>
      <c r="CV12" s="93">
        <f t="shared" si="121"/>
        <v>0</v>
      </c>
      <c r="CW12" s="93">
        <f t="shared" si="121"/>
        <v>0</v>
      </c>
      <c r="CX12" s="93">
        <f t="shared" si="121"/>
        <v>0</v>
      </c>
      <c r="CY12" s="93">
        <f t="shared" si="121"/>
        <v>0</v>
      </c>
      <c r="CZ12" s="93">
        <f t="shared" si="121"/>
        <v>0</v>
      </c>
      <c r="DA12" s="93">
        <f t="shared" si="121"/>
        <v>0</v>
      </c>
      <c r="DB12" s="93">
        <f t="shared" si="121"/>
        <v>0</v>
      </c>
      <c r="DC12" s="93">
        <f t="shared" si="121"/>
        <v>0</v>
      </c>
      <c r="DD12" s="93">
        <f t="shared" si="121"/>
        <v>0</v>
      </c>
      <c r="DE12" s="93">
        <f t="shared" si="121"/>
        <v>0</v>
      </c>
      <c r="DF12" s="93">
        <f t="shared" si="121"/>
        <v>0</v>
      </c>
      <c r="DG12" s="93">
        <f t="shared" si="121"/>
        <v>0</v>
      </c>
      <c r="DH12" s="93">
        <f t="shared" si="121"/>
        <v>0</v>
      </c>
      <c r="DI12" s="93">
        <f t="shared" si="121"/>
        <v>0</v>
      </c>
      <c r="DJ12" s="93">
        <f t="shared" si="121"/>
        <v>0</v>
      </c>
      <c r="DK12" s="93">
        <f t="shared" si="121"/>
        <v>0</v>
      </c>
      <c r="DL12" s="93">
        <f t="shared" si="121"/>
        <v>0</v>
      </c>
      <c r="DM12" s="93">
        <f t="shared" si="121"/>
        <v>0</v>
      </c>
      <c r="DN12" s="93">
        <f t="shared" si="121"/>
        <v>0</v>
      </c>
      <c r="DO12" s="93">
        <f t="shared" si="121"/>
        <v>0</v>
      </c>
      <c r="DP12" s="93">
        <f t="shared" si="121"/>
        <v>0</v>
      </c>
      <c r="DQ12" s="93">
        <f t="shared" si="121"/>
        <v>0</v>
      </c>
      <c r="DR12" s="93">
        <f t="shared" si="121"/>
        <v>0</v>
      </c>
      <c r="DS12" s="93">
        <f t="shared" si="121"/>
        <v>0</v>
      </c>
      <c r="DU12" s="37">
        <v>8</v>
      </c>
      <c r="DV12" s="93">
        <f t="shared" si="15"/>
        <v>0.88977167388229905</v>
      </c>
      <c r="DW12" s="93">
        <f t="shared" si="16"/>
        <v>0.9028565514393917</v>
      </c>
      <c r="DX12" s="93">
        <f t="shared" si="17"/>
        <v>0.91613385366644151</v>
      </c>
      <c r="DY12" s="93">
        <f t="shared" si="18"/>
        <v>0.92960641033800684</v>
      </c>
      <c r="DZ12" s="93">
        <f t="shared" si="19"/>
        <v>0.94327709284297745</v>
      </c>
      <c r="EA12" s="93">
        <f t="shared" si="20"/>
        <v>0.95714881479655056</v>
      </c>
      <c r="EB12" s="93">
        <f t="shared" si="21"/>
        <v>0.97122453266120568</v>
      </c>
      <c r="EC12" s="93">
        <f t="shared" si="22"/>
        <v>0.98550724637681164</v>
      </c>
      <c r="ED12" s="93">
        <f t="shared" si="23"/>
        <v>1</v>
      </c>
      <c r="EE12" s="93">
        <f t="shared" si="24"/>
        <v>0</v>
      </c>
      <c r="EF12" s="93">
        <f t="shared" si="25"/>
        <v>0</v>
      </c>
      <c r="EG12" s="93">
        <f t="shared" si="26"/>
        <v>0</v>
      </c>
      <c r="EH12" s="93">
        <f t="shared" si="27"/>
        <v>0</v>
      </c>
      <c r="EI12" s="93">
        <f t="shared" si="28"/>
        <v>0</v>
      </c>
      <c r="EJ12" s="93">
        <f t="shared" si="29"/>
        <v>0</v>
      </c>
      <c r="EK12" s="93">
        <f t="shared" si="30"/>
        <v>0</v>
      </c>
      <c r="EL12" s="93">
        <f t="shared" si="31"/>
        <v>0</v>
      </c>
      <c r="EM12" s="93">
        <f t="shared" si="32"/>
        <v>0</v>
      </c>
      <c r="EN12" s="93">
        <f t="shared" si="33"/>
        <v>0</v>
      </c>
      <c r="EO12" s="93">
        <f t="shared" si="34"/>
        <v>0</v>
      </c>
      <c r="EP12" s="93">
        <f t="shared" si="35"/>
        <v>0</v>
      </c>
      <c r="EQ12" s="93">
        <f t="shared" si="36"/>
        <v>0</v>
      </c>
      <c r="ER12" s="93">
        <f t="shared" si="37"/>
        <v>0</v>
      </c>
      <c r="ES12" s="93">
        <f t="shared" si="38"/>
        <v>0</v>
      </c>
      <c r="ET12" s="93">
        <f t="shared" si="39"/>
        <v>0</v>
      </c>
      <c r="EU12" s="93">
        <f t="shared" si="40"/>
        <v>0</v>
      </c>
      <c r="EV12" s="93">
        <f t="shared" si="41"/>
        <v>0</v>
      </c>
      <c r="EW12" s="93">
        <f t="shared" si="42"/>
        <v>0</v>
      </c>
      <c r="EX12" s="93">
        <f t="shared" si="43"/>
        <v>0</v>
      </c>
      <c r="EY12" s="93">
        <f t="shared" si="44"/>
        <v>0</v>
      </c>
      <c r="EZ12" s="93">
        <f t="shared" si="45"/>
        <v>0</v>
      </c>
      <c r="FA12" s="93">
        <f t="shared" si="46"/>
        <v>0</v>
      </c>
      <c r="FB12" s="93">
        <f t="shared" si="47"/>
        <v>0</v>
      </c>
      <c r="FC12" s="93">
        <f t="shared" si="48"/>
        <v>0</v>
      </c>
      <c r="FD12" s="93">
        <f t="shared" si="49"/>
        <v>0</v>
      </c>
      <c r="FE12" s="93">
        <f t="shared" si="50"/>
        <v>0</v>
      </c>
      <c r="FF12" s="93">
        <f t="shared" si="51"/>
        <v>0</v>
      </c>
      <c r="FG12" s="93">
        <f t="shared" si="52"/>
        <v>0</v>
      </c>
      <c r="FH12" s="93">
        <f t="shared" si="53"/>
        <v>0</v>
      </c>
      <c r="FI12" s="93">
        <f t="shared" si="54"/>
        <v>0</v>
      </c>
      <c r="FJ12" s="93">
        <f t="shared" si="55"/>
        <v>0</v>
      </c>
      <c r="FK12" s="93">
        <f t="shared" si="56"/>
        <v>0</v>
      </c>
      <c r="FL12" s="93">
        <f t="shared" si="57"/>
        <v>0</v>
      </c>
      <c r="FM12" s="93">
        <f t="shared" si="58"/>
        <v>0</v>
      </c>
      <c r="FN12" s="93">
        <f t="shared" si="59"/>
        <v>0</v>
      </c>
      <c r="FO12" s="93">
        <f t="shared" si="60"/>
        <v>0</v>
      </c>
      <c r="FP12" s="93">
        <f t="shared" si="61"/>
        <v>0</v>
      </c>
      <c r="FQ12" s="93">
        <f t="shared" si="62"/>
        <v>0</v>
      </c>
      <c r="FR12" s="93">
        <f t="shared" si="63"/>
        <v>0</v>
      </c>
      <c r="FS12" s="93">
        <f t="shared" si="64"/>
        <v>0</v>
      </c>
      <c r="FT12" s="93">
        <f t="shared" si="65"/>
        <v>0</v>
      </c>
      <c r="FU12" s="93">
        <f t="shared" si="66"/>
        <v>0</v>
      </c>
      <c r="FV12" s="93">
        <f t="shared" si="67"/>
        <v>0</v>
      </c>
      <c r="FW12" s="93">
        <f t="shared" si="68"/>
        <v>0</v>
      </c>
      <c r="FX12" s="93">
        <f t="shared" si="69"/>
        <v>0</v>
      </c>
      <c r="FY12" s="93">
        <f t="shared" si="70"/>
        <v>0</v>
      </c>
      <c r="FZ12" s="93">
        <f t="shared" si="71"/>
        <v>0</v>
      </c>
      <c r="GA12" s="93">
        <f t="shared" si="72"/>
        <v>0</v>
      </c>
      <c r="GB12" s="93">
        <f t="shared" si="73"/>
        <v>0</v>
      </c>
      <c r="GC12" s="93">
        <f t="shared" si="74"/>
        <v>0</v>
      </c>
      <c r="GD12" s="93">
        <f t="shared" si="75"/>
        <v>0</v>
      </c>
      <c r="GE12" s="93">
        <f t="shared" si="76"/>
        <v>0</v>
      </c>
      <c r="GF12" s="93">
        <f t="shared" si="77"/>
        <v>0</v>
      </c>
      <c r="GG12" s="93">
        <f t="shared" si="78"/>
        <v>0</v>
      </c>
      <c r="GH12" s="93">
        <f t="shared" si="79"/>
        <v>0</v>
      </c>
      <c r="GI12" s="93">
        <f t="shared" si="80"/>
        <v>0</v>
      </c>
      <c r="GJ12" s="93">
        <f t="shared" si="81"/>
        <v>0</v>
      </c>
      <c r="GK12" s="93">
        <f t="shared" si="82"/>
        <v>0</v>
      </c>
      <c r="GL12" s="93">
        <f t="shared" si="83"/>
        <v>0</v>
      </c>
      <c r="GM12" s="93">
        <f t="shared" si="84"/>
        <v>0</v>
      </c>
      <c r="GN12" s="93">
        <f t="shared" si="85"/>
        <v>0</v>
      </c>
      <c r="GO12" s="93">
        <f t="shared" si="86"/>
        <v>0</v>
      </c>
      <c r="GP12" s="93">
        <f t="shared" si="87"/>
        <v>0</v>
      </c>
      <c r="GQ12" s="93">
        <f t="shared" si="88"/>
        <v>0</v>
      </c>
      <c r="GR12" s="93">
        <f t="shared" si="89"/>
        <v>0</v>
      </c>
      <c r="GS12" s="93">
        <f t="shared" si="90"/>
        <v>0</v>
      </c>
      <c r="GT12" s="93">
        <f t="shared" si="91"/>
        <v>0</v>
      </c>
      <c r="GU12" s="93">
        <f t="shared" si="92"/>
        <v>0</v>
      </c>
      <c r="GV12" s="93">
        <f t="shared" si="93"/>
        <v>0</v>
      </c>
      <c r="GW12" s="93">
        <f t="shared" si="94"/>
        <v>0</v>
      </c>
      <c r="GX12" s="93">
        <f t="shared" si="95"/>
        <v>0</v>
      </c>
      <c r="GY12" s="93">
        <f t="shared" si="96"/>
        <v>0</v>
      </c>
      <c r="GZ12" s="93">
        <f t="shared" si="97"/>
        <v>0</v>
      </c>
      <c r="HA12" s="93">
        <f t="shared" si="98"/>
        <v>0</v>
      </c>
      <c r="HB12" s="93">
        <f t="shared" si="99"/>
        <v>0</v>
      </c>
      <c r="HC12" s="93">
        <f t="shared" si="100"/>
        <v>0</v>
      </c>
      <c r="HD12" s="93">
        <f t="shared" si="101"/>
        <v>0</v>
      </c>
      <c r="HE12" s="93">
        <f t="shared" si="102"/>
        <v>0</v>
      </c>
      <c r="HF12" s="93">
        <f t="shared" si="103"/>
        <v>0</v>
      </c>
      <c r="HG12" s="93">
        <f t="shared" si="104"/>
        <v>0</v>
      </c>
      <c r="HH12" s="93">
        <f t="shared" si="105"/>
        <v>0</v>
      </c>
      <c r="HI12" s="93">
        <f t="shared" si="106"/>
        <v>0</v>
      </c>
      <c r="HJ12" s="93">
        <f t="shared" si="107"/>
        <v>0</v>
      </c>
      <c r="HK12" s="93">
        <f t="shared" si="108"/>
        <v>0</v>
      </c>
      <c r="HL12" s="93">
        <f t="shared" si="109"/>
        <v>0</v>
      </c>
      <c r="HM12" s="93">
        <f t="shared" si="110"/>
        <v>0</v>
      </c>
      <c r="HN12" s="93">
        <f t="shared" si="111"/>
        <v>0</v>
      </c>
      <c r="HO12" s="93">
        <f t="shared" si="112"/>
        <v>0</v>
      </c>
      <c r="HP12" s="93">
        <f t="shared" si="113"/>
        <v>0</v>
      </c>
      <c r="HQ12" s="93">
        <f t="shared" si="114"/>
        <v>0</v>
      </c>
    </row>
    <row r="13" spans="2:225" x14ac:dyDescent="0.25">
      <c r="B13" s="40">
        <v>9</v>
      </c>
      <c r="C13" s="91">
        <f t="shared" ca="1" si="0"/>
        <v>12638714.286149004</v>
      </c>
      <c r="D13" s="91">
        <f t="shared" ca="1" si="1"/>
        <v>20544280.54738792</v>
      </c>
      <c r="E13" s="91">
        <f t="shared" ca="1" si="2"/>
        <v>4430766.1741117556</v>
      </c>
      <c r="F13" s="91">
        <f t="shared" ca="1" si="3"/>
        <v>7549476.316799107</v>
      </c>
      <c r="H13" s="40">
        <v>9</v>
      </c>
      <c r="I13" s="91">
        <v>0</v>
      </c>
      <c r="J13" s="41">
        <v>0</v>
      </c>
      <c r="K13" s="92">
        <f t="shared" si="4"/>
        <v>0</v>
      </c>
      <c r="L13" s="92">
        <f t="shared" si="5"/>
        <v>0</v>
      </c>
      <c r="M13" s="42"/>
      <c r="N13" s="40">
        <v>9</v>
      </c>
      <c r="O13" s="54">
        <v>0</v>
      </c>
      <c r="P13" s="92">
        <f t="shared" si="6"/>
        <v>0</v>
      </c>
      <c r="Q13" s="92">
        <f t="shared" si="115"/>
        <v>0</v>
      </c>
      <c r="R13" s="42"/>
      <c r="S13" s="40">
        <v>9</v>
      </c>
      <c r="T13" s="54">
        <f>'7. Dödsrisk'!E13</f>
        <v>2.9999999999999997E-5</v>
      </c>
      <c r="U13" s="90">
        <f t="shared" si="116"/>
        <v>0.99997000000000003</v>
      </c>
      <c r="V13" s="43"/>
      <c r="W13" s="37">
        <v>9</v>
      </c>
      <c r="X13" s="93">
        <f t="shared" ref="X13:AM28" si="126">IF($W13&lt;X$3,0,IF($W13=X$3,1,X12*$U12))</f>
        <v>0.99636267120392319</v>
      </c>
      <c r="Y13" s="93">
        <f t="shared" si="126"/>
        <v>0.99915030054243648</v>
      </c>
      <c r="Z13" s="93">
        <f t="shared" si="126"/>
        <v>0.99932018497388209</v>
      </c>
      <c r="AA13" s="93">
        <f t="shared" si="122"/>
        <v>0.9995400837923164</v>
      </c>
      <c r="AB13" s="93">
        <f t="shared" si="122"/>
        <v>0.9996100564962711</v>
      </c>
      <c r="AC13" s="93">
        <f t="shared" si="122"/>
        <v>0.99974002269922202</v>
      </c>
      <c r="AD13" s="93">
        <f t="shared" si="122"/>
        <v>0.99979001219983199</v>
      </c>
      <c r="AE13" s="93">
        <f t="shared" si="122"/>
        <v>0.99991000139999997</v>
      </c>
      <c r="AF13" s="93">
        <f t="shared" si="122"/>
        <v>0.99997999999999998</v>
      </c>
      <c r="AG13" s="93">
        <f t="shared" si="122"/>
        <v>1</v>
      </c>
      <c r="AH13" s="93">
        <f t="shared" si="122"/>
        <v>0</v>
      </c>
      <c r="AI13" s="93">
        <f t="shared" si="122"/>
        <v>0</v>
      </c>
      <c r="AJ13" s="93">
        <f t="shared" si="122"/>
        <v>0</v>
      </c>
      <c r="AK13" s="93">
        <f t="shared" si="122"/>
        <v>0</v>
      </c>
      <c r="AL13" s="93">
        <f t="shared" si="122"/>
        <v>0</v>
      </c>
      <c r="AM13" s="93">
        <f t="shared" si="122"/>
        <v>0</v>
      </c>
      <c r="AN13" s="93">
        <f t="shared" si="122"/>
        <v>0</v>
      </c>
      <c r="AO13" s="93">
        <f t="shared" si="122"/>
        <v>0</v>
      </c>
      <c r="AP13" s="93">
        <f t="shared" si="122"/>
        <v>0</v>
      </c>
      <c r="AQ13" s="93">
        <f t="shared" si="122"/>
        <v>0</v>
      </c>
      <c r="AR13" s="93">
        <f t="shared" si="122"/>
        <v>0</v>
      </c>
      <c r="AS13" s="93">
        <f t="shared" si="122"/>
        <v>0</v>
      </c>
      <c r="AT13" s="93">
        <f t="shared" si="122"/>
        <v>0</v>
      </c>
      <c r="AU13" s="93">
        <f t="shared" si="122"/>
        <v>0</v>
      </c>
      <c r="AV13" s="93">
        <f t="shared" si="122"/>
        <v>0</v>
      </c>
      <c r="AW13" s="93">
        <f t="shared" si="122"/>
        <v>0</v>
      </c>
      <c r="AX13" s="93">
        <f t="shared" si="122"/>
        <v>0</v>
      </c>
      <c r="AY13" s="93">
        <f t="shared" si="122"/>
        <v>0</v>
      </c>
      <c r="AZ13" s="93">
        <f t="shared" si="122"/>
        <v>0</v>
      </c>
      <c r="BA13" s="93">
        <f t="shared" si="122"/>
        <v>0</v>
      </c>
      <c r="BB13" s="93">
        <f t="shared" si="122"/>
        <v>0</v>
      </c>
      <c r="BC13" s="93">
        <f t="shared" si="122"/>
        <v>0</v>
      </c>
      <c r="BD13" s="93">
        <f t="shared" si="122"/>
        <v>0</v>
      </c>
      <c r="BE13" s="93">
        <f t="shared" si="122"/>
        <v>0</v>
      </c>
      <c r="BF13" s="93">
        <f t="shared" si="122"/>
        <v>0</v>
      </c>
      <c r="BG13" s="93">
        <f t="shared" si="122"/>
        <v>0</v>
      </c>
      <c r="BH13" s="93">
        <f t="shared" si="122"/>
        <v>0</v>
      </c>
      <c r="BI13" s="93">
        <f t="shared" si="122"/>
        <v>0</v>
      </c>
      <c r="BJ13" s="93">
        <f t="shared" si="122"/>
        <v>0</v>
      </c>
      <c r="BK13" s="93">
        <f t="shared" si="122"/>
        <v>0</v>
      </c>
      <c r="BL13" s="93">
        <f t="shared" si="122"/>
        <v>0</v>
      </c>
      <c r="BM13" s="93">
        <f t="shared" si="122"/>
        <v>0</v>
      </c>
      <c r="BN13" s="93">
        <f t="shared" si="122"/>
        <v>0</v>
      </c>
      <c r="BO13" s="93">
        <f t="shared" si="122"/>
        <v>0</v>
      </c>
      <c r="BP13" s="93">
        <f t="shared" si="122"/>
        <v>0</v>
      </c>
      <c r="BQ13" s="93">
        <f t="shared" si="122"/>
        <v>0</v>
      </c>
      <c r="BR13" s="93">
        <f t="shared" si="122"/>
        <v>0</v>
      </c>
      <c r="BS13" s="93">
        <f t="shared" si="122"/>
        <v>0</v>
      </c>
      <c r="BT13" s="93">
        <f t="shared" si="122"/>
        <v>0</v>
      </c>
      <c r="BU13" s="93">
        <f t="shared" si="122"/>
        <v>0</v>
      </c>
      <c r="BV13" s="93">
        <f t="shared" si="122"/>
        <v>0</v>
      </c>
      <c r="BW13" s="93">
        <f t="shared" si="122"/>
        <v>0</v>
      </c>
      <c r="BX13" s="93">
        <f t="shared" si="122"/>
        <v>0</v>
      </c>
      <c r="BY13" s="93">
        <f t="shared" si="122"/>
        <v>0</v>
      </c>
      <c r="BZ13" s="93">
        <f t="shared" si="122"/>
        <v>0</v>
      </c>
      <c r="CA13" s="93">
        <f t="shared" si="122"/>
        <v>0</v>
      </c>
      <c r="CB13" s="93">
        <f t="shared" si="122"/>
        <v>0</v>
      </c>
      <c r="CC13" s="93">
        <f t="shared" si="122"/>
        <v>0</v>
      </c>
      <c r="CD13" s="93">
        <f t="shared" si="122"/>
        <v>0</v>
      </c>
      <c r="CE13" s="93">
        <f t="shared" si="122"/>
        <v>0</v>
      </c>
      <c r="CF13" s="93">
        <f t="shared" si="122"/>
        <v>0</v>
      </c>
      <c r="CG13" s="93">
        <f t="shared" si="122"/>
        <v>0</v>
      </c>
      <c r="CH13" s="93">
        <f t="shared" si="122"/>
        <v>0</v>
      </c>
      <c r="CI13" s="93">
        <f t="shared" si="119"/>
        <v>0</v>
      </c>
      <c r="CJ13" s="93">
        <f t="shared" si="123"/>
        <v>0</v>
      </c>
      <c r="CK13" s="93">
        <f t="shared" si="124"/>
        <v>0</v>
      </c>
      <c r="CL13" s="93">
        <f t="shared" si="125"/>
        <v>0</v>
      </c>
      <c r="CM13" s="93">
        <f t="shared" si="121"/>
        <v>0</v>
      </c>
      <c r="CN13" s="93">
        <f t="shared" si="121"/>
        <v>0</v>
      </c>
      <c r="CO13" s="93">
        <f t="shared" si="121"/>
        <v>0</v>
      </c>
      <c r="CP13" s="93">
        <f t="shared" si="121"/>
        <v>0</v>
      </c>
      <c r="CQ13" s="93">
        <f t="shared" si="121"/>
        <v>0</v>
      </c>
      <c r="CR13" s="93">
        <f t="shared" si="121"/>
        <v>0</v>
      </c>
      <c r="CS13" s="93">
        <f t="shared" si="121"/>
        <v>0</v>
      </c>
      <c r="CT13" s="93">
        <f t="shared" si="121"/>
        <v>0</v>
      </c>
      <c r="CU13" s="93">
        <f t="shared" si="121"/>
        <v>0</v>
      </c>
      <c r="CV13" s="93">
        <f t="shared" si="121"/>
        <v>0</v>
      </c>
      <c r="CW13" s="93">
        <f t="shared" si="121"/>
        <v>0</v>
      </c>
      <c r="CX13" s="93">
        <f t="shared" si="121"/>
        <v>0</v>
      </c>
      <c r="CY13" s="93">
        <f t="shared" si="121"/>
        <v>0</v>
      </c>
      <c r="CZ13" s="93">
        <f t="shared" si="121"/>
        <v>0</v>
      </c>
      <c r="DA13" s="93">
        <f t="shared" si="121"/>
        <v>0</v>
      </c>
      <c r="DB13" s="93">
        <f t="shared" si="121"/>
        <v>0</v>
      </c>
      <c r="DC13" s="93">
        <f t="shared" si="121"/>
        <v>0</v>
      </c>
      <c r="DD13" s="93">
        <f t="shared" si="121"/>
        <v>0</v>
      </c>
      <c r="DE13" s="93">
        <f t="shared" si="121"/>
        <v>0</v>
      </c>
      <c r="DF13" s="93">
        <f t="shared" si="121"/>
        <v>0</v>
      </c>
      <c r="DG13" s="93">
        <f t="shared" si="121"/>
        <v>0</v>
      </c>
      <c r="DH13" s="93">
        <f t="shared" si="121"/>
        <v>0</v>
      </c>
      <c r="DI13" s="93">
        <f t="shared" si="121"/>
        <v>0</v>
      </c>
      <c r="DJ13" s="93">
        <f t="shared" si="121"/>
        <v>0</v>
      </c>
      <c r="DK13" s="93">
        <f t="shared" si="121"/>
        <v>0</v>
      </c>
      <c r="DL13" s="93">
        <f t="shared" si="121"/>
        <v>0</v>
      </c>
      <c r="DM13" s="93">
        <f t="shared" si="121"/>
        <v>0</v>
      </c>
      <c r="DN13" s="93">
        <f t="shared" si="121"/>
        <v>0</v>
      </c>
      <c r="DO13" s="93">
        <f t="shared" si="121"/>
        <v>0</v>
      </c>
      <c r="DP13" s="93">
        <f t="shared" si="121"/>
        <v>0</v>
      </c>
      <c r="DQ13" s="93">
        <f t="shared" si="121"/>
        <v>0</v>
      </c>
      <c r="DR13" s="93">
        <f t="shared" si="121"/>
        <v>0</v>
      </c>
      <c r="DS13" s="93">
        <f t="shared" si="121"/>
        <v>0</v>
      </c>
      <c r="DU13" s="37">
        <v>9</v>
      </c>
      <c r="DV13" s="93">
        <f t="shared" si="15"/>
        <v>0.87687643223183098</v>
      </c>
      <c r="DW13" s="93">
        <f t="shared" si="16"/>
        <v>0.88977167388229905</v>
      </c>
      <c r="DX13" s="93">
        <f t="shared" si="17"/>
        <v>0.9028565514393917</v>
      </c>
      <c r="DY13" s="93">
        <f t="shared" si="18"/>
        <v>0.91613385366644151</v>
      </c>
      <c r="DZ13" s="93">
        <f t="shared" si="19"/>
        <v>0.92960641033800684</v>
      </c>
      <c r="EA13" s="93">
        <f t="shared" si="20"/>
        <v>0.94327709284297745</v>
      </c>
      <c r="EB13" s="93">
        <f t="shared" si="21"/>
        <v>0.95714881479655056</v>
      </c>
      <c r="EC13" s="93">
        <f t="shared" si="22"/>
        <v>0.97122453266120568</v>
      </c>
      <c r="ED13" s="93">
        <f t="shared" si="23"/>
        <v>0.98550724637681164</v>
      </c>
      <c r="EE13" s="93">
        <f t="shared" si="24"/>
        <v>1</v>
      </c>
      <c r="EF13" s="93">
        <f t="shared" si="25"/>
        <v>0</v>
      </c>
      <c r="EG13" s="93">
        <f t="shared" si="26"/>
        <v>0</v>
      </c>
      <c r="EH13" s="93">
        <f t="shared" si="27"/>
        <v>0</v>
      </c>
      <c r="EI13" s="93">
        <f t="shared" si="28"/>
        <v>0</v>
      </c>
      <c r="EJ13" s="93">
        <f t="shared" si="29"/>
        <v>0</v>
      </c>
      <c r="EK13" s="93">
        <f t="shared" si="30"/>
        <v>0</v>
      </c>
      <c r="EL13" s="93">
        <f t="shared" si="31"/>
        <v>0</v>
      </c>
      <c r="EM13" s="93">
        <f t="shared" si="32"/>
        <v>0</v>
      </c>
      <c r="EN13" s="93">
        <f t="shared" si="33"/>
        <v>0</v>
      </c>
      <c r="EO13" s="93">
        <f t="shared" si="34"/>
        <v>0</v>
      </c>
      <c r="EP13" s="93">
        <f t="shared" si="35"/>
        <v>0</v>
      </c>
      <c r="EQ13" s="93">
        <f t="shared" si="36"/>
        <v>0</v>
      </c>
      <c r="ER13" s="93">
        <f t="shared" si="37"/>
        <v>0</v>
      </c>
      <c r="ES13" s="93">
        <f t="shared" si="38"/>
        <v>0</v>
      </c>
      <c r="ET13" s="93">
        <f t="shared" si="39"/>
        <v>0</v>
      </c>
      <c r="EU13" s="93">
        <f t="shared" si="40"/>
        <v>0</v>
      </c>
      <c r="EV13" s="93">
        <f t="shared" si="41"/>
        <v>0</v>
      </c>
      <c r="EW13" s="93">
        <f t="shared" si="42"/>
        <v>0</v>
      </c>
      <c r="EX13" s="93">
        <f t="shared" si="43"/>
        <v>0</v>
      </c>
      <c r="EY13" s="93">
        <f t="shared" si="44"/>
        <v>0</v>
      </c>
      <c r="EZ13" s="93">
        <f t="shared" si="45"/>
        <v>0</v>
      </c>
      <c r="FA13" s="93">
        <f t="shared" si="46"/>
        <v>0</v>
      </c>
      <c r="FB13" s="93">
        <f t="shared" si="47"/>
        <v>0</v>
      </c>
      <c r="FC13" s="93">
        <f t="shared" si="48"/>
        <v>0</v>
      </c>
      <c r="FD13" s="93">
        <f t="shared" si="49"/>
        <v>0</v>
      </c>
      <c r="FE13" s="93">
        <f t="shared" si="50"/>
        <v>0</v>
      </c>
      <c r="FF13" s="93">
        <f t="shared" si="51"/>
        <v>0</v>
      </c>
      <c r="FG13" s="93">
        <f t="shared" si="52"/>
        <v>0</v>
      </c>
      <c r="FH13" s="93">
        <f t="shared" si="53"/>
        <v>0</v>
      </c>
      <c r="FI13" s="93">
        <f t="shared" si="54"/>
        <v>0</v>
      </c>
      <c r="FJ13" s="93">
        <f t="shared" si="55"/>
        <v>0</v>
      </c>
      <c r="FK13" s="93">
        <f t="shared" si="56"/>
        <v>0</v>
      </c>
      <c r="FL13" s="93">
        <f t="shared" si="57"/>
        <v>0</v>
      </c>
      <c r="FM13" s="93">
        <f t="shared" si="58"/>
        <v>0</v>
      </c>
      <c r="FN13" s="93">
        <f t="shared" si="59"/>
        <v>0</v>
      </c>
      <c r="FO13" s="93">
        <f t="shared" si="60"/>
        <v>0</v>
      </c>
      <c r="FP13" s="93">
        <f t="shared" si="61"/>
        <v>0</v>
      </c>
      <c r="FQ13" s="93">
        <f t="shared" si="62"/>
        <v>0</v>
      </c>
      <c r="FR13" s="93">
        <f t="shared" si="63"/>
        <v>0</v>
      </c>
      <c r="FS13" s="93">
        <f t="shared" si="64"/>
        <v>0</v>
      </c>
      <c r="FT13" s="93">
        <f t="shared" si="65"/>
        <v>0</v>
      </c>
      <c r="FU13" s="93">
        <f t="shared" si="66"/>
        <v>0</v>
      </c>
      <c r="FV13" s="93">
        <f t="shared" si="67"/>
        <v>0</v>
      </c>
      <c r="FW13" s="93">
        <f t="shared" si="68"/>
        <v>0</v>
      </c>
      <c r="FX13" s="93">
        <f t="shared" si="69"/>
        <v>0</v>
      </c>
      <c r="FY13" s="93">
        <f t="shared" si="70"/>
        <v>0</v>
      </c>
      <c r="FZ13" s="93">
        <f t="shared" si="71"/>
        <v>0</v>
      </c>
      <c r="GA13" s="93">
        <f t="shared" si="72"/>
        <v>0</v>
      </c>
      <c r="GB13" s="93">
        <f t="shared" si="73"/>
        <v>0</v>
      </c>
      <c r="GC13" s="93">
        <f t="shared" si="74"/>
        <v>0</v>
      </c>
      <c r="GD13" s="93">
        <f t="shared" si="75"/>
        <v>0</v>
      </c>
      <c r="GE13" s="93">
        <f t="shared" si="76"/>
        <v>0</v>
      </c>
      <c r="GF13" s="93">
        <f t="shared" si="77"/>
        <v>0</v>
      </c>
      <c r="GG13" s="93">
        <f t="shared" si="78"/>
        <v>0</v>
      </c>
      <c r="GH13" s="93">
        <f t="shared" si="79"/>
        <v>0</v>
      </c>
      <c r="GI13" s="93">
        <f t="shared" si="80"/>
        <v>0</v>
      </c>
      <c r="GJ13" s="93">
        <f t="shared" si="81"/>
        <v>0</v>
      </c>
      <c r="GK13" s="93">
        <f t="shared" si="82"/>
        <v>0</v>
      </c>
      <c r="GL13" s="93">
        <f t="shared" si="83"/>
        <v>0</v>
      </c>
      <c r="GM13" s="93">
        <f t="shared" si="84"/>
        <v>0</v>
      </c>
      <c r="GN13" s="93">
        <f t="shared" si="85"/>
        <v>0</v>
      </c>
      <c r="GO13" s="93">
        <f t="shared" si="86"/>
        <v>0</v>
      </c>
      <c r="GP13" s="93">
        <f t="shared" si="87"/>
        <v>0</v>
      </c>
      <c r="GQ13" s="93">
        <f t="shared" si="88"/>
        <v>0</v>
      </c>
      <c r="GR13" s="93">
        <f t="shared" si="89"/>
        <v>0</v>
      </c>
      <c r="GS13" s="93">
        <f t="shared" si="90"/>
        <v>0</v>
      </c>
      <c r="GT13" s="93">
        <f t="shared" si="91"/>
        <v>0</v>
      </c>
      <c r="GU13" s="93">
        <f t="shared" si="92"/>
        <v>0</v>
      </c>
      <c r="GV13" s="93">
        <f t="shared" si="93"/>
        <v>0</v>
      </c>
      <c r="GW13" s="93">
        <f t="shared" si="94"/>
        <v>0</v>
      </c>
      <c r="GX13" s="93">
        <f t="shared" si="95"/>
        <v>0</v>
      </c>
      <c r="GY13" s="93">
        <f t="shared" si="96"/>
        <v>0</v>
      </c>
      <c r="GZ13" s="93">
        <f t="shared" si="97"/>
        <v>0</v>
      </c>
      <c r="HA13" s="93">
        <f t="shared" si="98"/>
        <v>0</v>
      </c>
      <c r="HB13" s="93">
        <f t="shared" si="99"/>
        <v>0</v>
      </c>
      <c r="HC13" s="93">
        <f t="shared" si="100"/>
        <v>0</v>
      </c>
      <c r="HD13" s="93">
        <f t="shared" si="101"/>
        <v>0</v>
      </c>
      <c r="HE13" s="93">
        <f t="shared" si="102"/>
        <v>0</v>
      </c>
      <c r="HF13" s="93">
        <f t="shared" si="103"/>
        <v>0</v>
      </c>
      <c r="HG13" s="93">
        <f t="shared" si="104"/>
        <v>0</v>
      </c>
      <c r="HH13" s="93">
        <f t="shared" si="105"/>
        <v>0</v>
      </c>
      <c r="HI13" s="93">
        <f t="shared" si="106"/>
        <v>0</v>
      </c>
      <c r="HJ13" s="93">
        <f t="shared" si="107"/>
        <v>0</v>
      </c>
      <c r="HK13" s="93">
        <f t="shared" si="108"/>
        <v>0</v>
      </c>
      <c r="HL13" s="93">
        <f t="shared" si="109"/>
        <v>0</v>
      </c>
      <c r="HM13" s="93">
        <f t="shared" si="110"/>
        <v>0</v>
      </c>
      <c r="HN13" s="93">
        <f t="shared" si="111"/>
        <v>0</v>
      </c>
      <c r="HO13" s="93">
        <f t="shared" si="112"/>
        <v>0</v>
      </c>
      <c r="HP13" s="93">
        <f t="shared" si="113"/>
        <v>0</v>
      </c>
      <c r="HQ13" s="93">
        <f t="shared" si="114"/>
        <v>0</v>
      </c>
    </row>
    <row r="14" spans="2:225" x14ac:dyDescent="0.25">
      <c r="B14" s="40">
        <v>10</v>
      </c>
      <c r="C14" s="91">
        <f t="shared" ca="1" si="0"/>
        <v>12824962.480407948</v>
      </c>
      <c r="D14" s="91">
        <f t="shared" ca="1" si="1"/>
        <v>20544896.89429475</v>
      </c>
      <c r="E14" s="91">
        <f t="shared" ca="1" si="2"/>
        <v>4496059.3819830902</v>
      </c>
      <c r="F14" s="91">
        <f t="shared" ca="1" si="3"/>
        <v>7549702.8078833399</v>
      </c>
      <c r="H14" s="40">
        <v>10</v>
      </c>
      <c r="I14" s="91">
        <v>0</v>
      </c>
      <c r="J14" s="41">
        <v>0</v>
      </c>
      <c r="K14" s="92">
        <f t="shared" si="4"/>
        <v>0</v>
      </c>
      <c r="L14" s="92">
        <f t="shared" si="5"/>
        <v>0</v>
      </c>
      <c r="M14" s="42"/>
      <c r="N14" s="40">
        <v>10</v>
      </c>
      <c r="O14" s="54">
        <v>0</v>
      </c>
      <c r="P14" s="92">
        <f t="shared" si="6"/>
        <v>0</v>
      </c>
      <c r="Q14" s="92">
        <f t="shared" si="115"/>
        <v>0</v>
      </c>
      <c r="R14" s="42"/>
      <c r="S14" s="40">
        <v>10</v>
      </c>
      <c r="T14" s="54">
        <f>'7. Dödsrisk'!E14</f>
        <v>5.0000000000000002E-5</v>
      </c>
      <c r="U14" s="90">
        <f t="shared" si="116"/>
        <v>0.99995000000000001</v>
      </c>
      <c r="V14" s="43"/>
      <c r="W14" s="37">
        <v>10</v>
      </c>
      <c r="X14" s="93">
        <f t="shared" si="126"/>
        <v>0.99633278032378714</v>
      </c>
      <c r="Y14" s="93">
        <f t="shared" si="126"/>
        <v>0.99912032603342027</v>
      </c>
      <c r="Z14" s="93">
        <f t="shared" si="126"/>
        <v>0.99929020536833291</v>
      </c>
      <c r="AA14" s="93">
        <f t="shared" si="122"/>
        <v>0.99951009758980269</v>
      </c>
      <c r="AB14" s="93">
        <f t="shared" si="122"/>
        <v>0.99958006819457623</v>
      </c>
      <c r="AC14" s="93">
        <f t="shared" si="122"/>
        <v>0.99971003049854101</v>
      </c>
      <c r="AD14" s="93">
        <f t="shared" si="122"/>
        <v>0.99976001849946605</v>
      </c>
      <c r="AE14" s="93">
        <f t="shared" si="122"/>
        <v>0.99988000409995803</v>
      </c>
      <c r="AF14" s="93">
        <f t="shared" si="122"/>
        <v>0.99995000060000006</v>
      </c>
      <c r="AG14" s="93">
        <f t="shared" si="122"/>
        <v>0.99997000000000003</v>
      </c>
      <c r="AH14" s="93">
        <f t="shared" si="122"/>
        <v>1</v>
      </c>
      <c r="AI14" s="93">
        <f t="shared" si="122"/>
        <v>0</v>
      </c>
      <c r="AJ14" s="93">
        <f t="shared" si="122"/>
        <v>0</v>
      </c>
      <c r="AK14" s="93">
        <f t="shared" si="122"/>
        <v>0</v>
      </c>
      <c r="AL14" s="93">
        <f t="shared" si="122"/>
        <v>0</v>
      </c>
      <c r="AM14" s="93">
        <f t="shared" si="122"/>
        <v>0</v>
      </c>
      <c r="AN14" s="93">
        <f t="shared" si="122"/>
        <v>0</v>
      </c>
      <c r="AO14" s="93">
        <f t="shared" si="122"/>
        <v>0</v>
      </c>
      <c r="AP14" s="93">
        <f t="shared" si="122"/>
        <v>0</v>
      </c>
      <c r="AQ14" s="93">
        <f t="shared" si="122"/>
        <v>0</v>
      </c>
      <c r="AR14" s="93">
        <f t="shared" si="122"/>
        <v>0</v>
      </c>
      <c r="AS14" s="93">
        <f t="shared" si="122"/>
        <v>0</v>
      </c>
      <c r="AT14" s="93">
        <f t="shared" si="122"/>
        <v>0</v>
      </c>
      <c r="AU14" s="93">
        <f t="shared" si="122"/>
        <v>0</v>
      </c>
      <c r="AV14" s="93">
        <f t="shared" si="122"/>
        <v>0</v>
      </c>
      <c r="AW14" s="93">
        <f t="shared" si="122"/>
        <v>0</v>
      </c>
      <c r="AX14" s="93">
        <f t="shared" si="122"/>
        <v>0</v>
      </c>
      <c r="AY14" s="93">
        <f t="shared" si="122"/>
        <v>0</v>
      </c>
      <c r="AZ14" s="93">
        <f t="shared" si="122"/>
        <v>0</v>
      </c>
      <c r="BA14" s="93">
        <f t="shared" si="122"/>
        <v>0</v>
      </c>
      <c r="BB14" s="93">
        <f t="shared" si="122"/>
        <v>0</v>
      </c>
      <c r="BC14" s="93">
        <f t="shared" si="122"/>
        <v>0</v>
      </c>
      <c r="BD14" s="93">
        <f t="shared" si="122"/>
        <v>0</v>
      </c>
      <c r="BE14" s="93">
        <f t="shared" si="122"/>
        <v>0</v>
      </c>
      <c r="BF14" s="93">
        <f t="shared" si="122"/>
        <v>0</v>
      </c>
      <c r="BG14" s="93">
        <f t="shared" si="122"/>
        <v>0</v>
      </c>
      <c r="BH14" s="93">
        <f t="shared" si="122"/>
        <v>0</v>
      </c>
      <c r="BI14" s="93">
        <f t="shared" si="122"/>
        <v>0</v>
      </c>
      <c r="BJ14" s="93">
        <f t="shared" si="122"/>
        <v>0</v>
      </c>
      <c r="BK14" s="93">
        <f t="shared" si="122"/>
        <v>0</v>
      </c>
      <c r="BL14" s="93">
        <f t="shared" si="122"/>
        <v>0</v>
      </c>
      <c r="BM14" s="93">
        <f t="shared" si="122"/>
        <v>0</v>
      </c>
      <c r="BN14" s="93">
        <f t="shared" si="122"/>
        <v>0</v>
      </c>
      <c r="BO14" s="93">
        <f t="shared" si="122"/>
        <v>0</v>
      </c>
      <c r="BP14" s="93">
        <f t="shared" si="122"/>
        <v>0</v>
      </c>
      <c r="BQ14" s="93">
        <f t="shared" si="122"/>
        <v>0</v>
      </c>
      <c r="BR14" s="93">
        <f t="shared" si="122"/>
        <v>0</v>
      </c>
      <c r="BS14" s="93">
        <f t="shared" si="122"/>
        <v>0</v>
      </c>
      <c r="BT14" s="93">
        <f t="shared" si="122"/>
        <v>0</v>
      </c>
      <c r="BU14" s="93">
        <f t="shared" si="122"/>
        <v>0</v>
      </c>
      <c r="BV14" s="93">
        <f t="shared" si="122"/>
        <v>0</v>
      </c>
      <c r="BW14" s="93">
        <f t="shared" si="122"/>
        <v>0</v>
      </c>
      <c r="BX14" s="93">
        <f t="shared" si="122"/>
        <v>0</v>
      </c>
      <c r="BY14" s="93">
        <f t="shared" si="122"/>
        <v>0</v>
      </c>
      <c r="BZ14" s="93">
        <f t="shared" si="122"/>
        <v>0</v>
      </c>
      <c r="CA14" s="93">
        <f t="shared" si="122"/>
        <v>0</v>
      </c>
      <c r="CB14" s="93">
        <f t="shared" si="122"/>
        <v>0</v>
      </c>
      <c r="CC14" s="93">
        <f t="shared" si="122"/>
        <v>0</v>
      </c>
      <c r="CD14" s="93">
        <f t="shared" si="122"/>
        <v>0</v>
      </c>
      <c r="CE14" s="93">
        <f t="shared" si="122"/>
        <v>0</v>
      </c>
      <c r="CF14" s="93">
        <f t="shared" si="122"/>
        <v>0</v>
      </c>
      <c r="CG14" s="93">
        <f t="shared" si="122"/>
        <v>0</v>
      </c>
      <c r="CH14" s="93">
        <f t="shared" si="122"/>
        <v>0</v>
      </c>
      <c r="CI14" s="93">
        <f t="shared" si="119"/>
        <v>0</v>
      </c>
      <c r="CJ14" s="93">
        <f t="shared" si="123"/>
        <v>0</v>
      </c>
      <c r="CK14" s="93">
        <f t="shared" si="124"/>
        <v>0</v>
      </c>
      <c r="CL14" s="93">
        <f t="shared" si="125"/>
        <v>0</v>
      </c>
      <c r="CM14" s="93">
        <f t="shared" si="121"/>
        <v>0</v>
      </c>
      <c r="CN14" s="93">
        <f t="shared" si="121"/>
        <v>0</v>
      </c>
      <c r="CO14" s="93">
        <f t="shared" si="121"/>
        <v>0</v>
      </c>
      <c r="CP14" s="93">
        <f t="shared" si="121"/>
        <v>0</v>
      </c>
      <c r="CQ14" s="93">
        <f t="shared" si="121"/>
        <v>0</v>
      </c>
      <c r="CR14" s="93">
        <f t="shared" si="121"/>
        <v>0</v>
      </c>
      <c r="CS14" s="93">
        <f t="shared" si="121"/>
        <v>0</v>
      </c>
      <c r="CT14" s="93">
        <f t="shared" si="121"/>
        <v>0</v>
      </c>
      <c r="CU14" s="93">
        <f t="shared" si="121"/>
        <v>0</v>
      </c>
      <c r="CV14" s="93">
        <f t="shared" si="121"/>
        <v>0</v>
      </c>
      <c r="CW14" s="93">
        <f t="shared" si="121"/>
        <v>0</v>
      </c>
      <c r="CX14" s="93">
        <f t="shared" si="121"/>
        <v>0</v>
      </c>
      <c r="CY14" s="93">
        <f t="shared" si="121"/>
        <v>0</v>
      </c>
      <c r="CZ14" s="93">
        <f t="shared" si="121"/>
        <v>0</v>
      </c>
      <c r="DA14" s="93">
        <f t="shared" si="121"/>
        <v>0</v>
      </c>
      <c r="DB14" s="93">
        <f t="shared" si="121"/>
        <v>0</v>
      </c>
      <c r="DC14" s="93">
        <f t="shared" si="121"/>
        <v>0</v>
      </c>
      <c r="DD14" s="93">
        <f t="shared" si="121"/>
        <v>0</v>
      </c>
      <c r="DE14" s="93">
        <f t="shared" si="121"/>
        <v>0</v>
      </c>
      <c r="DF14" s="93">
        <f t="shared" si="121"/>
        <v>0</v>
      </c>
      <c r="DG14" s="93">
        <f t="shared" si="121"/>
        <v>0</v>
      </c>
      <c r="DH14" s="93">
        <f t="shared" si="121"/>
        <v>0</v>
      </c>
      <c r="DI14" s="93">
        <f t="shared" si="121"/>
        <v>0</v>
      </c>
      <c r="DJ14" s="93">
        <f t="shared" si="121"/>
        <v>0</v>
      </c>
      <c r="DK14" s="93">
        <f t="shared" si="121"/>
        <v>0</v>
      </c>
      <c r="DL14" s="93">
        <f t="shared" si="121"/>
        <v>0</v>
      </c>
      <c r="DM14" s="93">
        <f t="shared" si="121"/>
        <v>0</v>
      </c>
      <c r="DN14" s="93">
        <f t="shared" si="121"/>
        <v>0</v>
      </c>
      <c r="DO14" s="93">
        <f t="shared" si="121"/>
        <v>0</v>
      </c>
      <c r="DP14" s="93">
        <f t="shared" si="121"/>
        <v>0</v>
      </c>
      <c r="DQ14" s="93">
        <f t="shared" si="121"/>
        <v>0</v>
      </c>
      <c r="DR14" s="93">
        <f t="shared" si="121"/>
        <v>0</v>
      </c>
      <c r="DS14" s="93">
        <f t="shared" si="121"/>
        <v>0</v>
      </c>
      <c r="DU14" s="37">
        <v>10</v>
      </c>
      <c r="DV14" s="93">
        <f t="shared" si="15"/>
        <v>0.86416807814151464</v>
      </c>
      <c r="DW14" s="93">
        <f t="shared" si="16"/>
        <v>0.87687643223183098</v>
      </c>
      <c r="DX14" s="93">
        <f t="shared" si="17"/>
        <v>0.88977167388229905</v>
      </c>
      <c r="DY14" s="93">
        <f t="shared" si="18"/>
        <v>0.9028565514393917</v>
      </c>
      <c r="DZ14" s="93">
        <f t="shared" si="19"/>
        <v>0.91613385366644151</v>
      </c>
      <c r="EA14" s="93">
        <f t="shared" si="20"/>
        <v>0.92960641033800684</v>
      </c>
      <c r="EB14" s="93">
        <f t="shared" si="21"/>
        <v>0.94327709284297745</v>
      </c>
      <c r="EC14" s="93">
        <f t="shared" si="22"/>
        <v>0.95714881479655056</v>
      </c>
      <c r="ED14" s="93">
        <f t="shared" si="23"/>
        <v>0.97122453266120568</v>
      </c>
      <c r="EE14" s="93">
        <f t="shared" si="24"/>
        <v>0.98550724637681164</v>
      </c>
      <c r="EF14" s="93">
        <f t="shared" si="25"/>
        <v>1</v>
      </c>
      <c r="EG14" s="93">
        <f t="shared" si="26"/>
        <v>0</v>
      </c>
      <c r="EH14" s="93">
        <f t="shared" si="27"/>
        <v>0</v>
      </c>
      <c r="EI14" s="93">
        <f t="shared" si="28"/>
        <v>0</v>
      </c>
      <c r="EJ14" s="93">
        <f t="shared" si="29"/>
        <v>0</v>
      </c>
      <c r="EK14" s="93">
        <f t="shared" si="30"/>
        <v>0</v>
      </c>
      <c r="EL14" s="93">
        <f t="shared" si="31"/>
        <v>0</v>
      </c>
      <c r="EM14" s="93">
        <f t="shared" si="32"/>
        <v>0</v>
      </c>
      <c r="EN14" s="93">
        <f t="shared" si="33"/>
        <v>0</v>
      </c>
      <c r="EO14" s="93">
        <f t="shared" si="34"/>
        <v>0</v>
      </c>
      <c r="EP14" s="93">
        <f t="shared" si="35"/>
        <v>0</v>
      </c>
      <c r="EQ14" s="93">
        <f t="shared" si="36"/>
        <v>0</v>
      </c>
      <c r="ER14" s="93">
        <f t="shared" si="37"/>
        <v>0</v>
      </c>
      <c r="ES14" s="93">
        <f t="shared" si="38"/>
        <v>0</v>
      </c>
      <c r="ET14" s="93">
        <f t="shared" si="39"/>
        <v>0</v>
      </c>
      <c r="EU14" s="93">
        <f t="shared" si="40"/>
        <v>0</v>
      </c>
      <c r="EV14" s="93">
        <f t="shared" si="41"/>
        <v>0</v>
      </c>
      <c r="EW14" s="93">
        <f t="shared" si="42"/>
        <v>0</v>
      </c>
      <c r="EX14" s="93">
        <f t="shared" si="43"/>
        <v>0</v>
      </c>
      <c r="EY14" s="93">
        <f t="shared" si="44"/>
        <v>0</v>
      </c>
      <c r="EZ14" s="93">
        <f t="shared" si="45"/>
        <v>0</v>
      </c>
      <c r="FA14" s="93">
        <f t="shared" si="46"/>
        <v>0</v>
      </c>
      <c r="FB14" s="93">
        <f t="shared" si="47"/>
        <v>0</v>
      </c>
      <c r="FC14" s="93">
        <f t="shared" si="48"/>
        <v>0</v>
      </c>
      <c r="FD14" s="93">
        <f t="shared" si="49"/>
        <v>0</v>
      </c>
      <c r="FE14" s="93">
        <f t="shared" si="50"/>
        <v>0</v>
      </c>
      <c r="FF14" s="93">
        <f t="shared" si="51"/>
        <v>0</v>
      </c>
      <c r="FG14" s="93">
        <f t="shared" si="52"/>
        <v>0</v>
      </c>
      <c r="FH14" s="93">
        <f t="shared" si="53"/>
        <v>0</v>
      </c>
      <c r="FI14" s="93">
        <f t="shared" si="54"/>
        <v>0</v>
      </c>
      <c r="FJ14" s="93">
        <f t="shared" si="55"/>
        <v>0</v>
      </c>
      <c r="FK14" s="93">
        <f t="shared" si="56"/>
        <v>0</v>
      </c>
      <c r="FL14" s="93">
        <f t="shared" si="57"/>
        <v>0</v>
      </c>
      <c r="FM14" s="93">
        <f t="shared" si="58"/>
        <v>0</v>
      </c>
      <c r="FN14" s="93">
        <f t="shared" si="59"/>
        <v>0</v>
      </c>
      <c r="FO14" s="93">
        <f t="shared" si="60"/>
        <v>0</v>
      </c>
      <c r="FP14" s="93">
        <f t="shared" si="61"/>
        <v>0</v>
      </c>
      <c r="FQ14" s="93">
        <f t="shared" si="62"/>
        <v>0</v>
      </c>
      <c r="FR14" s="93">
        <f t="shared" si="63"/>
        <v>0</v>
      </c>
      <c r="FS14" s="93">
        <f t="shared" si="64"/>
        <v>0</v>
      </c>
      <c r="FT14" s="93">
        <f t="shared" si="65"/>
        <v>0</v>
      </c>
      <c r="FU14" s="93">
        <f t="shared" si="66"/>
        <v>0</v>
      </c>
      <c r="FV14" s="93">
        <f t="shared" si="67"/>
        <v>0</v>
      </c>
      <c r="FW14" s="93">
        <f t="shared" si="68"/>
        <v>0</v>
      </c>
      <c r="FX14" s="93">
        <f t="shared" si="69"/>
        <v>0</v>
      </c>
      <c r="FY14" s="93">
        <f t="shared" si="70"/>
        <v>0</v>
      </c>
      <c r="FZ14" s="93">
        <f t="shared" si="71"/>
        <v>0</v>
      </c>
      <c r="GA14" s="93">
        <f t="shared" si="72"/>
        <v>0</v>
      </c>
      <c r="GB14" s="93">
        <f t="shared" si="73"/>
        <v>0</v>
      </c>
      <c r="GC14" s="93">
        <f t="shared" si="74"/>
        <v>0</v>
      </c>
      <c r="GD14" s="93">
        <f t="shared" si="75"/>
        <v>0</v>
      </c>
      <c r="GE14" s="93">
        <f t="shared" si="76"/>
        <v>0</v>
      </c>
      <c r="GF14" s="93">
        <f t="shared" si="77"/>
        <v>0</v>
      </c>
      <c r="GG14" s="93">
        <f t="shared" si="78"/>
        <v>0</v>
      </c>
      <c r="GH14" s="93">
        <f t="shared" si="79"/>
        <v>0</v>
      </c>
      <c r="GI14" s="93">
        <f t="shared" si="80"/>
        <v>0</v>
      </c>
      <c r="GJ14" s="93">
        <f t="shared" si="81"/>
        <v>0</v>
      </c>
      <c r="GK14" s="93">
        <f t="shared" si="82"/>
        <v>0</v>
      </c>
      <c r="GL14" s="93">
        <f t="shared" si="83"/>
        <v>0</v>
      </c>
      <c r="GM14" s="93">
        <f t="shared" si="84"/>
        <v>0</v>
      </c>
      <c r="GN14" s="93">
        <f t="shared" si="85"/>
        <v>0</v>
      </c>
      <c r="GO14" s="93">
        <f t="shared" si="86"/>
        <v>0</v>
      </c>
      <c r="GP14" s="93">
        <f t="shared" si="87"/>
        <v>0</v>
      </c>
      <c r="GQ14" s="93">
        <f t="shared" si="88"/>
        <v>0</v>
      </c>
      <c r="GR14" s="93">
        <f t="shared" si="89"/>
        <v>0</v>
      </c>
      <c r="GS14" s="93">
        <f t="shared" si="90"/>
        <v>0</v>
      </c>
      <c r="GT14" s="93">
        <f t="shared" si="91"/>
        <v>0</v>
      </c>
      <c r="GU14" s="93">
        <f t="shared" si="92"/>
        <v>0</v>
      </c>
      <c r="GV14" s="93">
        <f t="shared" si="93"/>
        <v>0</v>
      </c>
      <c r="GW14" s="93">
        <f t="shared" si="94"/>
        <v>0</v>
      </c>
      <c r="GX14" s="93">
        <f t="shared" si="95"/>
        <v>0</v>
      </c>
      <c r="GY14" s="93">
        <f t="shared" si="96"/>
        <v>0</v>
      </c>
      <c r="GZ14" s="93">
        <f t="shared" si="97"/>
        <v>0</v>
      </c>
      <c r="HA14" s="93">
        <f t="shared" si="98"/>
        <v>0</v>
      </c>
      <c r="HB14" s="93">
        <f t="shared" si="99"/>
        <v>0</v>
      </c>
      <c r="HC14" s="93">
        <f t="shared" si="100"/>
        <v>0</v>
      </c>
      <c r="HD14" s="93">
        <f t="shared" si="101"/>
        <v>0</v>
      </c>
      <c r="HE14" s="93">
        <f t="shared" si="102"/>
        <v>0</v>
      </c>
      <c r="HF14" s="93">
        <f t="shared" si="103"/>
        <v>0</v>
      </c>
      <c r="HG14" s="93">
        <f t="shared" si="104"/>
        <v>0</v>
      </c>
      <c r="HH14" s="93">
        <f t="shared" si="105"/>
        <v>0</v>
      </c>
      <c r="HI14" s="93">
        <f t="shared" si="106"/>
        <v>0</v>
      </c>
      <c r="HJ14" s="93">
        <f t="shared" si="107"/>
        <v>0</v>
      </c>
      <c r="HK14" s="93">
        <f t="shared" si="108"/>
        <v>0</v>
      </c>
      <c r="HL14" s="93">
        <f t="shared" si="109"/>
        <v>0</v>
      </c>
      <c r="HM14" s="93">
        <f t="shared" si="110"/>
        <v>0</v>
      </c>
      <c r="HN14" s="93">
        <f t="shared" si="111"/>
        <v>0</v>
      </c>
      <c r="HO14" s="93">
        <f t="shared" si="112"/>
        <v>0</v>
      </c>
      <c r="HP14" s="93">
        <f t="shared" si="113"/>
        <v>0</v>
      </c>
      <c r="HQ14" s="93">
        <f t="shared" si="114"/>
        <v>0</v>
      </c>
    </row>
    <row r="15" spans="2:225" x14ac:dyDescent="0.25">
      <c r="B15" s="40">
        <v>11</v>
      </c>
      <c r="C15" s="91">
        <f t="shared" ca="1" si="0"/>
        <v>13014215.580604753</v>
      </c>
      <c r="D15" s="91">
        <f t="shared" ca="1" si="1"/>
        <v>20545924.190504279</v>
      </c>
      <c r="E15" s="91">
        <f t="shared" ca="1" si="2"/>
        <v>4562406.0226075035</v>
      </c>
      <c r="F15" s="91">
        <f t="shared" ca="1" si="3"/>
        <v>7550080.3118989356</v>
      </c>
      <c r="H15" s="40">
        <v>11</v>
      </c>
      <c r="I15" s="91">
        <v>0</v>
      </c>
      <c r="J15" s="41">
        <v>0</v>
      </c>
      <c r="K15" s="92">
        <f t="shared" si="4"/>
        <v>0</v>
      </c>
      <c r="L15" s="92">
        <f t="shared" si="5"/>
        <v>0</v>
      </c>
      <c r="M15" s="42"/>
      <c r="N15" s="40">
        <v>11</v>
      </c>
      <c r="O15" s="54">
        <v>0</v>
      </c>
      <c r="P15" s="92">
        <f t="shared" si="6"/>
        <v>0</v>
      </c>
      <c r="Q15" s="92">
        <f t="shared" si="115"/>
        <v>0</v>
      </c>
      <c r="R15" s="42"/>
      <c r="S15" s="40">
        <v>11</v>
      </c>
      <c r="T15" s="54">
        <f>'7. Dödsrisk'!E15</f>
        <v>7.0000000000000007E-5</v>
      </c>
      <c r="U15" s="90">
        <f t="shared" si="116"/>
        <v>0.99992999999999999</v>
      </c>
      <c r="V15" s="43"/>
      <c r="W15" s="37">
        <v>11</v>
      </c>
      <c r="X15" s="93">
        <f t="shared" si="126"/>
        <v>0.99628296368477098</v>
      </c>
      <c r="Y15" s="93">
        <f t="shared" si="126"/>
        <v>0.99907037001711863</v>
      </c>
      <c r="Z15" s="93">
        <f t="shared" si="126"/>
        <v>0.99924024085806451</v>
      </c>
      <c r="AA15" s="93">
        <f t="shared" si="122"/>
        <v>0.99946012208492319</v>
      </c>
      <c r="AB15" s="93">
        <f t="shared" si="122"/>
        <v>0.99953008919116648</v>
      </c>
      <c r="AC15" s="93">
        <f t="shared" si="122"/>
        <v>0.99966004499701611</v>
      </c>
      <c r="AD15" s="93">
        <f t="shared" si="122"/>
        <v>0.99971003049854112</v>
      </c>
      <c r="AE15" s="93">
        <f t="shared" si="122"/>
        <v>0.99983001009975303</v>
      </c>
      <c r="AF15" s="93">
        <f t="shared" si="122"/>
        <v>0.99990000309997007</v>
      </c>
      <c r="AG15" s="93">
        <f t="shared" si="122"/>
        <v>0.99992000150000004</v>
      </c>
      <c r="AH15" s="93">
        <f t="shared" si="122"/>
        <v>0.99995000000000001</v>
      </c>
      <c r="AI15" s="93">
        <f t="shared" si="122"/>
        <v>1</v>
      </c>
      <c r="AJ15" s="93">
        <f t="shared" si="122"/>
        <v>0</v>
      </c>
      <c r="AK15" s="93">
        <f t="shared" si="122"/>
        <v>0</v>
      </c>
      <c r="AL15" s="93">
        <f t="shared" si="122"/>
        <v>0</v>
      </c>
      <c r="AM15" s="93">
        <f t="shared" si="122"/>
        <v>0</v>
      </c>
      <c r="AN15" s="93">
        <f t="shared" si="122"/>
        <v>0</v>
      </c>
      <c r="AO15" s="93">
        <f t="shared" si="122"/>
        <v>0</v>
      </c>
      <c r="AP15" s="93">
        <f t="shared" si="122"/>
        <v>0</v>
      </c>
      <c r="AQ15" s="93">
        <f t="shared" si="122"/>
        <v>0</v>
      </c>
      <c r="AR15" s="93">
        <f t="shared" si="122"/>
        <v>0</v>
      </c>
      <c r="AS15" s="93">
        <f t="shared" si="122"/>
        <v>0</v>
      </c>
      <c r="AT15" s="93">
        <f t="shared" si="122"/>
        <v>0</v>
      </c>
      <c r="AU15" s="93">
        <f t="shared" si="122"/>
        <v>0</v>
      </c>
      <c r="AV15" s="93">
        <f t="shared" si="122"/>
        <v>0</v>
      </c>
      <c r="AW15" s="93">
        <f t="shared" si="122"/>
        <v>0</v>
      </c>
      <c r="AX15" s="93">
        <f t="shared" si="122"/>
        <v>0</v>
      </c>
      <c r="AY15" s="93">
        <f t="shared" si="122"/>
        <v>0</v>
      </c>
      <c r="AZ15" s="93">
        <f t="shared" si="122"/>
        <v>0</v>
      </c>
      <c r="BA15" s="93">
        <f t="shared" si="122"/>
        <v>0</v>
      </c>
      <c r="BB15" s="93">
        <f t="shared" si="122"/>
        <v>0</v>
      </c>
      <c r="BC15" s="93">
        <f t="shared" si="122"/>
        <v>0</v>
      </c>
      <c r="BD15" s="93">
        <f t="shared" si="122"/>
        <v>0</v>
      </c>
      <c r="BE15" s="93">
        <f t="shared" si="122"/>
        <v>0</v>
      </c>
      <c r="BF15" s="93">
        <f t="shared" si="122"/>
        <v>0</v>
      </c>
      <c r="BG15" s="93">
        <f t="shared" si="122"/>
        <v>0</v>
      </c>
      <c r="BH15" s="93">
        <f t="shared" si="122"/>
        <v>0</v>
      </c>
      <c r="BI15" s="93">
        <f t="shared" si="122"/>
        <v>0</v>
      </c>
      <c r="BJ15" s="93">
        <f t="shared" si="122"/>
        <v>0</v>
      </c>
      <c r="BK15" s="93">
        <f t="shared" si="122"/>
        <v>0</v>
      </c>
      <c r="BL15" s="93">
        <f t="shared" si="122"/>
        <v>0</v>
      </c>
      <c r="BM15" s="93">
        <f t="shared" si="122"/>
        <v>0</v>
      </c>
      <c r="BN15" s="93">
        <f t="shared" si="122"/>
        <v>0</v>
      </c>
      <c r="BO15" s="93">
        <f t="shared" si="122"/>
        <v>0</v>
      </c>
      <c r="BP15" s="93">
        <f t="shared" si="122"/>
        <v>0</v>
      </c>
      <c r="BQ15" s="93">
        <f t="shared" si="122"/>
        <v>0</v>
      </c>
      <c r="BR15" s="93">
        <f t="shared" si="122"/>
        <v>0</v>
      </c>
      <c r="BS15" s="93">
        <f t="shared" si="122"/>
        <v>0</v>
      </c>
      <c r="BT15" s="93">
        <f t="shared" si="122"/>
        <v>0</v>
      </c>
      <c r="BU15" s="93">
        <f t="shared" si="122"/>
        <v>0</v>
      </c>
      <c r="BV15" s="93">
        <f t="shared" si="122"/>
        <v>0</v>
      </c>
      <c r="BW15" s="93">
        <f t="shared" si="122"/>
        <v>0</v>
      </c>
      <c r="BX15" s="93">
        <f t="shared" si="122"/>
        <v>0</v>
      </c>
      <c r="BY15" s="93">
        <f t="shared" si="122"/>
        <v>0</v>
      </c>
      <c r="BZ15" s="93">
        <f t="shared" si="122"/>
        <v>0</v>
      </c>
      <c r="CA15" s="93">
        <f t="shared" si="122"/>
        <v>0</v>
      </c>
      <c r="CB15" s="93">
        <f t="shared" si="122"/>
        <v>0</v>
      </c>
      <c r="CC15" s="93">
        <f t="shared" si="122"/>
        <v>0</v>
      </c>
      <c r="CD15" s="93">
        <f t="shared" si="122"/>
        <v>0</v>
      </c>
      <c r="CE15" s="93">
        <f t="shared" si="122"/>
        <v>0</v>
      </c>
      <c r="CF15" s="93">
        <f t="shared" si="122"/>
        <v>0</v>
      </c>
      <c r="CG15" s="93">
        <f t="shared" si="122"/>
        <v>0</v>
      </c>
      <c r="CH15" s="93">
        <f t="shared" si="122"/>
        <v>0</v>
      </c>
      <c r="CI15" s="93">
        <f t="shared" si="119"/>
        <v>0</v>
      </c>
      <c r="CJ15" s="93">
        <f t="shared" si="123"/>
        <v>0</v>
      </c>
      <c r="CK15" s="93">
        <f t="shared" si="124"/>
        <v>0</v>
      </c>
      <c r="CL15" s="93">
        <f t="shared" si="125"/>
        <v>0</v>
      </c>
      <c r="CM15" s="93">
        <f t="shared" si="121"/>
        <v>0</v>
      </c>
      <c r="CN15" s="93">
        <f t="shared" si="121"/>
        <v>0</v>
      </c>
      <c r="CO15" s="93">
        <f t="shared" si="121"/>
        <v>0</v>
      </c>
      <c r="CP15" s="93">
        <f t="shared" si="121"/>
        <v>0</v>
      </c>
      <c r="CQ15" s="93">
        <f t="shared" si="121"/>
        <v>0</v>
      </c>
      <c r="CR15" s="93">
        <f t="shared" si="121"/>
        <v>0</v>
      </c>
      <c r="CS15" s="93">
        <f t="shared" si="121"/>
        <v>0</v>
      </c>
      <c r="CT15" s="93">
        <f t="shared" si="121"/>
        <v>0</v>
      </c>
      <c r="CU15" s="93">
        <f t="shared" si="121"/>
        <v>0</v>
      </c>
      <c r="CV15" s="93">
        <f t="shared" si="121"/>
        <v>0</v>
      </c>
      <c r="CW15" s="93">
        <f t="shared" si="121"/>
        <v>0</v>
      </c>
      <c r="CX15" s="93">
        <f t="shared" si="121"/>
        <v>0</v>
      </c>
      <c r="CY15" s="93">
        <f t="shared" si="121"/>
        <v>0</v>
      </c>
      <c r="CZ15" s="93">
        <f t="shared" si="121"/>
        <v>0</v>
      </c>
      <c r="DA15" s="93">
        <f t="shared" si="121"/>
        <v>0</v>
      </c>
      <c r="DB15" s="93">
        <f t="shared" si="121"/>
        <v>0</v>
      </c>
      <c r="DC15" s="93">
        <f t="shared" si="121"/>
        <v>0</v>
      </c>
      <c r="DD15" s="93">
        <f t="shared" si="121"/>
        <v>0</v>
      </c>
      <c r="DE15" s="93">
        <f t="shared" si="121"/>
        <v>0</v>
      </c>
      <c r="DF15" s="93">
        <f t="shared" si="121"/>
        <v>0</v>
      </c>
      <c r="DG15" s="93">
        <f t="shared" si="121"/>
        <v>0</v>
      </c>
      <c r="DH15" s="93">
        <f t="shared" si="121"/>
        <v>0</v>
      </c>
      <c r="DI15" s="93">
        <f t="shared" si="121"/>
        <v>0</v>
      </c>
      <c r="DJ15" s="93">
        <f t="shared" si="121"/>
        <v>0</v>
      </c>
      <c r="DK15" s="93">
        <f t="shared" si="121"/>
        <v>0</v>
      </c>
      <c r="DL15" s="93">
        <f t="shared" si="121"/>
        <v>0</v>
      </c>
      <c r="DM15" s="93">
        <f t="shared" si="121"/>
        <v>0</v>
      </c>
      <c r="DN15" s="93">
        <f t="shared" si="121"/>
        <v>0</v>
      </c>
      <c r="DO15" s="93">
        <f t="shared" si="121"/>
        <v>0</v>
      </c>
      <c r="DP15" s="93">
        <f t="shared" si="121"/>
        <v>0</v>
      </c>
      <c r="DQ15" s="93">
        <f t="shared" si="121"/>
        <v>0</v>
      </c>
      <c r="DR15" s="93">
        <f t="shared" si="121"/>
        <v>0</v>
      </c>
      <c r="DS15" s="93">
        <f t="shared" si="121"/>
        <v>0</v>
      </c>
      <c r="DU15" s="37">
        <v>11</v>
      </c>
      <c r="DV15" s="93">
        <f t="shared" si="15"/>
        <v>0.85164390309598548</v>
      </c>
      <c r="DW15" s="93">
        <f t="shared" si="16"/>
        <v>0.86416807814151464</v>
      </c>
      <c r="DX15" s="93">
        <f t="shared" si="17"/>
        <v>0.87687643223183098</v>
      </c>
      <c r="DY15" s="93">
        <f t="shared" si="18"/>
        <v>0.88977167388229905</v>
      </c>
      <c r="DZ15" s="93">
        <f t="shared" si="19"/>
        <v>0.9028565514393917</v>
      </c>
      <c r="EA15" s="93">
        <f t="shared" si="20"/>
        <v>0.91613385366644151</v>
      </c>
      <c r="EB15" s="93">
        <f t="shared" si="21"/>
        <v>0.92960641033800684</v>
      </c>
      <c r="EC15" s="93">
        <f t="shared" si="22"/>
        <v>0.94327709284297745</v>
      </c>
      <c r="ED15" s="93">
        <f t="shared" si="23"/>
        <v>0.95714881479655056</v>
      </c>
      <c r="EE15" s="93">
        <f t="shared" si="24"/>
        <v>0.97122453266120568</v>
      </c>
      <c r="EF15" s="93">
        <f t="shared" si="25"/>
        <v>0.98550724637681164</v>
      </c>
      <c r="EG15" s="93">
        <f t="shared" si="26"/>
        <v>1</v>
      </c>
      <c r="EH15" s="93">
        <f t="shared" si="27"/>
        <v>0</v>
      </c>
      <c r="EI15" s="93">
        <f t="shared" si="28"/>
        <v>0</v>
      </c>
      <c r="EJ15" s="93">
        <f t="shared" si="29"/>
        <v>0</v>
      </c>
      <c r="EK15" s="93">
        <f t="shared" si="30"/>
        <v>0</v>
      </c>
      <c r="EL15" s="93">
        <f t="shared" si="31"/>
        <v>0</v>
      </c>
      <c r="EM15" s="93">
        <f t="shared" si="32"/>
        <v>0</v>
      </c>
      <c r="EN15" s="93">
        <f t="shared" si="33"/>
        <v>0</v>
      </c>
      <c r="EO15" s="93">
        <f t="shared" si="34"/>
        <v>0</v>
      </c>
      <c r="EP15" s="93">
        <f t="shared" si="35"/>
        <v>0</v>
      </c>
      <c r="EQ15" s="93">
        <f t="shared" si="36"/>
        <v>0</v>
      </c>
      <c r="ER15" s="93">
        <f t="shared" si="37"/>
        <v>0</v>
      </c>
      <c r="ES15" s="93">
        <f t="shared" si="38"/>
        <v>0</v>
      </c>
      <c r="ET15" s="93">
        <f t="shared" si="39"/>
        <v>0</v>
      </c>
      <c r="EU15" s="93">
        <f t="shared" si="40"/>
        <v>0</v>
      </c>
      <c r="EV15" s="93">
        <f t="shared" si="41"/>
        <v>0</v>
      </c>
      <c r="EW15" s="93">
        <f t="shared" si="42"/>
        <v>0</v>
      </c>
      <c r="EX15" s="93">
        <f t="shared" si="43"/>
        <v>0</v>
      </c>
      <c r="EY15" s="93">
        <f t="shared" si="44"/>
        <v>0</v>
      </c>
      <c r="EZ15" s="93">
        <f t="shared" si="45"/>
        <v>0</v>
      </c>
      <c r="FA15" s="93">
        <f t="shared" si="46"/>
        <v>0</v>
      </c>
      <c r="FB15" s="93">
        <f t="shared" si="47"/>
        <v>0</v>
      </c>
      <c r="FC15" s="93">
        <f t="shared" si="48"/>
        <v>0</v>
      </c>
      <c r="FD15" s="93">
        <f t="shared" si="49"/>
        <v>0</v>
      </c>
      <c r="FE15" s="93">
        <f t="shared" si="50"/>
        <v>0</v>
      </c>
      <c r="FF15" s="93">
        <f t="shared" si="51"/>
        <v>0</v>
      </c>
      <c r="FG15" s="93">
        <f t="shared" si="52"/>
        <v>0</v>
      </c>
      <c r="FH15" s="93">
        <f t="shared" si="53"/>
        <v>0</v>
      </c>
      <c r="FI15" s="93">
        <f t="shared" si="54"/>
        <v>0</v>
      </c>
      <c r="FJ15" s="93">
        <f t="shared" si="55"/>
        <v>0</v>
      </c>
      <c r="FK15" s="93">
        <f t="shared" si="56"/>
        <v>0</v>
      </c>
      <c r="FL15" s="93">
        <f t="shared" si="57"/>
        <v>0</v>
      </c>
      <c r="FM15" s="93">
        <f t="shared" si="58"/>
        <v>0</v>
      </c>
      <c r="FN15" s="93">
        <f t="shared" si="59"/>
        <v>0</v>
      </c>
      <c r="FO15" s="93">
        <f t="shared" si="60"/>
        <v>0</v>
      </c>
      <c r="FP15" s="93">
        <f t="shared" si="61"/>
        <v>0</v>
      </c>
      <c r="FQ15" s="93">
        <f t="shared" si="62"/>
        <v>0</v>
      </c>
      <c r="FR15" s="93">
        <f t="shared" si="63"/>
        <v>0</v>
      </c>
      <c r="FS15" s="93">
        <f t="shared" si="64"/>
        <v>0</v>
      </c>
      <c r="FT15" s="93">
        <f t="shared" si="65"/>
        <v>0</v>
      </c>
      <c r="FU15" s="93">
        <f t="shared" si="66"/>
        <v>0</v>
      </c>
      <c r="FV15" s="93">
        <f t="shared" si="67"/>
        <v>0</v>
      </c>
      <c r="FW15" s="93">
        <f t="shared" si="68"/>
        <v>0</v>
      </c>
      <c r="FX15" s="93">
        <f t="shared" si="69"/>
        <v>0</v>
      </c>
      <c r="FY15" s="93">
        <f t="shared" si="70"/>
        <v>0</v>
      </c>
      <c r="FZ15" s="93">
        <f t="shared" si="71"/>
        <v>0</v>
      </c>
      <c r="GA15" s="93">
        <f t="shared" si="72"/>
        <v>0</v>
      </c>
      <c r="GB15" s="93">
        <f t="shared" si="73"/>
        <v>0</v>
      </c>
      <c r="GC15" s="93">
        <f t="shared" si="74"/>
        <v>0</v>
      </c>
      <c r="GD15" s="93">
        <f t="shared" si="75"/>
        <v>0</v>
      </c>
      <c r="GE15" s="93">
        <f t="shared" si="76"/>
        <v>0</v>
      </c>
      <c r="GF15" s="93">
        <f t="shared" si="77"/>
        <v>0</v>
      </c>
      <c r="GG15" s="93">
        <f t="shared" si="78"/>
        <v>0</v>
      </c>
      <c r="GH15" s="93">
        <f t="shared" si="79"/>
        <v>0</v>
      </c>
      <c r="GI15" s="93">
        <f t="shared" si="80"/>
        <v>0</v>
      </c>
      <c r="GJ15" s="93">
        <f t="shared" si="81"/>
        <v>0</v>
      </c>
      <c r="GK15" s="93">
        <f t="shared" si="82"/>
        <v>0</v>
      </c>
      <c r="GL15" s="93">
        <f t="shared" si="83"/>
        <v>0</v>
      </c>
      <c r="GM15" s="93">
        <f t="shared" si="84"/>
        <v>0</v>
      </c>
      <c r="GN15" s="93">
        <f t="shared" si="85"/>
        <v>0</v>
      </c>
      <c r="GO15" s="93">
        <f t="shared" si="86"/>
        <v>0</v>
      </c>
      <c r="GP15" s="93">
        <f t="shared" si="87"/>
        <v>0</v>
      </c>
      <c r="GQ15" s="93">
        <f t="shared" si="88"/>
        <v>0</v>
      </c>
      <c r="GR15" s="93">
        <f t="shared" si="89"/>
        <v>0</v>
      </c>
      <c r="GS15" s="93">
        <f t="shared" si="90"/>
        <v>0</v>
      </c>
      <c r="GT15" s="93">
        <f t="shared" si="91"/>
        <v>0</v>
      </c>
      <c r="GU15" s="93">
        <f t="shared" si="92"/>
        <v>0</v>
      </c>
      <c r="GV15" s="93">
        <f t="shared" si="93"/>
        <v>0</v>
      </c>
      <c r="GW15" s="93">
        <f t="shared" si="94"/>
        <v>0</v>
      </c>
      <c r="GX15" s="93">
        <f t="shared" si="95"/>
        <v>0</v>
      </c>
      <c r="GY15" s="93">
        <f t="shared" si="96"/>
        <v>0</v>
      </c>
      <c r="GZ15" s="93">
        <f t="shared" si="97"/>
        <v>0</v>
      </c>
      <c r="HA15" s="93">
        <f t="shared" si="98"/>
        <v>0</v>
      </c>
      <c r="HB15" s="93">
        <f t="shared" si="99"/>
        <v>0</v>
      </c>
      <c r="HC15" s="93">
        <f t="shared" si="100"/>
        <v>0</v>
      </c>
      <c r="HD15" s="93">
        <f t="shared" si="101"/>
        <v>0</v>
      </c>
      <c r="HE15" s="93">
        <f t="shared" si="102"/>
        <v>0</v>
      </c>
      <c r="HF15" s="93">
        <f t="shared" si="103"/>
        <v>0</v>
      </c>
      <c r="HG15" s="93">
        <f t="shared" si="104"/>
        <v>0</v>
      </c>
      <c r="HH15" s="93">
        <f t="shared" si="105"/>
        <v>0</v>
      </c>
      <c r="HI15" s="93">
        <f t="shared" si="106"/>
        <v>0</v>
      </c>
      <c r="HJ15" s="93">
        <f t="shared" si="107"/>
        <v>0</v>
      </c>
      <c r="HK15" s="93">
        <f t="shared" si="108"/>
        <v>0</v>
      </c>
      <c r="HL15" s="93">
        <f t="shared" si="109"/>
        <v>0</v>
      </c>
      <c r="HM15" s="93">
        <f t="shared" si="110"/>
        <v>0</v>
      </c>
      <c r="HN15" s="93">
        <f t="shared" si="111"/>
        <v>0</v>
      </c>
      <c r="HO15" s="93">
        <f t="shared" si="112"/>
        <v>0</v>
      </c>
      <c r="HP15" s="93">
        <f t="shared" si="113"/>
        <v>0</v>
      </c>
      <c r="HQ15" s="93">
        <f t="shared" si="114"/>
        <v>0</v>
      </c>
    </row>
    <row r="16" spans="2:225" x14ac:dyDescent="0.25">
      <c r="B16" s="40">
        <v>12</v>
      </c>
      <c r="C16" s="91">
        <f t="shared" ca="1" si="0"/>
        <v>13206525.560638178</v>
      </c>
      <c r="D16" s="91">
        <f t="shared" ca="1" si="1"/>
        <v>20547362.505879689</v>
      </c>
      <c r="E16" s="91">
        <f t="shared" ca="1" si="2"/>
        <v>4629824.3165244767</v>
      </c>
      <c r="F16" s="91">
        <f t="shared" ca="1" si="3"/>
        <v>7550608.8545187525</v>
      </c>
      <c r="H16" s="40">
        <v>12</v>
      </c>
      <c r="I16" s="91">
        <v>0</v>
      </c>
      <c r="J16" s="41">
        <v>0</v>
      </c>
      <c r="K16" s="92">
        <f t="shared" si="4"/>
        <v>0</v>
      </c>
      <c r="L16" s="92">
        <f t="shared" si="5"/>
        <v>0</v>
      </c>
      <c r="M16" s="42"/>
      <c r="N16" s="40">
        <v>12</v>
      </c>
      <c r="O16" s="54">
        <v>0</v>
      </c>
      <c r="P16" s="92">
        <f t="shared" si="6"/>
        <v>0</v>
      </c>
      <c r="Q16" s="92">
        <f t="shared" si="115"/>
        <v>0</v>
      </c>
      <c r="R16" s="42"/>
      <c r="S16" s="40">
        <v>12</v>
      </c>
      <c r="T16" s="54">
        <f>'7. Dödsrisk'!E16</f>
        <v>1.1E-4</v>
      </c>
      <c r="U16" s="90">
        <f t="shared" si="116"/>
        <v>0.99988999999999995</v>
      </c>
      <c r="V16" s="43"/>
      <c r="W16" s="37">
        <v>12</v>
      </c>
      <c r="X16" s="93">
        <f t="shared" si="126"/>
        <v>0.99621322387731304</v>
      </c>
      <c r="Y16" s="93">
        <f t="shared" si="126"/>
        <v>0.99900043509121739</v>
      </c>
      <c r="Z16" s="93">
        <f t="shared" si="126"/>
        <v>0.99917029404120439</v>
      </c>
      <c r="AA16" s="93">
        <f t="shared" si="122"/>
        <v>0.99939015987637725</v>
      </c>
      <c r="AB16" s="93">
        <f t="shared" si="122"/>
        <v>0.99946012208492307</v>
      </c>
      <c r="AC16" s="93">
        <f t="shared" si="122"/>
        <v>0.99959006879386625</v>
      </c>
      <c r="AD16" s="93">
        <f t="shared" si="122"/>
        <v>0.99964005079640617</v>
      </c>
      <c r="AE16" s="93">
        <f t="shared" si="122"/>
        <v>0.99976002199904601</v>
      </c>
      <c r="AF16" s="93">
        <f t="shared" si="122"/>
        <v>0.99983001009975303</v>
      </c>
      <c r="AG16" s="93">
        <f t="shared" si="122"/>
        <v>0.99985000709989502</v>
      </c>
      <c r="AH16" s="93">
        <f t="shared" si="122"/>
        <v>0.99988000349999995</v>
      </c>
      <c r="AI16" s="93">
        <f t="shared" si="122"/>
        <v>0.99992999999999999</v>
      </c>
      <c r="AJ16" s="93">
        <f t="shared" si="122"/>
        <v>1</v>
      </c>
      <c r="AK16" s="93">
        <f t="shared" si="122"/>
        <v>0</v>
      </c>
      <c r="AL16" s="93">
        <f t="shared" si="122"/>
        <v>0</v>
      </c>
      <c r="AM16" s="93">
        <f t="shared" si="122"/>
        <v>0</v>
      </c>
      <c r="AN16" s="93">
        <f t="shared" si="122"/>
        <v>0</v>
      </c>
      <c r="AO16" s="93">
        <f t="shared" si="122"/>
        <v>0</v>
      </c>
      <c r="AP16" s="93">
        <f t="shared" ref="AP16:CH21" si="127">IF($W16&lt;AP$3,0,IF($W16=AP$3,1,AP15*$U15))</f>
        <v>0</v>
      </c>
      <c r="AQ16" s="93">
        <f t="shared" si="127"/>
        <v>0</v>
      </c>
      <c r="AR16" s="93">
        <f t="shared" si="127"/>
        <v>0</v>
      </c>
      <c r="AS16" s="93">
        <f t="shared" si="127"/>
        <v>0</v>
      </c>
      <c r="AT16" s="93">
        <f t="shared" si="127"/>
        <v>0</v>
      </c>
      <c r="AU16" s="93">
        <f t="shared" si="127"/>
        <v>0</v>
      </c>
      <c r="AV16" s="93">
        <f t="shared" si="127"/>
        <v>0</v>
      </c>
      <c r="AW16" s="93">
        <f t="shared" si="127"/>
        <v>0</v>
      </c>
      <c r="AX16" s="93">
        <f t="shared" si="127"/>
        <v>0</v>
      </c>
      <c r="AY16" s="93">
        <f t="shared" si="127"/>
        <v>0</v>
      </c>
      <c r="AZ16" s="93">
        <f t="shared" si="127"/>
        <v>0</v>
      </c>
      <c r="BA16" s="93">
        <f t="shared" si="127"/>
        <v>0</v>
      </c>
      <c r="BB16" s="93">
        <f t="shared" si="127"/>
        <v>0</v>
      </c>
      <c r="BC16" s="93">
        <f t="shared" si="127"/>
        <v>0</v>
      </c>
      <c r="BD16" s="93">
        <f t="shared" si="127"/>
        <v>0</v>
      </c>
      <c r="BE16" s="93">
        <f t="shared" si="127"/>
        <v>0</v>
      </c>
      <c r="BF16" s="93">
        <f t="shared" si="127"/>
        <v>0</v>
      </c>
      <c r="BG16" s="93">
        <f t="shared" si="127"/>
        <v>0</v>
      </c>
      <c r="BH16" s="93">
        <f t="shared" si="127"/>
        <v>0</v>
      </c>
      <c r="BI16" s="93">
        <f t="shared" si="127"/>
        <v>0</v>
      </c>
      <c r="BJ16" s="93">
        <f t="shared" si="127"/>
        <v>0</v>
      </c>
      <c r="BK16" s="93">
        <f t="shared" si="127"/>
        <v>0</v>
      </c>
      <c r="BL16" s="93">
        <f t="shared" si="127"/>
        <v>0</v>
      </c>
      <c r="BM16" s="93">
        <f t="shared" si="127"/>
        <v>0</v>
      </c>
      <c r="BN16" s="93">
        <f t="shared" si="127"/>
        <v>0</v>
      </c>
      <c r="BO16" s="93">
        <f t="shared" si="127"/>
        <v>0</v>
      </c>
      <c r="BP16" s="93">
        <f t="shared" si="127"/>
        <v>0</v>
      </c>
      <c r="BQ16" s="93">
        <f t="shared" si="127"/>
        <v>0</v>
      </c>
      <c r="BR16" s="93">
        <f t="shared" si="127"/>
        <v>0</v>
      </c>
      <c r="BS16" s="93">
        <f t="shared" si="127"/>
        <v>0</v>
      </c>
      <c r="BT16" s="93">
        <f t="shared" si="127"/>
        <v>0</v>
      </c>
      <c r="BU16" s="93">
        <f t="shared" si="127"/>
        <v>0</v>
      </c>
      <c r="BV16" s="93">
        <f t="shared" si="127"/>
        <v>0</v>
      </c>
      <c r="BW16" s="93">
        <f t="shared" si="127"/>
        <v>0</v>
      </c>
      <c r="BX16" s="93">
        <f t="shared" si="127"/>
        <v>0</v>
      </c>
      <c r="BY16" s="93">
        <f t="shared" si="127"/>
        <v>0</v>
      </c>
      <c r="BZ16" s="93">
        <f t="shared" si="127"/>
        <v>0</v>
      </c>
      <c r="CA16" s="93">
        <f t="shared" si="127"/>
        <v>0</v>
      </c>
      <c r="CB16" s="93">
        <f t="shared" si="127"/>
        <v>0</v>
      </c>
      <c r="CC16" s="93">
        <f t="shared" si="127"/>
        <v>0</v>
      </c>
      <c r="CD16" s="93">
        <f t="shared" si="127"/>
        <v>0</v>
      </c>
      <c r="CE16" s="93">
        <f t="shared" si="127"/>
        <v>0</v>
      </c>
      <c r="CF16" s="93">
        <f t="shared" si="127"/>
        <v>0</v>
      </c>
      <c r="CG16" s="93">
        <f t="shared" si="127"/>
        <v>0</v>
      </c>
      <c r="CH16" s="93">
        <f t="shared" si="127"/>
        <v>0</v>
      </c>
      <c r="CI16" s="93">
        <f t="shared" si="119"/>
        <v>0</v>
      </c>
      <c r="CJ16" s="93">
        <f t="shared" si="123"/>
        <v>0</v>
      </c>
      <c r="CK16" s="93">
        <f t="shared" si="124"/>
        <v>0</v>
      </c>
      <c r="CL16" s="93">
        <f t="shared" si="125"/>
        <v>0</v>
      </c>
      <c r="CM16" s="93">
        <f t="shared" si="121"/>
        <v>0</v>
      </c>
      <c r="CN16" s="93">
        <f t="shared" si="121"/>
        <v>0</v>
      </c>
      <c r="CO16" s="93">
        <f t="shared" si="121"/>
        <v>0</v>
      </c>
      <c r="CP16" s="93">
        <f t="shared" si="121"/>
        <v>0</v>
      </c>
      <c r="CQ16" s="93">
        <f t="shared" si="121"/>
        <v>0</v>
      </c>
      <c r="CR16" s="93">
        <f t="shared" si="121"/>
        <v>0</v>
      </c>
      <c r="CS16" s="93">
        <f t="shared" si="121"/>
        <v>0</v>
      </c>
      <c r="CT16" s="93">
        <f t="shared" si="121"/>
        <v>0</v>
      </c>
      <c r="CU16" s="93">
        <f t="shared" si="121"/>
        <v>0</v>
      </c>
      <c r="CV16" s="93">
        <f t="shared" si="121"/>
        <v>0</v>
      </c>
      <c r="CW16" s="93">
        <f t="shared" si="121"/>
        <v>0</v>
      </c>
      <c r="CX16" s="93">
        <f t="shared" si="121"/>
        <v>0</v>
      </c>
      <c r="CY16" s="93">
        <f t="shared" si="121"/>
        <v>0</v>
      </c>
      <c r="CZ16" s="93">
        <f t="shared" si="121"/>
        <v>0</v>
      </c>
      <c r="DA16" s="93">
        <f t="shared" si="121"/>
        <v>0</v>
      </c>
      <c r="DB16" s="93">
        <f t="shared" si="121"/>
        <v>0</v>
      </c>
      <c r="DC16" s="93">
        <f t="shared" si="121"/>
        <v>0</v>
      </c>
      <c r="DD16" s="93">
        <f t="shared" si="121"/>
        <v>0</v>
      </c>
      <c r="DE16" s="93">
        <f t="shared" si="121"/>
        <v>0</v>
      </c>
      <c r="DF16" s="93">
        <f t="shared" si="121"/>
        <v>0</v>
      </c>
      <c r="DG16" s="93">
        <f t="shared" si="121"/>
        <v>0</v>
      </c>
      <c r="DH16" s="93">
        <f t="shared" si="121"/>
        <v>0</v>
      </c>
      <c r="DI16" s="93">
        <f t="shared" si="121"/>
        <v>0</v>
      </c>
      <c r="DJ16" s="93">
        <f t="shared" si="121"/>
        <v>0</v>
      </c>
      <c r="DK16" s="93">
        <f t="shared" si="121"/>
        <v>0</v>
      </c>
      <c r="DL16" s="93">
        <f t="shared" si="121"/>
        <v>0</v>
      </c>
      <c r="DM16" s="93">
        <f t="shared" si="121"/>
        <v>0</v>
      </c>
      <c r="DN16" s="93">
        <f t="shared" si="121"/>
        <v>0</v>
      </c>
      <c r="DO16" s="93">
        <f t="shared" si="121"/>
        <v>0</v>
      </c>
      <c r="DP16" s="93">
        <f t="shared" si="121"/>
        <v>0</v>
      </c>
      <c r="DQ16" s="93">
        <f t="shared" si="121"/>
        <v>0</v>
      </c>
      <c r="DR16" s="93">
        <f t="shared" si="121"/>
        <v>0</v>
      </c>
      <c r="DS16" s="93">
        <f t="shared" si="121"/>
        <v>0</v>
      </c>
      <c r="DU16" s="37">
        <v>12</v>
      </c>
      <c r="DV16" s="93">
        <f t="shared" si="15"/>
        <v>0.8393012378337249</v>
      </c>
      <c r="DW16" s="93">
        <f t="shared" si="16"/>
        <v>0.85164390309598548</v>
      </c>
      <c r="DX16" s="93">
        <f t="shared" si="17"/>
        <v>0.86416807814151464</v>
      </c>
      <c r="DY16" s="93">
        <f t="shared" si="18"/>
        <v>0.87687643223183098</v>
      </c>
      <c r="DZ16" s="93">
        <f t="shared" si="19"/>
        <v>0.88977167388229905</v>
      </c>
      <c r="EA16" s="93">
        <f t="shared" si="20"/>
        <v>0.9028565514393917</v>
      </c>
      <c r="EB16" s="93">
        <f t="shared" si="21"/>
        <v>0.91613385366644151</v>
      </c>
      <c r="EC16" s="93">
        <f t="shared" si="22"/>
        <v>0.92960641033800684</v>
      </c>
      <c r="ED16" s="93">
        <f t="shared" si="23"/>
        <v>0.94327709284297745</v>
      </c>
      <c r="EE16" s="93">
        <f t="shared" si="24"/>
        <v>0.95714881479655056</v>
      </c>
      <c r="EF16" s="93">
        <f t="shared" si="25"/>
        <v>0.97122453266120568</v>
      </c>
      <c r="EG16" s="93">
        <f t="shared" si="26"/>
        <v>0.98550724637681164</v>
      </c>
      <c r="EH16" s="93">
        <f t="shared" si="27"/>
        <v>1</v>
      </c>
      <c r="EI16" s="93">
        <f t="shared" si="28"/>
        <v>0</v>
      </c>
      <c r="EJ16" s="93">
        <f t="shared" si="29"/>
        <v>0</v>
      </c>
      <c r="EK16" s="93">
        <f t="shared" si="30"/>
        <v>0</v>
      </c>
      <c r="EL16" s="93">
        <f t="shared" si="31"/>
        <v>0</v>
      </c>
      <c r="EM16" s="93">
        <f t="shared" si="32"/>
        <v>0</v>
      </c>
      <c r="EN16" s="93">
        <f t="shared" si="33"/>
        <v>0</v>
      </c>
      <c r="EO16" s="93">
        <f t="shared" si="34"/>
        <v>0</v>
      </c>
      <c r="EP16" s="93">
        <f t="shared" si="35"/>
        <v>0</v>
      </c>
      <c r="EQ16" s="93">
        <f t="shared" si="36"/>
        <v>0</v>
      </c>
      <c r="ER16" s="93">
        <f t="shared" si="37"/>
        <v>0</v>
      </c>
      <c r="ES16" s="93">
        <f t="shared" si="38"/>
        <v>0</v>
      </c>
      <c r="ET16" s="93">
        <f t="shared" si="39"/>
        <v>0</v>
      </c>
      <c r="EU16" s="93">
        <f t="shared" si="40"/>
        <v>0</v>
      </c>
      <c r="EV16" s="93">
        <f t="shared" si="41"/>
        <v>0</v>
      </c>
      <c r="EW16" s="93">
        <f t="shared" si="42"/>
        <v>0</v>
      </c>
      <c r="EX16" s="93">
        <f t="shared" si="43"/>
        <v>0</v>
      </c>
      <c r="EY16" s="93">
        <f t="shared" si="44"/>
        <v>0</v>
      </c>
      <c r="EZ16" s="93">
        <f t="shared" si="45"/>
        <v>0</v>
      </c>
      <c r="FA16" s="93">
        <f t="shared" si="46"/>
        <v>0</v>
      </c>
      <c r="FB16" s="93">
        <f t="shared" si="47"/>
        <v>0</v>
      </c>
      <c r="FC16" s="93">
        <f t="shared" si="48"/>
        <v>0</v>
      </c>
      <c r="FD16" s="93">
        <f t="shared" si="49"/>
        <v>0</v>
      </c>
      <c r="FE16" s="93">
        <f t="shared" si="50"/>
        <v>0</v>
      </c>
      <c r="FF16" s="93">
        <f t="shared" si="51"/>
        <v>0</v>
      </c>
      <c r="FG16" s="93">
        <f t="shared" si="52"/>
        <v>0</v>
      </c>
      <c r="FH16" s="93">
        <f t="shared" si="53"/>
        <v>0</v>
      </c>
      <c r="FI16" s="93">
        <f t="shared" si="54"/>
        <v>0</v>
      </c>
      <c r="FJ16" s="93">
        <f t="shared" si="55"/>
        <v>0</v>
      </c>
      <c r="FK16" s="93">
        <f t="shared" si="56"/>
        <v>0</v>
      </c>
      <c r="FL16" s="93">
        <f t="shared" si="57"/>
        <v>0</v>
      </c>
      <c r="FM16" s="93">
        <f t="shared" si="58"/>
        <v>0</v>
      </c>
      <c r="FN16" s="93">
        <f t="shared" si="59"/>
        <v>0</v>
      </c>
      <c r="FO16" s="93">
        <f t="shared" si="60"/>
        <v>0</v>
      </c>
      <c r="FP16" s="93">
        <f t="shared" si="61"/>
        <v>0</v>
      </c>
      <c r="FQ16" s="93">
        <f t="shared" si="62"/>
        <v>0</v>
      </c>
      <c r="FR16" s="93">
        <f t="shared" si="63"/>
        <v>0</v>
      </c>
      <c r="FS16" s="93">
        <f t="shared" si="64"/>
        <v>0</v>
      </c>
      <c r="FT16" s="93">
        <f t="shared" si="65"/>
        <v>0</v>
      </c>
      <c r="FU16" s="93">
        <f t="shared" si="66"/>
        <v>0</v>
      </c>
      <c r="FV16" s="93">
        <f t="shared" si="67"/>
        <v>0</v>
      </c>
      <c r="FW16" s="93">
        <f t="shared" si="68"/>
        <v>0</v>
      </c>
      <c r="FX16" s="93">
        <f t="shared" si="69"/>
        <v>0</v>
      </c>
      <c r="FY16" s="93">
        <f t="shared" si="70"/>
        <v>0</v>
      </c>
      <c r="FZ16" s="93">
        <f t="shared" si="71"/>
        <v>0</v>
      </c>
      <c r="GA16" s="93">
        <f t="shared" si="72"/>
        <v>0</v>
      </c>
      <c r="GB16" s="93">
        <f t="shared" si="73"/>
        <v>0</v>
      </c>
      <c r="GC16" s="93">
        <f t="shared" si="74"/>
        <v>0</v>
      </c>
      <c r="GD16" s="93">
        <f t="shared" si="75"/>
        <v>0</v>
      </c>
      <c r="GE16" s="93">
        <f t="shared" si="76"/>
        <v>0</v>
      </c>
      <c r="GF16" s="93">
        <f t="shared" si="77"/>
        <v>0</v>
      </c>
      <c r="GG16" s="93">
        <f t="shared" si="78"/>
        <v>0</v>
      </c>
      <c r="GH16" s="93">
        <f t="shared" si="79"/>
        <v>0</v>
      </c>
      <c r="GI16" s="93">
        <f t="shared" si="80"/>
        <v>0</v>
      </c>
      <c r="GJ16" s="93">
        <f t="shared" si="81"/>
        <v>0</v>
      </c>
      <c r="GK16" s="93">
        <f t="shared" si="82"/>
        <v>0</v>
      </c>
      <c r="GL16" s="93">
        <f t="shared" si="83"/>
        <v>0</v>
      </c>
      <c r="GM16" s="93">
        <f t="shared" si="84"/>
        <v>0</v>
      </c>
      <c r="GN16" s="93">
        <f t="shared" si="85"/>
        <v>0</v>
      </c>
      <c r="GO16" s="93">
        <f t="shared" si="86"/>
        <v>0</v>
      </c>
      <c r="GP16" s="93">
        <f t="shared" si="87"/>
        <v>0</v>
      </c>
      <c r="GQ16" s="93">
        <f t="shared" si="88"/>
        <v>0</v>
      </c>
      <c r="GR16" s="93">
        <f t="shared" si="89"/>
        <v>0</v>
      </c>
      <c r="GS16" s="93">
        <f t="shared" si="90"/>
        <v>0</v>
      </c>
      <c r="GT16" s="93">
        <f t="shared" si="91"/>
        <v>0</v>
      </c>
      <c r="GU16" s="93">
        <f t="shared" si="92"/>
        <v>0</v>
      </c>
      <c r="GV16" s="93">
        <f t="shared" si="93"/>
        <v>0</v>
      </c>
      <c r="GW16" s="93">
        <f t="shared" si="94"/>
        <v>0</v>
      </c>
      <c r="GX16" s="93">
        <f t="shared" si="95"/>
        <v>0</v>
      </c>
      <c r="GY16" s="93">
        <f t="shared" si="96"/>
        <v>0</v>
      </c>
      <c r="GZ16" s="93">
        <f t="shared" si="97"/>
        <v>0</v>
      </c>
      <c r="HA16" s="93">
        <f t="shared" si="98"/>
        <v>0</v>
      </c>
      <c r="HB16" s="93">
        <f t="shared" si="99"/>
        <v>0</v>
      </c>
      <c r="HC16" s="93">
        <f t="shared" si="100"/>
        <v>0</v>
      </c>
      <c r="HD16" s="93">
        <f t="shared" si="101"/>
        <v>0</v>
      </c>
      <c r="HE16" s="93">
        <f t="shared" si="102"/>
        <v>0</v>
      </c>
      <c r="HF16" s="93">
        <f t="shared" si="103"/>
        <v>0</v>
      </c>
      <c r="HG16" s="93">
        <f t="shared" si="104"/>
        <v>0</v>
      </c>
      <c r="HH16" s="93">
        <f t="shared" si="105"/>
        <v>0</v>
      </c>
      <c r="HI16" s="93">
        <f t="shared" si="106"/>
        <v>0</v>
      </c>
      <c r="HJ16" s="93">
        <f t="shared" si="107"/>
        <v>0</v>
      </c>
      <c r="HK16" s="93">
        <f t="shared" si="108"/>
        <v>0</v>
      </c>
      <c r="HL16" s="93">
        <f t="shared" si="109"/>
        <v>0</v>
      </c>
      <c r="HM16" s="93">
        <f t="shared" si="110"/>
        <v>0</v>
      </c>
      <c r="HN16" s="93">
        <f t="shared" si="111"/>
        <v>0</v>
      </c>
      <c r="HO16" s="93">
        <f t="shared" si="112"/>
        <v>0</v>
      </c>
      <c r="HP16" s="93">
        <f t="shared" si="113"/>
        <v>0</v>
      </c>
      <c r="HQ16" s="93">
        <f t="shared" si="114"/>
        <v>0</v>
      </c>
    </row>
    <row r="17" spans="2:225" x14ac:dyDescent="0.25">
      <c r="B17" s="40">
        <v>13</v>
      </c>
      <c r="C17" s="91">
        <f t="shared" ca="1" si="0"/>
        <v>13402213.415299719</v>
      </c>
      <c r="D17" s="91">
        <f t="shared" ca="1" si="1"/>
        <v>20549622.964405771</v>
      </c>
      <c r="E17" s="91">
        <f t="shared" ca="1" si="2"/>
        <v>4698426.7951855417</v>
      </c>
      <c r="F17" s="91">
        <f t="shared" ca="1" si="3"/>
        <v>7551439.5128651699</v>
      </c>
      <c r="H17" s="40">
        <v>13</v>
      </c>
      <c r="I17" s="91">
        <v>0</v>
      </c>
      <c r="J17" s="41">
        <v>0</v>
      </c>
      <c r="K17" s="92">
        <f t="shared" si="4"/>
        <v>0</v>
      </c>
      <c r="L17" s="92">
        <f t="shared" si="5"/>
        <v>0</v>
      </c>
      <c r="M17" s="42"/>
      <c r="N17" s="40">
        <v>13</v>
      </c>
      <c r="O17" s="54">
        <v>0</v>
      </c>
      <c r="P17" s="92">
        <f t="shared" si="6"/>
        <v>0</v>
      </c>
      <c r="Q17" s="92">
        <f t="shared" si="115"/>
        <v>0</v>
      </c>
      <c r="R17" s="42"/>
      <c r="S17" s="40">
        <v>13</v>
      </c>
      <c r="T17" s="54">
        <f>'7. Dödsrisk'!E17</f>
        <v>8.9999999999999992E-5</v>
      </c>
      <c r="U17" s="90">
        <f t="shared" si="116"/>
        <v>0.99990999999999997</v>
      </c>
      <c r="V17" s="43"/>
      <c r="W17" s="37">
        <v>13</v>
      </c>
      <c r="X17" s="93">
        <f t="shared" si="126"/>
        <v>0.99610364042268651</v>
      </c>
      <c r="Y17" s="93">
        <f t="shared" si="126"/>
        <v>0.99889054504335728</v>
      </c>
      <c r="Z17" s="93">
        <f t="shared" si="126"/>
        <v>0.99906038530885977</v>
      </c>
      <c r="AA17" s="93">
        <f t="shared" si="126"/>
        <v>0.99928022695879082</v>
      </c>
      <c r="AB17" s="93">
        <f t="shared" si="126"/>
        <v>0.99935018147149368</v>
      </c>
      <c r="AC17" s="93">
        <f t="shared" si="126"/>
        <v>0.99948011388629887</v>
      </c>
      <c r="AD17" s="93">
        <f t="shared" si="126"/>
        <v>0.99953009039081853</v>
      </c>
      <c r="AE17" s="93">
        <f t="shared" si="126"/>
        <v>0.99965004839662608</v>
      </c>
      <c r="AF17" s="93">
        <f t="shared" si="126"/>
        <v>0.99972002879864197</v>
      </c>
      <c r="AG17" s="93">
        <f t="shared" si="126"/>
        <v>0.99974002359911396</v>
      </c>
      <c r="AH17" s="93">
        <f t="shared" si="126"/>
        <v>0.99977001669961485</v>
      </c>
      <c r="AI17" s="93">
        <f t="shared" si="126"/>
        <v>0.9998200076999999</v>
      </c>
      <c r="AJ17" s="93">
        <f t="shared" si="126"/>
        <v>0.99988999999999995</v>
      </c>
      <c r="AK17" s="93">
        <f t="shared" si="126"/>
        <v>1</v>
      </c>
      <c r="AL17" s="93">
        <f t="shared" si="126"/>
        <v>0</v>
      </c>
      <c r="AM17" s="93">
        <f t="shared" si="126"/>
        <v>0</v>
      </c>
      <c r="AN17" s="93">
        <f t="shared" ref="AN17:BC32" si="128">IF($W17&lt;AN$3,0,IF($W17=AN$3,1,AN16*$U16))</f>
        <v>0</v>
      </c>
      <c r="AO17" s="93">
        <f t="shared" si="128"/>
        <v>0</v>
      </c>
      <c r="AP17" s="93">
        <f t="shared" si="127"/>
        <v>0</v>
      </c>
      <c r="AQ17" s="93">
        <f t="shared" si="127"/>
        <v>0</v>
      </c>
      <c r="AR17" s="93">
        <f t="shared" si="127"/>
        <v>0</v>
      </c>
      <c r="AS17" s="93">
        <f t="shared" si="127"/>
        <v>0</v>
      </c>
      <c r="AT17" s="93">
        <f t="shared" si="127"/>
        <v>0</v>
      </c>
      <c r="AU17" s="93">
        <f t="shared" si="127"/>
        <v>0</v>
      </c>
      <c r="AV17" s="93">
        <f t="shared" si="127"/>
        <v>0</v>
      </c>
      <c r="AW17" s="93">
        <f t="shared" si="127"/>
        <v>0</v>
      </c>
      <c r="AX17" s="93">
        <f t="shared" si="127"/>
        <v>0</v>
      </c>
      <c r="AY17" s="93">
        <f t="shared" si="127"/>
        <v>0</v>
      </c>
      <c r="AZ17" s="93">
        <f t="shared" si="127"/>
        <v>0</v>
      </c>
      <c r="BA17" s="93">
        <f t="shared" si="127"/>
        <v>0</v>
      </c>
      <c r="BB17" s="93">
        <f t="shared" si="127"/>
        <v>0</v>
      </c>
      <c r="BC17" s="93">
        <f t="shared" si="127"/>
        <v>0</v>
      </c>
      <c r="BD17" s="93">
        <f t="shared" si="127"/>
        <v>0</v>
      </c>
      <c r="BE17" s="93">
        <f t="shared" si="127"/>
        <v>0</v>
      </c>
      <c r="BF17" s="93">
        <f t="shared" si="127"/>
        <v>0</v>
      </c>
      <c r="BG17" s="93">
        <f t="shared" si="127"/>
        <v>0</v>
      </c>
      <c r="BH17" s="93">
        <f t="shared" si="127"/>
        <v>0</v>
      </c>
      <c r="BI17" s="93">
        <f t="shared" si="127"/>
        <v>0</v>
      </c>
      <c r="BJ17" s="93">
        <f t="shared" si="127"/>
        <v>0</v>
      </c>
      <c r="BK17" s="93">
        <f t="shared" si="127"/>
        <v>0</v>
      </c>
      <c r="BL17" s="93">
        <f t="shared" si="127"/>
        <v>0</v>
      </c>
      <c r="BM17" s="93">
        <f t="shared" si="127"/>
        <v>0</v>
      </c>
      <c r="BN17" s="93">
        <f t="shared" si="127"/>
        <v>0</v>
      </c>
      <c r="BO17" s="93">
        <f t="shared" si="127"/>
        <v>0</v>
      </c>
      <c r="BP17" s="93">
        <f t="shared" si="127"/>
        <v>0</v>
      </c>
      <c r="BQ17" s="93">
        <f t="shared" si="127"/>
        <v>0</v>
      </c>
      <c r="BR17" s="93">
        <f t="shared" si="127"/>
        <v>0</v>
      </c>
      <c r="BS17" s="93">
        <f t="shared" si="127"/>
        <v>0</v>
      </c>
      <c r="BT17" s="93">
        <f t="shared" si="127"/>
        <v>0</v>
      </c>
      <c r="BU17" s="93">
        <f t="shared" si="127"/>
        <v>0</v>
      </c>
      <c r="BV17" s="93">
        <f t="shared" si="127"/>
        <v>0</v>
      </c>
      <c r="BW17" s="93">
        <f t="shared" si="127"/>
        <v>0</v>
      </c>
      <c r="BX17" s="93">
        <f t="shared" si="127"/>
        <v>0</v>
      </c>
      <c r="BY17" s="93">
        <f t="shared" si="127"/>
        <v>0</v>
      </c>
      <c r="BZ17" s="93">
        <f t="shared" si="127"/>
        <v>0</v>
      </c>
      <c r="CA17" s="93">
        <f t="shared" si="127"/>
        <v>0</v>
      </c>
      <c r="CB17" s="93">
        <f t="shared" si="127"/>
        <v>0</v>
      </c>
      <c r="CC17" s="93">
        <f t="shared" si="127"/>
        <v>0</v>
      </c>
      <c r="CD17" s="93">
        <f t="shared" si="127"/>
        <v>0</v>
      </c>
      <c r="CE17" s="93">
        <f t="shared" si="127"/>
        <v>0</v>
      </c>
      <c r="CF17" s="93">
        <f t="shared" si="127"/>
        <v>0</v>
      </c>
      <c r="CG17" s="93">
        <f t="shared" si="127"/>
        <v>0</v>
      </c>
      <c r="CH17" s="93">
        <f t="shared" si="127"/>
        <v>0</v>
      </c>
      <c r="CI17" s="93">
        <f t="shared" si="119"/>
        <v>0</v>
      </c>
      <c r="CJ17" s="93">
        <f t="shared" si="123"/>
        <v>0</v>
      </c>
      <c r="CK17" s="93">
        <f t="shared" si="124"/>
        <v>0</v>
      </c>
      <c r="CL17" s="93">
        <f t="shared" si="125"/>
        <v>0</v>
      </c>
      <c r="CM17" s="93">
        <f t="shared" si="121"/>
        <v>0</v>
      </c>
      <c r="CN17" s="93">
        <f t="shared" si="121"/>
        <v>0</v>
      </c>
      <c r="CO17" s="93">
        <f t="shared" si="121"/>
        <v>0</v>
      </c>
      <c r="CP17" s="93">
        <f t="shared" si="121"/>
        <v>0</v>
      </c>
      <c r="CQ17" s="93">
        <f t="shared" si="121"/>
        <v>0</v>
      </c>
      <c r="CR17" s="93">
        <f t="shared" si="121"/>
        <v>0</v>
      </c>
      <c r="CS17" s="93">
        <f t="shared" si="121"/>
        <v>0</v>
      </c>
      <c r="CT17" s="93">
        <f t="shared" si="121"/>
        <v>0</v>
      </c>
      <c r="CU17" s="93">
        <f t="shared" si="121"/>
        <v>0</v>
      </c>
      <c r="CV17" s="93">
        <f t="shared" si="121"/>
        <v>0</v>
      </c>
      <c r="CW17" s="93">
        <f t="shared" si="121"/>
        <v>0</v>
      </c>
      <c r="CX17" s="93">
        <f t="shared" si="121"/>
        <v>0</v>
      </c>
      <c r="CY17" s="93">
        <f t="shared" si="121"/>
        <v>0</v>
      </c>
      <c r="CZ17" s="93">
        <f t="shared" si="121"/>
        <v>0</v>
      </c>
      <c r="DA17" s="93">
        <f t="shared" si="121"/>
        <v>0</v>
      </c>
      <c r="DB17" s="93">
        <f t="shared" si="121"/>
        <v>0</v>
      </c>
      <c r="DC17" s="93">
        <f t="shared" si="121"/>
        <v>0</v>
      </c>
      <c r="DD17" s="93">
        <f t="shared" si="121"/>
        <v>0</v>
      </c>
      <c r="DE17" s="93">
        <f t="shared" si="121"/>
        <v>0</v>
      </c>
      <c r="DF17" s="93">
        <f t="shared" si="121"/>
        <v>0</v>
      </c>
      <c r="DG17" s="93">
        <f t="shared" si="121"/>
        <v>0</v>
      </c>
      <c r="DH17" s="93">
        <f t="shared" si="121"/>
        <v>0</v>
      </c>
      <c r="DI17" s="93">
        <f t="shared" si="121"/>
        <v>0</v>
      </c>
      <c r="DJ17" s="93">
        <f t="shared" si="121"/>
        <v>0</v>
      </c>
      <c r="DK17" s="93">
        <f t="shared" si="121"/>
        <v>0</v>
      </c>
      <c r="DL17" s="93">
        <f t="shared" si="121"/>
        <v>0</v>
      </c>
      <c r="DM17" s="93">
        <f t="shared" si="121"/>
        <v>0</v>
      </c>
      <c r="DN17" s="93">
        <f t="shared" si="121"/>
        <v>0</v>
      </c>
      <c r="DO17" s="93">
        <f t="shared" si="121"/>
        <v>0</v>
      </c>
      <c r="DP17" s="93">
        <f t="shared" si="121"/>
        <v>0</v>
      </c>
      <c r="DQ17" s="93">
        <f t="shared" si="121"/>
        <v>0</v>
      </c>
      <c r="DR17" s="93">
        <f t="shared" si="121"/>
        <v>0</v>
      </c>
      <c r="DS17" s="93">
        <f t="shared" si="121"/>
        <v>0</v>
      </c>
      <c r="DU17" s="37">
        <v>13</v>
      </c>
      <c r="DV17" s="93">
        <f t="shared" si="15"/>
        <v>0.82713745177816367</v>
      </c>
      <c r="DW17" s="93">
        <f t="shared" si="16"/>
        <v>0.8393012378337249</v>
      </c>
      <c r="DX17" s="93">
        <f t="shared" si="17"/>
        <v>0.85164390309598548</v>
      </c>
      <c r="DY17" s="93">
        <f t="shared" si="18"/>
        <v>0.86416807814151464</v>
      </c>
      <c r="DZ17" s="93">
        <f t="shared" si="19"/>
        <v>0.87687643223183098</v>
      </c>
      <c r="EA17" s="93">
        <f t="shared" si="20"/>
        <v>0.88977167388229905</v>
      </c>
      <c r="EB17" s="93">
        <f t="shared" si="21"/>
        <v>0.9028565514393917</v>
      </c>
      <c r="EC17" s="93">
        <f t="shared" si="22"/>
        <v>0.91613385366644151</v>
      </c>
      <c r="ED17" s="93">
        <f t="shared" si="23"/>
        <v>0.92960641033800684</v>
      </c>
      <c r="EE17" s="93">
        <f t="shared" si="24"/>
        <v>0.94327709284297745</v>
      </c>
      <c r="EF17" s="93">
        <f t="shared" si="25"/>
        <v>0.95714881479655056</v>
      </c>
      <c r="EG17" s="93">
        <f t="shared" si="26"/>
        <v>0.97122453266120568</v>
      </c>
      <c r="EH17" s="93">
        <f t="shared" si="27"/>
        <v>0.98550724637681164</v>
      </c>
      <c r="EI17" s="93">
        <f t="shared" si="28"/>
        <v>1</v>
      </c>
      <c r="EJ17" s="93">
        <f t="shared" si="29"/>
        <v>0</v>
      </c>
      <c r="EK17" s="93">
        <f t="shared" si="30"/>
        <v>0</v>
      </c>
      <c r="EL17" s="93">
        <f t="shared" si="31"/>
        <v>0</v>
      </c>
      <c r="EM17" s="93">
        <f t="shared" si="32"/>
        <v>0</v>
      </c>
      <c r="EN17" s="93">
        <f t="shared" si="33"/>
        <v>0</v>
      </c>
      <c r="EO17" s="93">
        <f t="shared" si="34"/>
        <v>0</v>
      </c>
      <c r="EP17" s="93">
        <f t="shared" si="35"/>
        <v>0</v>
      </c>
      <c r="EQ17" s="93">
        <f t="shared" si="36"/>
        <v>0</v>
      </c>
      <c r="ER17" s="93">
        <f t="shared" si="37"/>
        <v>0</v>
      </c>
      <c r="ES17" s="93">
        <f t="shared" si="38"/>
        <v>0</v>
      </c>
      <c r="ET17" s="93">
        <f t="shared" si="39"/>
        <v>0</v>
      </c>
      <c r="EU17" s="93">
        <f t="shared" si="40"/>
        <v>0</v>
      </c>
      <c r="EV17" s="93">
        <f t="shared" si="41"/>
        <v>0</v>
      </c>
      <c r="EW17" s="93">
        <f t="shared" si="42"/>
        <v>0</v>
      </c>
      <c r="EX17" s="93">
        <f t="shared" si="43"/>
        <v>0</v>
      </c>
      <c r="EY17" s="93">
        <f t="shared" si="44"/>
        <v>0</v>
      </c>
      <c r="EZ17" s="93">
        <f t="shared" si="45"/>
        <v>0</v>
      </c>
      <c r="FA17" s="93">
        <f t="shared" si="46"/>
        <v>0</v>
      </c>
      <c r="FB17" s="93">
        <f t="shared" si="47"/>
        <v>0</v>
      </c>
      <c r="FC17" s="93">
        <f t="shared" si="48"/>
        <v>0</v>
      </c>
      <c r="FD17" s="93">
        <f t="shared" si="49"/>
        <v>0</v>
      </c>
      <c r="FE17" s="93">
        <f t="shared" si="50"/>
        <v>0</v>
      </c>
      <c r="FF17" s="93">
        <f t="shared" si="51"/>
        <v>0</v>
      </c>
      <c r="FG17" s="93">
        <f t="shared" si="52"/>
        <v>0</v>
      </c>
      <c r="FH17" s="93">
        <f t="shared" si="53"/>
        <v>0</v>
      </c>
      <c r="FI17" s="93">
        <f t="shared" si="54"/>
        <v>0</v>
      </c>
      <c r="FJ17" s="93">
        <f t="shared" si="55"/>
        <v>0</v>
      </c>
      <c r="FK17" s="93">
        <f t="shared" si="56"/>
        <v>0</v>
      </c>
      <c r="FL17" s="93">
        <f t="shared" si="57"/>
        <v>0</v>
      </c>
      <c r="FM17" s="93">
        <f t="shared" si="58"/>
        <v>0</v>
      </c>
      <c r="FN17" s="93">
        <f t="shared" si="59"/>
        <v>0</v>
      </c>
      <c r="FO17" s="93">
        <f t="shared" si="60"/>
        <v>0</v>
      </c>
      <c r="FP17" s="93">
        <f t="shared" si="61"/>
        <v>0</v>
      </c>
      <c r="FQ17" s="93">
        <f t="shared" si="62"/>
        <v>0</v>
      </c>
      <c r="FR17" s="93">
        <f t="shared" si="63"/>
        <v>0</v>
      </c>
      <c r="FS17" s="93">
        <f t="shared" si="64"/>
        <v>0</v>
      </c>
      <c r="FT17" s="93">
        <f t="shared" si="65"/>
        <v>0</v>
      </c>
      <c r="FU17" s="93">
        <f t="shared" si="66"/>
        <v>0</v>
      </c>
      <c r="FV17" s="93">
        <f t="shared" si="67"/>
        <v>0</v>
      </c>
      <c r="FW17" s="93">
        <f t="shared" si="68"/>
        <v>0</v>
      </c>
      <c r="FX17" s="93">
        <f t="shared" si="69"/>
        <v>0</v>
      </c>
      <c r="FY17" s="93">
        <f t="shared" si="70"/>
        <v>0</v>
      </c>
      <c r="FZ17" s="93">
        <f t="shared" si="71"/>
        <v>0</v>
      </c>
      <c r="GA17" s="93">
        <f t="shared" si="72"/>
        <v>0</v>
      </c>
      <c r="GB17" s="93">
        <f t="shared" si="73"/>
        <v>0</v>
      </c>
      <c r="GC17" s="93">
        <f t="shared" si="74"/>
        <v>0</v>
      </c>
      <c r="GD17" s="93">
        <f t="shared" si="75"/>
        <v>0</v>
      </c>
      <c r="GE17" s="93">
        <f t="shared" si="76"/>
        <v>0</v>
      </c>
      <c r="GF17" s="93">
        <f t="shared" si="77"/>
        <v>0</v>
      </c>
      <c r="GG17" s="93">
        <f t="shared" si="78"/>
        <v>0</v>
      </c>
      <c r="GH17" s="93">
        <f t="shared" si="79"/>
        <v>0</v>
      </c>
      <c r="GI17" s="93">
        <f t="shared" si="80"/>
        <v>0</v>
      </c>
      <c r="GJ17" s="93">
        <f t="shared" si="81"/>
        <v>0</v>
      </c>
      <c r="GK17" s="93">
        <f t="shared" si="82"/>
        <v>0</v>
      </c>
      <c r="GL17" s="93">
        <f t="shared" si="83"/>
        <v>0</v>
      </c>
      <c r="GM17" s="93">
        <f t="shared" si="84"/>
        <v>0</v>
      </c>
      <c r="GN17" s="93">
        <f t="shared" si="85"/>
        <v>0</v>
      </c>
      <c r="GO17" s="93">
        <f t="shared" si="86"/>
        <v>0</v>
      </c>
      <c r="GP17" s="93">
        <f t="shared" si="87"/>
        <v>0</v>
      </c>
      <c r="GQ17" s="93">
        <f t="shared" si="88"/>
        <v>0</v>
      </c>
      <c r="GR17" s="93">
        <f t="shared" si="89"/>
        <v>0</v>
      </c>
      <c r="GS17" s="93">
        <f t="shared" si="90"/>
        <v>0</v>
      </c>
      <c r="GT17" s="93">
        <f t="shared" si="91"/>
        <v>0</v>
      </c>
      <c r="GU17" s="93">
        <f t="shared" si="92"/>
        <v>0</v>
      </c>
      <c r="GV17" s="93">
        <f t="shared" si="93"/>
        <v>0</v>
      </c>
      <c r="GW17" s="93">
        <f t="shared" si="94"/>
        <v>0</v>
      </c>
      <c r="GX17" s="93">
        <f t="shared" si="95"/>
        <v>0</v>
      </c>
      <c r="GY17" s="93">
        <f t="shared" si="96"/>
        <v>0</v>
      </c>
      <c r="GZ17" s="93">
        <f t="shared" si="97"/>
        <v>0</v>
      </c>
      <c r="HA17" s="93">
        <f t="shared" si="98"/>
        <v>0</v>
      </c>
      <c r="HB17" s="93">
        <f t="shared" si="99"/>
        <v>0</v>
      </c>
      <c r="HC17" s="93">
        <f t="shared" si="100"/>
        <v>0</v>
      </c>
      <c r="HD17" s="93">
        <f t="shared" si="101"/>
        <v>0</v>
      </c>
      <c r="HE17" s="93">
        <f t="shared" si="102"/>
        <v>0</v>
      </c>
      <c r="HF17" s="93">
        <f t="shared" si="103"/>
        <v>0</v>
      </c>
      <c r="HG17" s="93">
        <f t="shared" si="104"/>
        <v>0</v>
      </c>
      <c r="HH17" s="93">
        <f t="shared" si="105"/>
        <v>0</v>
      </c>
      <c r="HI17" s="93">
        <f t="shared" si="106"/>
        <v>0</v>
      </c>
      <c r="HJ17" s="93">
        <f t="shared" si="107"/>
        <v>0</v>
      </c>
      <c r="HK17" s="93">
        <f t="shared" si="108"/>
        <v>0</v>
      </c>
      <c r="HL17" s="93">
        <f t="shared" si="109"/>
        <v>0</v>
      </c>
      <c r="HM17" s="93">
        <f t="shared" si="110"/>
        <v>0</v>
      </c>
      <c r="HN17" s="93">
        <f t="shared" si="111"/>
        <v>0</v>
      </c>
      <c r="HO17" s="93">
        <f t="shared" si="112"/>
        <v>0</v>
      </c>
      <c r="HP17" s="93">
        <f t="shared" si="113"/>
        <v>0</v>
      </c>
      <c r="HQ17" s="93">
        <f t="shared" si="114"/>
        <v>0</v>
      </c>
    </row>
    <row r="18" spans="2:225" x14ac:dyDescent="0.25">
      <c r="B18" s="40">
        <v>14</v>
      </c>
      <c r="C18" s="91">
        <f t="shared" ca="1" si="0"/>
        <v>13600528.836649425</v>
      </c>
      <c r="D18" s="91">
        <f t="shared" ca="1" si="1"/>
        <v>20551472.596939482</v>
      </c>
      <c r="E18" s="91">
        <f t="shared" ca="1" si="2"/>
        <v>4767950.4224174637</v>
      </c>
      <c r="F18" s="91">
        <f t="shared" ca="1" si="3"/>
        <v>7552119.2035934906</v>
      </c>
      <c r="H18" s="40">
        <v>14</v>
      </c>
      <c r="I18" s="91">
        <v>0</v>
      </c>
      <c r="J18" s="41">
        <v>0</v>
      </c>
      <c r="K18" s="92">
        <f t="shared" si="4"/>
        <v>0</v>
      </c>
      <c r="L18" s="92">
        <f t="shared" si="5"/>
        <v>0</v>
      </c>
      <c r="M18" s="42"/>
      <c r="N18" s="40">
        <v>14</v>
      </c>
      <c r="O18" s="54">
        <v>0</v>
      </c>
      <c r="P18" s="92">
        <f t="shared" si="6"/>
        <v>0</v>
      </c>
      <c r="Q18" s="92">
        <f t="shared" si="115"/>
        <v>0</v>
      </c>
      <c r="R18" s="42"/>
      <c r="S18" s="40">
        <v>14</v>
      </c>
      <c r="T18" s="54">
        <f>'7. Dödsrisk'!E18</f>
        <v>1.1E-4</v>
      </c>
      <c r="U18" s="90">
        <f t="shared" si="116"/>
        <v>0.99988999999999995</v>
      </c>
      <c r="V18" s="43"/>
      <c r="W18" s="37">
        <v>14</v>
      </c>
      <c r="X18" s="93">
        <f t="shared" si="126"/>
        <v>0.9960139910950484</v>
      </c>
      <c r="Y18" s="93">
        <f t="shared" si="126"/>
        <v>0.99880064489430331</v>
      </c>
      <c r="Z18" s="93">
        <f t="shared" si="126"/>
        <v>0.99897046987418192</v>
      </c>
      <c r="AA18" s="93">
        <f t="shared" si="126"/>
        <v>0.99919029173836449</v>
      </c>
      <c r="AB18" s="93">
        <f t="shared" si="126"/>
        <v>0.99926023995516122</v>
      </c>
      <c r="AC18" s="93">
        <f t="shared" si="126"/>
        <v>0.99939016067604902</v>
      </c>
      <c r="AD18" s="93">
        <f t="shared" si="126"/>
        <v>0.99944013268268328</v>
      </c>
      <c r="AE18" s="93">
        <f t="shared" si="126"/>
        <v>0.99956007989227036</v>
      </c>
      <c r="AF18" s="93">
        <f t="shared" si="126"/>
        <v>0.99963005399605009</v>
      </c>
      <c r="AG18" s="93">
        <f t="shared" si="126"/>
        <v>0.99965004699699</v>
      </c>
      <c r="AH18" s="93">
        <f t="shared" si="126"/>
        <v>0.99968003739811184</v>
      </c>
      <c r="AI18" s="93">
        <f t="shared" si="126"/>
        <v>0.99973002389930687</v>
      </c>
      <c r="AJ18" s="93">
        <f t="shared" si="126"/>
        <v>0.99980000989999995</v>
      </c>
      <c r="AK18" s="93">
        <f t="shared" si="126"/>
        <v>0.99990999999999997</v>
      </c>
      <c r="AL18" s="93">
        <f t="shared" si="126"/>
        <v>1</v>
      </c>
      <c r="AM18" s="93">
        <f t="shared" si="126"/>
        <v>0</v>
      </c>
      <c r="AN18" s="93">
        <f t="shared" si="128"/>
        <v>0</v>
      </c>
      <c r="AO18" s="93">
        <f t="shared" si="128"/>
        <v>0</v>
      </c>
      <c r="AP18" s="93">
        <f t="shared" si="127"/>
        <v>0</v>
      </c>
      <c r="AQ18" s="93">
        <f t="shared" si="127"/>
        <v>0</v>
      </c>
      <c r="AR18" s="93">
        <f t="shared" si="127"/>
        <v>0</v>
      </c>
      <c r="AS18" s="93">
        <f t="shared" si="127"/>
        <v>0</v>
      </c>
      <c r="AT18" s="93">
        <f t="shared" si="127"/>
        <v>0</v>
      </c>
      <c r="AU18" s="93">
        <f t="shared" si="127"/>
        <v>0</v>
      </c>
      <c r="AV18" s="93">
        <f t="shared" si="127"/>
        <v>0</v>
      </c>
      <c r="AW18" s="93">
        <f t="shared" si="127"/>
        <v>0</v>
      </c>
      <c r="AX18" s="93">
        <f t="shared" si="127"/>
        <v>0</v>
      </c>
      <c r="AY18" s="93">
        <f t="shared" si="127"/>
        <v>0</v>
      </c>
      <c r="AZ18" s="93">
        <f t="shared" si="127"/>
        <v>0</v>
      </c>
      <c r="BA18" s="93">
        <f t="shared" si="127"/>
        <v>0</v>
      </c>
      <c r="BB18" s="93">
        <f t="shared" si="127"/>
        <v>0</v>
      </c>
      <c r="BC18" s="93">
        <f t="shared" si="127"/>
        <v>0</v>
      </c>
      <c r="BD18" s="93">
        <f t="shared" si="127"/>
        <v>0</v>
      </c>
      <c r="BE18" s="93">
        <f t="shared" si="127"/>
        <v>0</v>
      </c>
      <c r="BF18" s="93">
        <f t="shared" si="127"/>
        <v>0</v>
      </c>
      <c r="BG18" s="93">
        <f t="shared" si="127"/>
        <v>0</v>
      </c>
      <c r="BH18" s="93">
        <f t="shared" si="127"/>
        <v>0</v>
      </c>
      <c r="BI18" s="93">
        <f t="shared" si="127"/>
        <v>0</v>
      </c>
      <c r="BJ18" s="93">
        <f t="shared" si="127"/>
        <v>0</v>
      </c>
      <c r="BK18" s="93">
        <f t="shared" si="127"/>
        <v>0</v>
      </c>
      <c r="BL18" s="93">
        <f t="shared" si="127"/>
        <v>0</v>
      </c>
      <c r="BM18" s="93">
        <f t="shared" si="127"/>
        <v>0</v>
      </c>
      <c r="BN18" s="93">
        <f t="shared" si="127"/>
        <v>0</v>
      </c>
      <c r="BO18" s="93">
        <f t="shared" si="127"/>
        <v>0</v>
      </c>
      <c r="BP18" s="93">
        <f t="shared" si="127"/>
        <v>0</v>
      </c>
      <c r="BQ18" s="93">
        <f t="shared" si="127"/>
        <v>0</v>
      </c>
      <c r="BR18" s="93">
        <f t="shared" si="127"/>
        <v>0</v>
      </c>
      <c r="BS18" s="93">
        <f t="shared" si="127"/>
        <v>0</v>
      </c>
      <c r="BT18" s="93">
        <f t="shared" si="127"/>
        <v>0</v>
      </c>
      <c r="BU18" s="93">
        <f t="shared" si="127"/>
        <v>0</v>
      </c>
      <c r="BV18" s="93">
        <f t="shared" si="127"/>
        <v>0</v>
      </c>
      <c r="BW18" s="93">
        <f t="shared" si="127"/>
        <v>0</v>
      </c>
      <c r="BX18" s="93">
        <f t="shared" si="127"/>
        <v>0</v>
      </c>
      <c r="BY18" s="93">
        <f t="shared" si="127"/>
        <v>0</v>
      </c>
      <c r="BZ18" s="93">
        <f t="shared" si="127"/>
        <v>0</v>
      </c>
      <c r="CA18" s="93">
        <f t="shared" si="127"/>
        <v>0</v>
      </c>
      <c r="CB18" s="93">
        <f t="shared" si="127"/>
        <v>0</v>
      </c>
      <c r="CC18" s="93">
        <f t="shared" si="127"/>
        <v>0</v>
      </c>
      <c r="CD18" s="93">
        <f t="shared" si="127"/>
        <v>0</v>
      </c>
      <c r="CE18" s="93">
        <f t="shared" si="127"/>
        <v>0</v>
      </c>
      <c r="CF18" s="93">
        <f t="shared" si="127"/>
        <v>0</v>
      </c>
      <c r="CG18" s="93">
        <f t="shared" si="127"/>
        <v>0</v>
      </c>
      <c r="CH18" s="93">
        <f t="shared" si="127"/>
        <v>0</v>
      </c>
      <c r="CI18" s="93">
        <f t="shared" si="119"/>
        <v>0</v>
      </c>
      <c r="CJ18" s="93">
        <f t="shared" si="123"/>
        <v>0</v>
      </c>
      <c r="CK18" s="93">
        <f t="shared" si="124"/>
        <v>0</v>
      </c>
      <c r="CL18" s="93">
        <f t="shared" si="125"/>
        <v>0</v>
      </c>
      <c r="CM18" s="93">
        <f t="shared" si="121"/>
        <v>0</v>
      </c>
      <c r="CN18" s="93">
        <f t="shared" si="121"/>
        <v>0</v>
      </c>
      <c r="CO18" s="93">
        <f t="shared" si="121"/>
        <v>0</v>
      </c>
      <c r="CP18" s="93">
        <f t="shared" si="121"/>
        <v>0</v>
      </c>
      <c r="CQ18" s="93">
        <f t="shared" si="121"/>
        <v>0</v>
      </c>
      <c r="CR18" s="93">
        <f t="shared" si="121"/>
        <v>0</v>
      </c>
      <c r="CS18" s="93">
        <f t="shared" si="121"/>
        <v>0</v>
      </c>
      <c r="CT18" s="93">
        <f t="shared" si="121"/>
        <v>0</v>
      </c>
      <c r="CU18" s="93">
        <f t="shared" si="121"/>
        <v>0</v>
      </c>
      <c r="CV18" s="93">
        <f t="shared" si="121"/>
        <v>0</v>
      </c>
      <c r="CW18" s="93">
        <f t="shared" si="121"/>
        <v>0</v>
      </c>
      <c r="CX18" s="93">
        <f t="shared" si="121"/>
        <v>0</v>
      </c>
      <c r="CY18" s="93">
        <f t="shared" si="121"/>
        <v>0</v>
      </c>
      <c r="CZ18" s="93">
        <f t="shared" si="121"/>
        <v>0</v>
      </c>
      <c r="DA18" s="93">
        <f t="shared" si="121"/>
        <v>0</v>
      </c>
      <c r="DB18" s="93">
        <f t="shared" si="121"/>
        <v>0</v>
      </c>
      <c r="DC18" s="93">
        <f t="shared" si="121"/>
        <v>0</v>
      </c>
      <c r="DD18" s="93">
        <f t="shared" si="121"/>
        <v>0</v>
      </c>
      <c r="DE18" s="93">
        <f t="shared" si="121"/>
        <v>0</v>
      </c>
      <c r="DF18" s="93">
        <f t="shared" si="121"/>
        <v>0</v>
      </c>
      <c r="DG18" s="93">
        <f t="shared" si="121"/>
        <v>0</v>
      </c>
      <c r="DH18" s="93">
        <f t="shared" si="121"/>
        <v>0</v>
      </c>
      <c r="DI18" s="93">
        <f t="shared" si="121"/>
        <v>0</v>
      </c>
      <c r="DJ18" s="93">
        <f t="shared" si="121"/>
        <v>0</v>
      </c>
      <c r="DK18" s="93">
        <f t="shared" ref="DK18:DS33" si="129">IF($W18&lt;DK$3,0,IF($W18=DK$3,1,DK17*$U17))</f>
        <v>0</v>
      </c>
      <c r="DL18" s="93">
        <f t="shared" si="129"/>
        <v>0</v>
      </c>
      <c r="DM18" s="93">
        <f t="shared" si="129"/>
        <v>0</v>
      </c>
      <c r="DN18" s="93">
        <f t="shared" si="129"/>
        <v>0</v>
      </c>
      <c r="DO18" s="93">
        <f t="shared" si="129"/>
        <v>0</v>
      </c>
      <c r="DP18" s="93">
        <f t="shared" si="129"/>
        <v>0</v>
      </c>
      <c r="DQ18" s="93">
        <f t="shared" si="129"/>
        <v>0</v>
      </c>
      <c r="DR18" s="93">
        <f t="shared" si="129"/>
        <v>0</v>
      </c>
      <c r="DS18" s="93">
        <f t="shared" si="129"/>
        <v>0</v>
      </c>
      <c r="DU18" s="37">
        <v>14</v>
      </c>
      <c r="DV18" s="93">
        <f t="shared" si="15"/>
        <v>0.81514995247703093</v>
      </c>
      <c r="DW18" s="93">
        <f t="shared" si="16"/>
        <v>0.82713745177816367</v>
      </c>
      <c r="DX18" s="93">
        <f t="shared" si="17"/>
        <v>0.8393012378337249</v>
      </c>
      <c r="DY18" s="93">
        <f t="shared" si="18"/>
        <v>0.85164390309598548</v>
      </c>
      <c r="DZ18" s="93">
        <f t="shared" si="19"/>
        <v>0.86416807814151464</v>
      </c>
      <c r="EA18" s="93">
        <f t="shared" si="20"/>
        <v>0.87687643223183098</v>
      </c>
      <c r="EB18" s="93">
        <f t="shared" si="21"/>
        <v>0.88977167388229905</v>
      </c>
      <c r="EC18" s="93">
        <f t="shared" si="22"/>
        <v>0.9028565514393917</v>
      </c>
      <c r="ED18" s="93">
        <f t="shared" si="23"/>
        <v>0.91613385366644151</v>
      </c>
      <c r="EE18" s="93">
        <f t="shared" si="24"/>
        <v>0.92960641033800684</v>
      </c>
      <c r="EF18" s="93">
        <f t="shared" si="25"/>
        <v>0.94327709284297745</v>
      </c>
      <c r="EG18" s="93">
        <f t="shared" si="26"/>
        <v>0.95714881479655056</v>
      </c>
      <c r="EH18" s="93">
        <f t="shared" si="27"/>
        <v>0.97122453266120568</v>
      </c>
      <c r="EI18" s="93">
        <f t="shared" si="28"/>
        <v>0.98550724637681164</v>
      </c>
      <c r="EJ18" s="93">
        <f t="shared" si="29"/>
        <v>1</v>
      </c>
      <c r="EK18" s="93">
        <f t="shared" si="30"/>
        <v>0</v>
      </c>
      <c r="EL18" s="93">
        <f t="shared" si="31"/>
        <v>0</v>
      </c>
      <c r="EM18" s="93">
        <f t="shared" si="32"/>
        <v>0</v>
      </c>
      <c r="EN18" s="93">
        <f t="shared" si="33"/>
        <v>0</v>
      </c>
      <c r="EO18" s="93">
        <f t="shared" si="34"/>
        <v>0</v>
      </c>
      <c r="EP18" s="93">
        <f t="shared" si="35"/>
        <v>0</v>
      </c>
      <c r="EQ18" s="93">
        <f t="shared" si="36"/>
        <v>0</v>
      </c>
      <c r="ER18" s="93">
        <f t="shared" si="37"/>
        <v>0</v>
      </c>
      <c r="ES18" s="93">
        <f t="shared" si="38"/>
        <v>0</v>
      </c>
      <c r="ET18" s="93">
        <f t="shared" si="39"/>
        <v>0</v>
      </c>
      <c r="EU18" s="93">
        <f t="shared" si="40"/>
        <v>0</v>
      </c>
      <c r="EV18" s="93">
        <f t="shared" si="41"/>
        <v>0</v>
      </c>
      <c r="EW18" s="93">
        <f t="shared" si="42"/>
        <v>0</v>
      </c>
      <c r="EX18" s="93">
        <f t="shared" si="43"/>
        <v>0</v>
      </c>
      <c r="EY18" s="93">
        <f t="shared" si="44"/>
        <v>0</v>
      </c>
      <c r="EZ18" s="93">
        <f t="shared" si="45"/>
        <v>0</v>
      </c>
      <c r="FA18" s="93">
        <f t="shared" si="46"/>
        <v>0</v>
      </c>
      <c r="FB18" s="93">
        <f t="shared" si="47"/>
        <v>0</v>
      </c>
      <c r="FC18" s="93">
        <f t="shared" si="48"/>
        <v>0</v>
      </c>
      <c r="FD18" s="93">
        <f t="shared" si="49"/>
        <v>0</v>
      </c>
      <c r="FE18" s="93">
        <f t="shared" si="50"/>
        <v>0</v>
      </c>
      <c r="FF18" s="93">
        <f t="shared" si="51"/>
        <v>0</v>
      </c>
      <c r="FG18" s="93">
        <f t="shared" si="52"/>
        <v>0</v>
      </c>
      <c r="FH18" s="93">
        <f t="shared" si="53"/>
        <v>0</v>
      </c>
      <c r="FI18" s="93">
        <f t="shared" si="54"/>
        <v>0</v>
      </c>
      <c r="FJ18" s="93">
        <f t="shared" si="55"/>
        <v>0</v>
      </c>
      <c r="FK18" s="93">
        <f t="shared" si="56"/>
        <v>0</v>
      </c>
      <c r="FL18" s="93">
        <f t="shared" si="57"/>
        <v>0</v>
      </c>
      <c r="FM18" s="93">
        <f t="shared" si="58"/>
        <v>0</v>
      </c>
      <c r="FN18" s="93">
        <f t="shared" si="59"/>
        <v>0</v>
      </c>
      <c r="FO18" s="93">
        <f t="shared" si="60"/>
        <v>0</v>
      </c>
      <c r="FP18" s="93">
        <f t="shared" si="61"/>
        <v>0</v>
      </c>
      <c r="FQ18" s="93">
        <f t="shared" si="62"/>
        <v>0</v>
      </c>
      <c r="FR18" s="93">
        <f t="shared" si="63"/>
        <v>0</v>
      </c>
      <c r="FS18" s="93">
        <f t="shared" si="64"/>
        <v>0</v>
      </c>
      <c r="FT18" s="93">
        <f t="shared" si="65"/>
        <v>0</v>
      </c>
      <c r="FU18" s="93">
        <f t="shared" si="66"/>
        <v>0</v>
      </c>
      <c r="FV18" s="93">
        <f t="shared" si="67"/>
        <v>0</v>
      </c>
      <c r="FW18" s="93">
        <f t="shared" si="68"/>
        <v>0</v>
      </c>
      <c r="FX18" s="93">
        <f t="shared" si="69"/>
        <v>0</v>
      </c>
      <c r="FY18" s="93">
        <f t="shared" si="70"/>
        <v>0</v>
      </c>
      <c r="FZ18" s="93">
        <f t="shared" si="71"/>
        <v>0</v>
      </c>
      <c r="GA18" s="93">
        <f t="shared" si="72"/>
        <v>0</v>
      </c>
      <c r="GB18" s="93">
        <f t="shared" si="73"/>
        <v>0</v>
      </c>
      <c r="GC18" s="93">
        <f t="shared" si="74"/>
        <v>0</v>
      </c>
      <c r="GD18" s="93">
        <f t="shared" si="75"/>
        <v>0</v>
      </c>
      <c r="GE18" s="93">
        <f t="shared" si="76"/>
        <v>0</v>
      </c>
      <c r="GF18" s="93">
        <f t="shared" si="77"/>
        <v>0</v>
      </c>
      <c r="GG18" s="93">
        <f t="shared" si="78"/>
        <v>0</v>
      </c>
      <c r="GH18" s="93">
        <f t="shared" si="79"/>
        <v>0</v>
      </c>
      <c r="GI18" s="93">
        <f t="shared" si="80"/>
        <v>0</v>
      </c>
      <c r="GJ18" s="93">
        <f t="shared" si="81"/>
        <v>0</v>
      </c>
      <c r="GK18" s="93">
        <f t="shared" si="82"/>
        <v>0</v>
      </c>
      <c r="GL18" s="93">
        <f t="shared" si="83"/>
        <v>0</v>
      </c>
      <c r="GM18" s="93">
        <f t="shared" si="84"/>
        <v>0</v>
      </c>
      <c r="GN18" s="93">
        <f t="shared" si="85"/>
        <v>0</v>
      </c>
      <c r="GO18" s="93">
        <f t="shared" si="86"/>
        <v>0</v>
      </c>
      <c r="GP18" s="93">
        <f t="shared" si="87"/>
        <v>0</v>
      </c>
      <c r="GQ18" s="93">
        <f t="shared" si="88"/>
        <v>0</v>
      </c>
      <c r="GR18" s="93">
        <f t="shared" si="89"/>
        <v>0</v>
      </c>
      <c r="GS18" s="93">
        <f t="shared" si="90"/>
        <v>0</v>
      </c>
      <c r="GT18" s="93">
        <f t="shared" si="91"/>
        <v>0</v>
      </c>
      <c r="GU18" s="93">
        <f t="shared" si="92"/>
        <v>0</v>
      </c>
      <c r="GV18" s="93">
        <f t="shared" si="93"/>
        <v>0</v>
      </c>
      <c r="GW18" s="93">
        <f t="shared" si="94"/>
        <v>0</v>
      </c>
      <c r="GX18" s="93">
        <f t="shared" si="95"/>
        <v>0</v>
      </c>
      <c r="GY18" s="93">
        <f t="shared" si="96"/>
        <v>0</v>
      </c>
      <c r="GZ18" s="93">
        <f t="shared" si="97"/>
        <v>0</v>
      </c>
      <c r="HA18" s="93">
        <f t="shared" si="98"/>
        <v>0</v>
      </c>
      <c r="HB18" s="93">
        <f t="shared" si="99"/>
        <v>0</v>
      </c>
      <c r="HC18" s="93">
        <f t="shared" si="100"/>
        <v>0</v>
      </c>
      <c r="HD18" s="93">
        <f t="shared" si="101"/>
        <v>0</v>
      </c>
      <c r="HE18" s="93">
        <f t="shared" si="102"/>
        <v>0</v>
      </c>
      <c r="HF18" s="93">
        <f t="shared" si="103"/>
        <v>0</v>
      </c>
      <c r="HG18" s="93">
        <f t="shared" si="104"/>
        <v>0</v>
      </c>
      <c r="HH18" s="93">
        <f t="shared" si="105"/>
        <v>0</v>
      </c>
      <c r="HI18" s="93">
        <f t="shared" si="106"/>
        <v>0</v>
      </c>
      <c r="HJ18" s="93">
        <f t="shared" si="107"/>
        <v>0</v>
      </c>
      <c r="HK18" s="93">
        <f t="shared" si="108"/>
        <v>0</v>
      </c>
      <c r="HL18" s="93">
        <f t="shared" si="109"/>
        <v>0</v>
      </c>
      <c r="HM18" s="93">
        <f t="shared" si="110"/>
        <v>0</v>
      </c>
      <c r="HN18" s="93">
        <f t="shared" si="111"/>
        <v>0</v>
      </c>
      <c r="HO18" s="93">
        <f t="shared" si="112"/>
        <v>0</v>
      </c>
      <c r="HP18" s="93">
        <f t="shared" si="113"/>
        <v>0</v>
      </c>
      <c r="HQ18" s="93">
        <f t="shared" si="114"/>
        <v>0</v>
      </c>
    </row>
    <row r="19" spans="2:225" x14ac:dyDescent="0.25">
      <c r="B19" s="40">
        <v>15</v>
      </c>
      <c r="C19" s="91">
        <f t="shared" ca="1" si="0"/>
        <v>13802054.839691339</v>
      </c>
      <c r="D19" s="91">
        <f t="shared" ca="1" si="1"/>
        <v>20553733.507625341</v>
      </c>
      <c r="E19" s="91">
        <f t="shared" ca="1" si="2"/>
        <v>4838599.586348691</v>
      </c>
      <c r="F19" s="91">
        <f t="shared" ca="1" si="3"/>
        <v>7552950.0280965846</v>
      </c>
      <c r="H19" s="40">
        <v>15</v>
      </c>
      <c r="I19" s="91">
        <f t="shared" ref="I19:I28" si="130">AI_MAN_20_24*(1+SOCA)</f>
        <v>412190.03977798333</v>
      </c>
      <c r="J19" s="41">
        <f>SI_MAN_15_19</f>
        <v>0.18899999999999997</v>
      </c>
      <c r="K19" s="92">
        <f t="shared" si="4"/>
        <v>77903.917518038841</v>
      </c>
      <c r="L19" s="92">
        <f t="shared" si="5"/>
        <v>310.37417337864082</v>
      </c>
      <c r="M19" s="42"/>
      <c r="N19" s="40">
        <v>15</v>
      </c>
      <c r="O19" s="54">
        <f>HA_man_15_19</f>
        <v>0.97010627601803989</v>
      </c>
      <c r="P19" s="92">
        <f>J19*O19*HA_värde_arbete+(1-J19)*O19*HA_värde_fritid</f>
        <v>74.186487771560536</v>
      </c>
      <c r="Q19" s="92">
        <f t="shared" si="115"/>
        <v>27078.068036619596</v>
      </c>
      <c r="R19" s="42"/>
      <c r="S19" s="40">
        <v>15</v>
      </c>
      <c r="T19" s="54">
        <f>'7. Dödsrisk'!E19</f>
        <v>1.3000000000000002E-4</v>
      </c>
      <c r="U19" s="90">
        <f t="shared" si="116"/>
        <v>0.99987000000000004</v>
      </c>
      <c r="V19" s="43"/>
      <c r="W19" s="37">
        <v>15</v>
      </c>
      <c r="X19" s="93">
        <f t="shared" si="126"/>
        <v>0.99590442955602787</v>
      </c>
      <c r="Y19" s="93">
        <f t="shared" si="126"/>
        <v>0.99869077682336493</v>
      </c>
      <c r="Z19" s="93">
        <f t="shared" si="126"/>
        <v>0.9988605831224957</v>
      </c>
      <c r="AA19" s="93">
        <f t="shared" si="126"/>
        <v>0.99908038080627326</v>
      </c>
      <c r="AB19" s="93">
        <f t="shared" si="126"/>
        <v>0.99915032132876613</v>
      </c>
      <c r="AC19" s="93">
        <f t="shared" si="126"/>
        <v>0.99928022775837455</v>
      </c>
      <c r="AD19" s="93">
        <f t="shared" si="126"/>
        <v>0.99933019426808811</v>
      </c>
      <c r="AE19" s="93">
        <f t="shared" si="126"/>
        <v>0.99945012828348212</v>
      </c>
      <c r="AF19" s="93">
        <f t="shared" si="126"/>
        <v>0.99952009469011049</v>
      </c>
      <c r="AG19" s="93">
        <f t="shared" si="126"/>
        <v>0.99954008549182027</v>
      </c>
      <c r="AH19" s="93">
        <f t="shared" si="126"/>
        <v>0.99957007259399799</v>
      </c>
      <c r="AI19" s="93">
        <f t="shared" si="126"/>
        <v>0.99962005359667794</v>
      </c>
      <c r="AJ19" s="93">
        <f t="shared" si="126"/>
        <v>0.99969003189891092</v>
      </c>
      <c r="AK19" s="93">
        <f t="shared" si="126"/>
        <v>0.99980000989999995</v>
      </c>
      <c r="AL19" s="93">
        <f t="shared" si="126"/>
        <v>0.99988999999999995</v>
      </c>
      <c r="AM19" s="93">
        <f t="shared" si="126"/>
        <v>1</v>
      </c>
      <c r="AN19" s="93">
        <f t="shared" si="128"/>
        <v>0</v>
      </c>
      <c r="AO19" s="93">
        <f t="shared" si="128"/>
        <v>0</v>
      </c>
      <c r="AP19" s="93">
        <f t="shared" si="127"/>
        <v>0</v>
      </c>
      <c r="AQ19" s="93">
        <f t="shared" si="127"/>
        <v>0</v>
      </c>
      <c r="AR19" s="93">
        <f t="shared" si="127"/>
        <v>0</v>
      </c>
      <c r="AS19" s="93">
        <f t="shared" si="127"/>
        <v>0</v>
      </c>
      <c r="AT19" s="93">
        <f t="shared" si="127"/>
        <v>0</v>
      </c>
      <c r="AU19" s="93">
        <f t="shared" si="127"/>
        <v>0</v>
      </c>
      <c r="AV19" s="93">
        <f t="shared" si="127"/>
        <v>0</v>
      </c>
      <c r="AW19" s="93">
        <f t="shared" si="127"/>
        <v>0</v>
      </c>
      <c r="AX19" s="93">
        <f t="shared" si="127"/>
        <v>0</v>
      </c>
      <c r="AY19" s="93">
        <f t="shared" si="127"/>
        <v>0</v>
      </c>
      <c r="AZ19" s="93">
        <f t="shared" si="127"/>
        <v>0</v>
      </c>
      <c r="BA19" s="93">
        <f t="shared" si="127"/>
        <v>0</v>
      </c>
      <c r="BB19" s="93">
        <f t="shared" si="127"/>
        <v>0</v>
      </c>
      <c r="BC19" s="93">
        <f t="shared" si="127"/>
        <v>0</v>
      </c>
      <c r="BD19" s="93">
        <f t="shared" si="127"/>
        <v>0</v>
      </c>
      <c r="BE19" s="93">
        <f t="shared" si="127"/>
        <v>0</v>
      </c>
      <c r="BF19" s="93">
        <f t="shared" si="127"/>
        <v>0</v>
      </c>
      <c r="BG19" s="93">
        <f t="shared" si="127"/>
        <v>0</v>
      </c>
      <c r="BH19" s="93">
        <f t="shared" si="127"/>
        <v>0</v>
      </c>
      <c r="BI19" s="93">
        <f t="shared" si="127"/>
        <v>0</v>
      </c>
      <c r="BJ19" s="93">
        <f t="shared" si="127"/>
        <v>0</v>
      </c>
      <c r="BK19" s="93">
        <f t="shared" si="127"/>
        <v>0</v>
      </c>
      <c r="BL19" s="93">
        <f t="shared" si="127"/>
        <v>0</v>
      </c>
      <c r="BM19" s="93">
        <f t="shared" si="127"/>
        <v>0</v>
      </c>
      <c r="BN19" s="93">
        <f t="shared" si="127"/>
        <v>0</v>
      </c>
      <c r="BO19" s="93">
        <f t="shared" si="127"/>
        <v>0</v>
      </c>
      <c r="BP19" s="93">
        <f t="shared" si="127"/>
        <v>0</v>
      </c>
      <c r="BQ19" s="93">
        <f t="shared" si="127"/>
        <v>0</v>
      </c>
      <c r="BR19" s="93">
        <f t="shared" si="127"/>
        <v>0</v>
      </c>
      <c r="BS19" s="93">
        <f t="shared" si="127"/>
        <v>0</v>
      </c>
      <c r="BT19" s="93">
        <f t="shared" si="127"/>
        <v>0</v>
      </c>
      <c r="BU19" s="93">
        <f t="shared" si="127"/>
        <v>0</v>
      </c>
      <c r="BV19" s="93">
        <f t="shared" si="127"/>
        <v>0</v>
      </c>
      <c r="BW19" s="93">
        <f t="shared" si="127"/>
        <v>0</v>
      </c>
      <c r="BX19" s="93">
        <f t="shared" si="127"/>
        <v>0</v>
      </c>
      <c r="BY19" s="93">
        <f t="shared" si="127"/>
        <v>0</v>
      </c>
      <c r="BZ19" s="93">
        <f t="shared" si="127"/>
        <v>0</v>
      </c>
      <c r="CA19" s="93">
        <f t="shared" si="127"/>
        <v>0</v>
      </c>
      <c r="CB19" s="93">
        <f t="shared" si="127"/>
        <v>0</v>
      </c>
      <c r="CC19" s="93">
        <f t="shared" si="127"/>
        <v>0</v>
      </c>
      <c r="CD19" s="93">
        <f t="shared" si="127"/>
        <v>0</v>
      </c>
      <c r="CE19" s="93">
        <f t="shared" si="127"/>
        <v>0</v>
      </c>
      <c r="CF19" s="93">
        <f t="shared" si="127"/>
        <v>0</v>
      </c>
      <c r="CG19" s="93">
        <f t="shared" si="127"/>
        <v>0</v>
      </c>
      <c r="CH19" s="93">
        <f t="shared" si="127"/>
        <v>0</v>
      </c>
      <c r="CI19" s="93">
        <f t="shared" si="119"/>
        <v>0</v>
      </c>
      <c r="CJ19" s="93">
        <f t="shared" si="123"/>
        <v>0</v>
      </c>
      <c r="CK19" s="93">
        <f t="shared" si="124"/>
        <v>0</v>
      </c>
      <c r="CL19" s="93">
        <f t="shared" si="125"/>
        <v>0</v>
      </c>
      <c r="CM19" s="93">
        <f t="shared" ref="CM19:CX22" si="131">IF($W19&lt;CM$3,0,IF($W19=CM$3,1,CM18*$U18))</f>
        <v>0</v>
      </c>
      <c r="CN19" s="93">
        <f t="shared" si="131"/>
        <v>0</v>
      </c>
      <c r="CO19" s="93">
        <f t="shared" si="131"/>
        <v>0</v>
      </c>
      <c r="CP19" s="93">
        <f t="shared" si="131"/>
        <v>0</v>
      </c>
      <c r="CQ19" s="93">
        <f t="shared" si="131"/>
        <v>0</v>
      </c>
      <c r="CR19" s="93">
        <f t="shared" si="131"/>
        <v>0</v>
      </c>
      <c r="CS19" s="93">
        <f t="shared" si="131"/>
        <v>0</v>
      </c>
      <c r="CT19" s="93">
        <f t="shared" si="131"/>
        <v>0</v>
      </c>
      <c r="CU19" s="93">
        <f t="shared" si="131"/>
        <v>0</v>
      </c>
      <c r="CV19" s="93">
        <f t="shared" si="131"/>
        <v>0</v>
      </c>
      <c r="CW19" s="93">
        <f t="shared" si="131"/>
        <v>0</v>
      </c>
      <c r="CX19" s="93">
        <f t="shared" si="131"/>
        <v>0</v>
      </c>
      <c r="CY19" s="93">
        <f t="shared" ref="CY19:DN34" si="132">IF($W19&lt;CY$3,0,IF($W19=CY$3,1,CY18*$U18))</f>
        <v>0</v>
      </c>
      <c r="CZ19" s="93">
        <f t="shared" si="132"/>
        <v>0</v>
      </c>
      <c r="DA19" s="93">
        <f t="shared" si="132"/>
        <v>0</v>
      </c>
      <c r="DB19" s="93">
        <f t="shared" si="132"/>
        <v>0</v>
      </c>
      <c r="DC19" s="93">
        <f t="shared" si="132"/>
        <v>0</v>
      </c>
      <c r="DD19" s="93">
        <f t="shared" si="132"/>
        <v>0</v>
      </c>
      <c r="DE19" s="93">
        <f t="shared" si="132"/>
        <v>0</v>
      </c>
      <c r="DF19" s="93">
        <f t="shared" si="132"/>
        <v>0</v>
      </c>
      <c r="DG19" s="93">
        <f t="shared" si="132"/>
        <v>0</v>
      </c>
      <c r="DH19" s="93">
        <f t="shared" si="132"/>
        <v>0</v>
      </c>
      <c r="DI19" s="93">
        <f t="shared" si="132"/>
        <v>0</v>
      </c>
      <c r="DJ19" s="93">
        <f t="shared" si="132"/>
        <v>0</v>
      </c>
      <c r="DK19" s="93">
        <f t="shared" si="129"/>
        <v>0</v>
      </c>
      <c r="DL19" s="93">
        <f t="shared" si="129"/>
        <v>0</v>
      </c>
      <c r="DM19" s="93">
        <f t="shared" si="129"/>
        <v>0</v>
      </c>
      <c r="DN19" s="93">
        <f t="shared" si="129"/>
        <v>0</v>
      </c>
      <c r="DO19" s="93">
        <f t="shared" si="129"/>
        <v>0</v>
      </c>
      <c r="DP19" s="93">
        <f t="shared" si="129"/>
        <v>0</v>
      </c>
      <c r="DQ19" s="93">
        <f t="shared" si="129"/>
        <v>0</v>
      </c>
      <c r="DR19" s="93">
        <f t="shared" si="129"/>
        <v>0</v>
      </c>
      <c r="DS19" s="93">
        <f t="shared" si="129"/>
        <v>0</v>
      </c>
      <c r="DU19" s="37">
        <v>15</v>
      </c>
      <c r="DV19" s="93">
        <f t="shared" si="15"/>
        <v>0.80333618504982762</v>
      </c>
      <c r="DW19" s="93">
        <f t="shared" si="16"/>
        <v>0.81514995247703093</v>
      </c>
      <c r="DX19" s="93">
        <f t="shared" si="17"/>
        <v>0.82713745177816367</v>
      </c>
      <c r="DY19" s="93">
        <f t="shared" si="18"/>
        <v>0.8393012378337249</v>
      </c>
      <c r="DZ19" s="93">
        <f t="shared" si="19"/>
        <v>0.85164390309598548</v>
      </c>
      <c r="EA19" s="93">
        <f t="shared" si="20"/>
        <v>0.86416807814151464</v>
      </c>
      <c r="EB19" s="93">
        <f t="shared" si="21"/>
        <v>0.87687643223183098</v>
      </c>
      <c r="EC19" s="93">
        <f t="shared" si="22"/>
        <v>0.88977167388229905</v>
      </c>
      <c r="ED19" s="93">
        <f t="shared" si="23"/>
        <v>0.9028565514393917</v>
      </c>
      <c r="EE19" s="93">
        <f t="shared" si="24"/>
        <v>0.91613385366644151</v>
      </c>
      <c r="EF19" s="93">
        <f t="shared" si="25"/>
        <v>0.92960641033800684</v>
      </c>
      <c r="EG19" s="93">
        <f t="shared" si="26"/>
        <v>0.94327709284297745</v>
      </c>
      <c r="EH19" s="93">
        <f t="shared" si="27"/>
        <v>0.95714881479655056</v>
      </c>
      <c r="EI19" s="93">
        <f t="shared" si="28"/>
        <v>0.97122453266120568</v>
      </c>
      <c r="EJ19" s="93">
        <f t="shared" si="29"/>
        <v>0.98550724637681164</v>
      </c>
      <c r="EK19" s="93">
        <f t="shared" si="30"/>
        <v>1</v>
      </c>
      <c r="EL19" s="93">
        <f t="shared" si="31"/>
        <v>0</v>
      </c>
      <c r="EM19" s="93">
        <f t="shared" si="32"/>
        <v>0</v>
      </c>
      <c r="EN19" s="93">
        <f t="shared" si="33"/>
        <v>0</v>
      </c>
      <c r="EO19" s="93">
        <f t="shared" si="34"/>
        <v>0</v>
      </c>
      <c r="EP19" s="93">
        <f t="shared" si="35"/>
        <v>0</v>
      </c>
      <c r="EQ19" s="93">
        <f t="shared" si="36"/>
        <v>0</v>
      </c>
      <c r="ER19" s="93">
        <f t="shared" si="37"/>
        <v>0</v>
      </c>
      <c r="ES19" s="93">
        <f t="shared" si="38"/>
        <v>0</v>
      </c>
      <c r="ET19" s="93">
        <f t="shared" si="39"/>
        <v>0</v>
      </c>
      <c r="EU19" s="93">
        <f t="shared" si="40"/>
        <v>0</v>
      </c>
      <c r="EV19" s="93">
        <f t="shared" si="41"/>
        <v>0</v>
      </c>
      <c r="EW19" s="93">
        <f t="shared" si="42"/>
        <v>0</v>
      </c>
      <c r="EX19" s="93">
        <f t="shared" si="43"/>
        <v>0</v>
      </c>
      <c r="EY19" s="93">
        <f t="shared" si="44"/>
        <v>0</v>
      </c>
      <c r="EZ19" s="93">
        <f t="shared" si="45"/>
        <v>0</v>
      </c>
      <c r="FA19" s="93">
        <f t="shared" si="46"/>
        <v>0</v>
      </c>
      <c r="FB19" s="93">
        <f t="shared" si="47"/>
        <v>0</v>
      </c>
      <c r="FC19" s="93">
        <f t="shared" si="48"/>
        <v>0</v>
      </c>
      <c r="FD19" s="93">
        <f t="shared" si="49"/>
        <v>0</v>
      </c>
      <c r="FE19" s="93">
        <f t="shared" si="50"/>
        <v>0</v>
      </c>
      <c r="FF19" s="93">
        <f t="shared" si="51"/>
        <v>0</v>
      </c>
      <c r="FG19" s="93">
        <f t="shared" si="52"/>
        <v>0</v>
      </c>
      <c r="FH19" s="93">
        <f t="shared" si="53"/>
        <v>0</v>
      </c>
      <c r="FI19" s="93">
        <f t="shared" si="54"/>
        <v>0</v>
      </c>
      <c r="FJ19" s="93">
        <f t="shared" si="55"/>
        <v>0</v>
      </c>
      <c r="FK19" s="93">
        <f t="shared" si="56"/>
        <v>0</v>
      </c>
      <c r="FL19" s="93">
        <f t="shared" si="57"/>
        <v>0</v>
      </c>
      <c r="FM19" s="93">
        <f t="shared" si="58"/>
        <v>0</v>
      </c>
      <c r="FN19" s="93">
        <f t="shared" si="59"/>
        <v>0</v>
      </c>
      <c r="FO19" s="93">
        <f t="shared" si="60"/>
        <v>0</v>
      </c>
      <c r="FP19" s="93">
        <f t="shared" si="61"/>
        <v>0</v>
      </c>
      <c r="FQ19" s="93">
        <f t="shared" si="62"/>
        <v>0</v>
      </c>
      <c r="FR19" s="93">
        <f t="shared" si="63"/>
        <v>0</v>
      </c>
      <c r="FS19" s="93">
        <f t="shared" si="64"/>
        <v>0</v>
      </c>
      <c r="FT19" s="93">
        <f t="shared" si="65"/>
        <v>0</v>
      </c>
      <c r="FU19" s="93">
        <f t="shared" si="66"/>
        <v>0</v>
      </c>
      <c r="FV19" s="93">
        <f t="shared" si="67"/>
        <v>0</v>
      </c>
      <c r="FW19" s="93">
        <f t="shared" si="68"/>
        <v>0</v>
      </c>
      <c r="FX19" s="93">
        <f t="shared" si="69"/>
        <v>0</v>
      </c>
      <c r="FY19" s="93">
        <f t="shared" si="70"/>
        <v>0</v>
      </c>
      <c r="FZ19" s="93">
        <f t="shared" si="71"/>
        <v>0</v>
      </c>
      <c r="GA19" s="93">
        <f t="shared" si="72"/>
        <v>0</v>
      </c>
      <c r="GB19" s="93">
        <f t="shared" si="73"/>
        <v>0</v>
      </c>
      <c r="GC19" s="93">
        <f t="shared" si="74"/>
        <v>0</v>
      </c>
      <c r="GD19" s="93">
        <f t="shared" si="75"/>
        <v>0</v>
      </c>
      <c r="GE19" s="93">
        <f t="shared" si="76"/>
        <v>0</v>
      </c>
      <c r="GF19" s="93">
        <f t="shared" si="77"/>
        <v>0</v>
      </c>
      <c r="GG19" s="93">
        <f t="shared" si="78"/>
        <v>0</v>
      </c>
      <c r="GH19" s="93">
        <f t="shared" si="79"/>
        <v>0</v>
      </c>
      <c r="GI19" s="93">
        <f t="shared" si="80"/>
        <v>0</v>
      </c>
      <c r="GJ19" s="93">
        <f t="shared" si="81"/>
        <v>0</v>
      </c>
      <c r="GK19" s="93">
        <f t="shared" si="82"/>
        <v>0</v>
      </c>
      <c r="GL19" s="93">
        <f t="shared" si="83"/>
        <v>0</v>
      </c>
      <c r="GM19" s="93">
        <f t="shared" si="84"/>
        <v>0</v>
      </c>
      <c r="GN19" s="93">
        <f t="shared" si="85"/>
        <v>0</v>
      </c>
      <c r="GO19" s="93">
        <f t="shared" si="86"/>
        <v>0</v>
      </c>
      <c r="GP19" s="93">
        <f t="shared" si="87"/>
        <v>0</v>
      </c>
      <c r="GQ19" s="93">
        <f t="shared" si="88"/>
        <v>0</v>
      </c>
      <c r="GR19" s="93">
        <f t="shared" si="89"/>
        <v>0</v>
      </c>
      <c r="GS19" s="93">
        <f t="shared" si="90"/>
        <v>0</v>
      </c>
      <c r="GT19" s="93">
        <f t="shared" si="91"/>
        <v>0</v>
      </c>
      <c r="GU19" s="93">
        <f t="shared" si="92"/>
        <v>0</v>
      </c>
      <c r="GV19" s="93">
        <f t="shared" si="93"/>
        <v>0</v>
      </c>
      <c r="GW19" s="93">
        <f t="shared" si="94"/>
        <v>0</v>
      </c>
      <c r="GX19" s="93">
        <f t="shared" si="95"/>
        <v>0</v>
      </c>
      <c r="GY19" s="93">
        <f t="shared" si="96"/>
        <v>0</v>
      </c>
      <c r="GZ19" s="93">
        <f t="shared" si="97"/>
        <v>0</v>
      </c>
      <c r="HA19" s="93">
        <f t="shared" si="98"/>
        <v>0</v>
      </c>
      <c r="HB19" s="93">
        <f t="shared" si="99"/>
        <v>0</v>
      </c>
      <c r="HC19" s="93">
        <f t="shared" si="100"/>
        <v>0</v>
      </c>
      <c r="HD19" s="93">
        <f t="shared" si="101"/>
        <v>0</v>
      </c>
      <c r="HE19" s="93">
        <f t="shared" si="102"/>
        <v>0</v>
      </c>
      <c r="HF19" s="93">
        <f t="shared" si="103"/>
        <v>0</v>
      </c>
      <c r="HG19" s="93">
        <f t="shared" si="104"/>
        <v>0</v>
      </c>
      <c r="HH19" s="93">
        <f t="shared" si="105"/>
        <v>0</v>
      </c>
      <c r="HI19" s="93">
        <f t="shared" si="106"/>
        <v>0</v>
      </c>
      <c r="HJ19" s="93">
        <f t="shared" si="107"/>
        <v>0</v>
      </c>
      <c r="HK19" s="93">
        <f t="shared" si="108"/>
        <v>0</v>
      </c>
      <c r="HL19" s="93">
        <f t="shared" si="109"/>
        <v>0</v>
      </c>
      <c r="HM19" s="93">
        <f t="shared" si="110"/>
        <v>0</v>
      </c>
      <c r="HN19" s="93">
        <f t="shared" si="111"/>
        <v>0</v>
      </c>
      <c r="HO19" s="93">
        <f t="shared" si="112"/>
        <v>0</v>
      </c>
      <c r="HP19" s="93">
        <f t="shared" si="113"/>
        <v>0</v>
      </c>
      <c r="HQ19" s="93">
        <f t="shared" si="114"/>
        <v>0</v>
      </c>
    </row>
    <row r="20" spans="2:225" x14ac:dyDescent="0.25">
      <c r="B20" s="40">
        <v>16</v>
      </c>
      <c r="C20" s="91">
        <f t="shared" ca="1" si="0"/>
        <v>13927787.283375626</v>
      </c>
      <c r="D20" s="91">
        <f t="shared" ca="1" si="1"/>
        <v>20478491.794040523</v>
      </c>
      <c r="E20" s="91">
        <f t="shared" ca="1" si="2"/>
        <v>4882913.9665146591</v>
      </c>
      <c r="F20" s="91">
        <f t="shared" ca="1" si="3"/>
        <v>7526850.4506185446</v>
      </c>
      <c r="H20" s="40">
        <v>16</v>
      </c>
      <c r="I20" s="91">
        <f t="shared" si="130"/>
        <v>412190.03977798333</v>
      </c>
      <c r="J20" s="41">
        <f>SI_MAN_15_19</f>
        <v>0.18899999999999997</v>
      </c>
      <c r="K20" s="92">
        <f t="shared" si="4"/>
        <v>77903.917518038841</v>
      </c>
      <c r="L20" s="92">
        <f t="shared" si="5"/>
        <v>310.37417337864082</v>
      </c>
      <c r="M20" s="42"/>
      <c r="N20" s="40">
        <v>16</v>
      </c>
      <c r="O20" s="54">
        <f>HA_man_15_19</f>
        <v>0.97010627601803989</v>
      </c>
      <c r="P20" s="92">
        <f t="shared" ref="P20:P50" si="133">J20*O20*HA_värde_arbete+(1-J20)*O20*HA_värde_fritid</f>
        <v>74.186487771560536</v>
      </c>
      <c r="Q20" s="92">
        <f t="shared" si="115"/>
        <v>27078.068036619596</v>
      </c>
      <c r="R20" s="42"/>
      <c r="S20" s="40">
        <v>16</v>
      </c>
      <c r="T20" s="54">
        <f>'7. Dödsrisk'!E20</f>
        <v>1.9000000000000001E-4</v>
      </c>
      <c r="U20" s="90">
        <f t="shared" si="116"/>
        <v>0.99980999999999998</v>
      </c>
      <c r="V20" s="43"/>
      <c r="W20" s="37">
        <v>16</v>
      </c>
      <c r="X20" s="93">
        <f t="shared" si="126"/>
        <v>0.99577496198018567</v>
      </c>
      <c r="Y20" s="93">
        <f t="shared" si="126"/>
        <v>0.99856094702237796</v>
      </c>
      <c r="Z20" s="93">
        <f t="shared" si="126"/>
        <v>0.99873073124668976</v>
      </c>
      <c r="AA20" s="93">
        <f t="shared" si="126"/>
        <v>0.99895050035676847</v>
      </c>
      <c r="AB20" s="93">
        <f t="shared" si="126"/>
        <v>0.9990204317869934</v>
      </c>
      <c r="AC20" s="93">
        <f t="shared" si="126"/>
        <v>0.99915032132876602</v>
      </c>
      <c r="AD20" s="93">
        <f t="shared" si="126"/>
        <v>0.99920028134283334</v>
      </c>
      <c r="AE20" s="93">
        <f t="shared" si="126"/>
        <v>0.99932019976680531</v>
      </c>
      <c r="AF20" s="93">
        <f t="shared" si="126"/>
        <v>0.99939015707780077</v>
      </c>
      <c r="AG20" s="93">
        <f t="shared" si="126"/>
        <v>0.99941014528070637</v>
      </c>
      <c r="AH20" s="93">
        <f t="shared" si="126"/>
        <v>0.99944012848456076</v>
      </c>
      <c r="AI20" s="93">
        <f t="shared" si="126"/>
        <v>0.99949010298971042</v>
      </c>
      <c r="AJ20" s="93">
        <f t="shared" si="126"/>
        <v>0.99956007219476406</v>
      </c>
      <c r="AK20" s="93">
        <f t="shared" si="126"/>
        <v>0.99967003589871295</v>
      </c>
      <c r="AL20" s="93">
        <f t="shared" si="126"/>
        <v>0.99976001429999994</v>
      </c>
      <c r="AM20" s="93">
        <f t="shared" si="126"/>
        <v>0.99987000000000004</v>
      </c>
      <c r="AN20" s="93">
        <f t="shared" si="128"/>
        <v>1</v>
      </c>
      <c r="AO20" s="93">
        <f t="shared" si="128"/>
        <v>0</v>
      </c>
      <c r="AP20" s="93">
        <f t="shared" si="127"/>
        <v>0</v>
      </c>
      <c r="AQ20" s="93">
        <f t="shared" si="127"/>
        <v>0</v>
      </c>
      <c r="AR20" s="93">
        <f t="shared" si="127"/>
        <v>0</v>
      </c>
      <c r="AS20" s="93">
        <f t="shared" si="127"/>
        <v>0</v>
      </c>
      <c r="AT20" s="93">
        <f t="shared" si="127"/>
        <v>0</v>
      </c>
      <c r="AU20" s="93">
        <f t="shared" si="127"/>
        <v>0</v>
      </c>
      <c r="AV20" s="93">
        <f t="shared" si="127"/>
        <v>0</v>
      </c>
      <c r="AW20" s="93">
        <f t="shared" si="127"/>
        <v>0</v>
      </c>
      <c r="AX20" s="93">
        <f t="shared" si="127"/>
        <v>0</v>
      </c>
      <c r="AY20" s="93">
        <f t="shared" si="127"/>
        <v>0</v>
      </c>
      <c r="AZ20" s="93">
        <f t="shared" si="127"/>
        <v>0</v>
      </c>
      <c r="BA20" s="93">
        <f t="shared" si="127"/>
        <v>0</v>
      </c>
      <c r="BB20" s="93">
        <f t="shared" si="127"/>
        <v>0</v>
      </c>
      <c r="BC20" s="93">
        <f t="shared" si="127"/>
        <v>0</v>
      </c>
      <c r="BD20" s="93">
        <f t="shared" si="127"/>
        <v>0</v>
      </c>
      <c r="BE20" s="93">
        <f t="shared" si="127"/>
        <v>0</v>
      </c>
      <c r="BF20" s="93">
        <f t="shared" si="127"/>
        <v>0</v>
      </c>
      <c r="BG20" s="93">
        <f t="shared" si="127"/>
        <v>0</v>
      </c>
      <c r="BH20" s="93">
        <f t="shared" si="127"/>
        <v>0</v>
      </c>
      <c r="BI20" s="93">
        <f t="shared" si="127"/>
        <v>0</v>
      </c>
      <c r="BJ20" s="93">
        <f t="shared" si="127"/>
        <v>0</v>
      </c>
      <c r="BK20" s="93">
        <f t="shared" si="127"/>
        <v>0</v>
      </c>
      <c r="BL20" s="93">
        <f t="shared" si="127"/>
        <v>0</v>
      </c>
      <c r="BM20" s="93">
        <f t="shared" si="127"/>
        <v>0</v>
      </c>
      <c r="BN20" s="93">
        <f t="shared" si="127"/>
        <v>0</v>
      </c>
      <c r="BO20" s="93">
        <f t="shared" si="127"/>
        <v>0</v>
      </c>
      <c r="BP20" s="93">
        <f t="shared" si="127"/>
        <v>0</v>
      </c>
      <c r="BQ20" s="93">
        <f t="shared" si="127"/>
        <v>0</v>
      </c>
      <c r="BR20" s="93">
        <f t="shared" si="127"/>
        <v>0</v>
      </c>
      <c r="BS20" s="93">
        <f t="shared" si="127"/>
        <v>0</v>
      </c>
      <c r="BT20" s="93">
        <f t="shared" si="127"/>
        <v>0</v>
      </c>
      <c r="BU20" s="93">
        <f t="shared" si="127"/>
        <v>0</v>
      </c>
      <c r="BV20" s="93">
        <f t="shared" si="127"/>
        <v>0</v>
      </c>
      <c r="BW20" s="93">
        <f t="shared" si="127"/>
        <v>0</v>
      </c>
      <c r="BX20" s="93">
        <f t="shared" si="127"/>
        <v>0</v>
      </c>
      <c r="BY20" s="93">
        <f t="shared" si="127"/>
        <v>0</v>
      </c>
      <c r="BZ20" s="93">
        <f t="shared" si="127"/>
        <v>0</v>
      </c>
      <c r="CA20" s="93">
        <f t="shared" si="127"/>
        <v>0</v>
      </c>
      <c r="CB20" s="93">
        <f t="shared" si="127"/>
        <v>0</v>
      </c>
      <c r="CC20" s="93">
        <f t="shared" si="127"/>
        <v>0</v>
      </c>
      <c r="CD20" s="93">
        <f t="shared" si="127"/>
        <v>0</v>
      </c>
      <c r="CE20" s="93">
        <f t="shared" si="127"/>
        <v>0</v>
      </c>
      <c r="CF20" s="93">
        <f t="shared" si="127"/>
        <v>0</v>
      </c>
      <c r="CG20" s="93">
        <f t="shared" si="127"/>
        <v>0</v>
      </c>
      <c r="CH20" s="93">
        <f t="shared" si="127"/>
        <v>0</v>
      </c>
      <c r="CI20" s="93">
        <f t="shared" si="119"/>
        <v>0</v>
      </c>
      <c r="CJ20" s="93">
        <f t="shared" si="123"/>
        <v>0</v>
      </c>
      <c r="CK20" s="93">
        <f t="shared" si="124"/>
        <v>0</v>
      </c>
      <c r="CL20" s="93">
        <f t="shared" si="125"/>
        <v>0</v>
      </c>
      <c r="CM20" s="93">
        <f t="shared" si="131"/>
        <v>0</v>
      </c>
      <c r="CN20" s="93">
        <f t="shared" si="131"/>
        <v>0</v>
      </c>
      <c r="CO20" s="93">
        <f t="shared" si="131"/>
        <v>0</v>
      </c>
      <c r="CP20" s="93">
        <f t="shared" si="131"/>
        <v>0</v>
      </c>
      <c r="CQ20" s="93">
        <f t="shared" si="131"/>
        <v>0</v>
      </c>
      <c r="CR20" s="93">
        <f t="shared" si="131"/>
        <v>0</v>
      </c>
      <c r="CS20" s="93">
        <f t="shared" si="131"/>
        <v>0</v>
      </c>
      <c r="CT20" s="93">
        <f t="shared" si="131"/>
        <v>0</v>
      </c>
      <c r="CU20" s="93">
        <f t="shared" si="131"/>
        <v>0</v>
      </c>
      <c r="CV20" s="93">
        <f t="shared" si="131"/>
        <v>0</v>
      </c>
      <c r="CW20" s="93">
        <f t="shared" si="131"/>
        <v>0</v>
      </c>
      <c r="CX20" s="93">
        <f t="shared" si="131"/>
        <v>0</v>
      </c>
      <c r="CY20" s="93">
        <f t="shared" si="132"/>
        <v>0</v>
      </c>
      <c r="CZ20" s="93">
        <f t="shared" si="132"/>
        <v>0</v>
      </c>
      <c r="DA20" s="93">
        <f t="shared" si="132"/>
        <v>0</v>
      </c>
      <c r="DB20" s="93">
        <f t="shared" si="132"/>
        <v>0</v>
      </c>
      <c r="DC20" s="93">
        <f t="shared" si="132"/>
        <v>0</v>
      </c>
      <c r="DD20" s="93">
        <f t="shared" si="132"/>
        <v>0</v>
      </c>
      <c r="DE20" s="93">
        <f t="shared" si="132"/>
        <v>0</v>
      </c>
      <c r="DF20" s="93">
        <f t="shared" si="132"/>
        <v>0</v>
      </c>
      <c r="DG20" s="93">
        <f t="shared" si="132"/>
        <v>0</v>
      </c>
      <c r="DH20" s="93">
        <f t="shared" si="132"/>
        <v>0</v>
      </c>
      <c r="DI20" s="93">
        <f t="shared" si="132"/>
        <v>0</v>
      </c>
      <c r="DJ20" s="93">
        <f t="shared" si="132"/>
        <v>0</v>
      </c>
      <c r="DK20" s="93">
        <f t="shared" si="129"/>
        <v>0</v>
      </c>
      <c r="DL20" s="93">
        <f t="shared" si="129"/>
        <v>0</v>
      </c>
      <c r="DM20" s="93">
        <f t="shared" si="129"/>
        <v>0</v>
      </c>
      <c r="DN20" s="93">
        <f t="shared" si="129"/>
        <v>0</v>
      </c>
      <c r="DO20" s="93">
        <f t="shared" si="129"/>
        <v>0</v>
      </c>
      <c r="DP20" s="93">
        <f t="shared" si="129"/>
        <v>0</v>
      </c>
      <c r="DQ20" s="93">
        <f t="shared" si="129"/>
        <v>0</v>
      </c>
      <c r="DR20" s="93">
        <f t="shared" si="129"/>
        <v>0</v>
      </c>
      <c r="DS20" s="93">
        <f t="shared" si="129"/>
        <v>0</v>
      </c>
      <c r="DU20" s="37">
        <v>16</v>
      </c>
      <c r="DV20" s="93">
        <f t="shared" si="15"/>
        <v>0.79169363164330842</v>
      </c>
      <c r="DW20" s="93">
        <f t="shared" si="16"/>
        <v>0.80333618504982762</v>
      </c>
      <c r="DX20" s="93">
        <f t="shared" si="17"/>
        <v>0.81514995247703093</v>
      </c>
      <c r="DY20" s="93">
        <f t="shared" si="18"/>
        <v>0.82713745177816367</v>
      </c>
      <c r="DZ20" s="93">
        <f t="shared" si="19"/>
        <v>0.8393012378337249</v>
      </c>
      <c r="EA20" s="93">
        <f t="shared" si="20"/>
        <v>0.85164390309598548</v>
      </c>
      <c r="EB20" s="93">
        <f t="shared" si="21"/>
        <v>0.86416807814151464</v>
      </c>
      <c r="EC20" s="93">
        <f t="shared" si="22"/>
        <v>0.87687643223183098</v>
      </c>
      <c r="ED20" s="93">
        <f t="shared" si="23"/>
        <v>0.88977167388229905</v>
      </c>
      <c r="EE20" s="93">
        <f t="shared" si="24"/>
        <v>0.9028565514393917</v>
      </c>
      <c r="EF20" s="93">
        <f t="shared" si="25"/>
        <v>0.91613385366644151</v>
      </c>
      <c r="EG20" s="93">
        <f t="shared" si="26"/>
        <v>0.92960641033800684</v>
      </c>
      <c r="EH20" s="93">
        <f t="shared" si="27"/>
        <v>0.94327709284297745</v>
      </c>
      <c r="EI20" s="93">
        <f t="shared" si="28"/>
        <v>0.95714881479655056</v>
      </c>
      <c r="EJ20" s="93">
        <f t="shared" si="29"/>
        <v>0.97122453266120568</v>
      </c>
      <c r="EK20" s="93">
        <f t="shared" si="30"/>
        <v>0.98550724637681164</v>
      </c>
      <c r="EL20" s="93">
        <f t="shared" si="31"/>
        <v>1</v>
      </c>
      <c r="EM20" s="93">
        <f t="shared" si="32"/>
        <v>0</v>
      </c>
      <c r="EN20" s="93">
        <f t="shared" si="33"/>
        <v>0</v>
      </c>
      <c r="EO20" s="93">
        <f t="shared" si="34"/>
        <v>0</v>
      </c>
      <c r="EP20" s="93">
        <f t="shared" si="35"/>
        <v>0</v>
      </c>
      <c r="EQ20" s="93">
        <f t="shared" si="36"/>
        <v>0</v>
      </c>
      <c r="ER20" s="93">
        <f t="shared" si="37"/>
        <v>0</v>
      </c>
      <c r="ES20" s="93">
        <f t="shared" si="38"/>
        <v>0</v>
      </c>
      <c r="ET20" s="93">
        <f t="shared" si="39"/>
        <v>0</v>
      </c>
      <c r="EU20" s="93">
        <f t="shared" si="40"/>
        <v>0</v>
      </c>
      <c r="EV20" s="93">
        <f t="shared" si="41"/>
        <v>0</v>
      </c>
      <c r="EW20" s="93">
        <f t="shared" si="42"/>
        <v>0</v>
      </c>
      <c r="EX20" s="93">
        <f t="shared" si="43"/>
        <v>0</v>
      </c>
      <c r="EY20" s="93">
        <f t="shared" si="44"/>
        <v>0</v>
      </c>
      <c r="EZ20" s="93">
        <f t="shared" si="45"/>
        <v>0</v>
      </c>
      <c r="FA20" s="93">
        <f t="shared" si="46"/>
        <v>0</v>
      </c>
      <c r="FB20" s="93">
        <f t="shared" si="47"/>
        <v>0</v>
      </c>
      <c r="FC20" s="93">
        <f t="shared" si="48"/>
        <v>0</v>
      </c>
      <c r="FD20" s="93">
        <f t="shared" si="49"/>
        <v>0</v>
      </c>
      <c r="FE20" s="93">
        <f t="shared" si="50"/>
        <v>0</v>
      </c>
      <c r="FF20" s="93">
        <f t="shared" si="51"/>
        <v>0</v>
      </c>
      <c r="FG20" s="93">
        <f t="shared" si="52"/>
        <v>0</v>
      </c>
      <c r="FH20" s="93">
        <f t="shared" si="53"/>
        <v>0</v>
      </c>
      <c r="FI20" s="93">
        <f t="shared" si="54"/>
        <v>0</v>
      </c>
      <c r="FJ20" s="93">
        <f t="shared" si="55"/>
        <v>0</v>
      </c>
      <c r="FK20" s="93">
        <f t="shared" si="56"/>
        <v>0</v>
      </c>
      <c r="FL20" s="93">
        <f t="shared" si="57"/>
        <v>0</v>
      </c>
      <c r="FM20" s="93">
        <f t="shared" si="58"/>
        <v>0</v>
      </c>
      <c r="FN20" s="93">
        <f t="shared" si="59"/>
        <v>0</v>
      </c>
      <c r="FO20" s="93">
        <f t="shared" si="60"/>
        <v>0</v>
      </c>
      <c r="FP20" s="93">
        <f t="shared" si="61"/>
        <v>0</v>
      </c>
      <c r="FQ20" s="93">
        <f t="shared" si="62"/>
        <v>0</v>
      </c>
      <c r="FR20" s="93">
        <f t="shared" si="63"/>
        <v>0</v>
      </c>
      <c r="FS20" s="93">
        <f t="shared" si="64"/>
        <v>0</v>
      </c>
      <c r="FT20" s="93">
        <f t="shared" si="65"/>
        <v>0</v>
      </c>
      <c r="FU20" s="93">
        <f t="shared" si="66"/>
        <v>0</v>
      </c>
      <c r="FV20" s="93">
        <f t="shared" si="67"/>
        <v>0</v>
      </c>
      <c r="FW20" s="93">
        <f t="shared" si="68"/>
        <v>0</v>
      </c>
      <c r="FX20" s="93">
        <f t="shared" si="69"/>
        <v>0</v>
      </c>
      <c r="FY20" s="93">
        <f t="shared" si="70"/>
        <v>0</v>
      </c>
      <c r="FZ20" s="93">
        <f t="shared" si="71"/>
        <v>0</v>
      </c>
      <c r="GA20" s="93">
        <f t="shared" si="72"/>
        <v>0</v>
      </c>
      <c r="GB20" s="93">
        <f t="shared" si="73"/>
        <v>0</v>
      </c>
      <c r="GC20" s="93">
        <f t="shared" si="74"/>
        <v>0</v>
      </c>
      <c r="GD20" s="93">
        <f t="shared" si="75"/>
        <v>0</v>
      </c>
      <c r="GE20" s="93">
        <f t="shared" si="76"/>
        <v>0</v>
      </c>
      <c r="GF20" s="93">
        <f t="shared" si="77"/>
        <v>0</v>
      </c>
      <c r="GG20" s="93">
        <f t="shared" si="78"/>
        <v>0</v>
      </c>
      <c r="GH20" s="93">
        <f t="shared" si="79"/>
        <v>0</v>
      </c>
      <c r="GI20" s="93">
        <f t="shared" si="80"/>
        <v>0</v>
      </c>
      <c r="GJ20" s="93">
        <f t="shared" si="81"/>
        <v>0</v>
      </c>
      <c r="GK20" s="93">
        <f t="shared" si="82"/>
        <v>0</v>
      </c>
      <c r="GL20" s="93">
        <f t="shared" si="83"/>
        <v>0</v>
      </c>
      <c r="GM20" s="93">
        <f t="shared" si="84"/>
        <v>0</v>
      </c>
      <c r="GN20" s="93">
        <f t="shared" si="85"/>
        <v>0</v>
      </c>
      <c r="GO20" s="93">
        <f t="shared" si="86"/>
        <v>0</v>
      </c>
      <c r="GP20" s="93">
        <f t="shared" si="87"/>
        <v>0</v>
      </c>
      <c r="GQ20" s="93">
        <f t="shared" si="88"/>
        <v>0</v>
      </c>
      <c r="GR20" s="93">
        <f t="shared" si="89"/>
        <v>0</v>
      </c>
      <c r="GS20" s="93">
        <f t="shared" si="90"/>
        <v>0</v>
      </c>
      <c r="GT20" s="93">
        <f t="shared" si="91"/>
        <v>0</v>
      </c>
      <c r="GU20" s="93">
        <f t="shared" si="92"/>
        <v>0</v>
      </c>
      <c r="GV20" s="93">
        <f t="shared" si="93"/>
        <v>0</v>
      </c>
      <c r="GW20" s="93">
        <f t="shared" si="94"/>
        <v>0</v>
      </c>
      <c r="GX20" s="93">
        <f t="shared" si="95"/>
        <v>0</v>
      </c>
      <c r="GY20" s="93">
        <f t="shared" si="96"/>
        <v>0</v>
      </c>
      <c r="GZ20" s="93">
        <f t="shared" si="97"/>
        <v>0</v>
      </c>
      <c r="HA20" s="93">
        <f t="shared" si="98"/>
        <v>0</v>
      </c>
      <c r="HB20" s="93">
        <f t="shared" si="99"/>
        <v>0</v>
      </c>
      <c r="HC20" s="93">
        <f t="shared" si="100"/>
        <v>0</v>
      </c>
      <c r="HD20" s="93">
        <f t="shared" si="101"/>
        <v>0</v>
      </c>
      <c r="HE20" s="93">
        <f t="shared" si="102"/>
        <v>0</v>
      </c>
      <c r="HF20" s="93">
        <f t="shared" si="103"/>
        <v>0</v>
      </c>
      <c r="HG20" s="93">
        <f t="shared" si="104"/>
        <v>0</v>
      </c>
      <c r="HH20" s="93">
        <f t="shared" si="105"/>
        <v>0</v>
      </c>
      <c r="HI20" s="93">
        <f t="shared" si="106"/>
        <v>0</v>
      </c>
      <c r="HJ20" s="93">
        <f t="shared" si="107"/>
        <v>0</v>
      </c>
      <c r="HK20" s="93">
        <f t="shared" si="108"/>
        <v>0</v>
      </c>
      <c r="HL20" s="93">
        <f t="shared" si="109"/>
        <v>0</v>
      </c>
      <c r="HM20" s="93">
        <f t="shared" si="110"/>
        <v>0</v>
      </c>
      <c r="HN20" s="93">
        <f t="shared" si="111"/>
        <v>0</v>
      </c>
      <c r="HO20" s="93">
        <f t="shared" si="112"/>
        <v>0</v>
      </c>
      <c r="HP20" s="93">
        <f t="shared" si="113"/>
        <v>0</v>
      </c>
      <c r="HQ20" s="93">
        <f t="shared" si="114"/>
        <v>0</v>
      </c>
    </row>
    <row r="21" spans="2:225" x14ac:dyDescent="0.25">
      <c r="B21" s="40">
        <v>17</v>
      </c>
      <c r="C21" s="91">
        <f t="shared" ca="1" si="0"/>
        <v>14056228.804710744</v>
      </c>
      <c r="D21" s="91">
        <f t="shared" ca="1" si="1"/>
        <v>20404464.7248202</v>
      </c>
      <c r="E21" s="91">
        <f t="shared" ca="1" si="2"/>
        <v>4928181.6044310862</v>
      </c>
      <c r="F21" s="91">
        <f t="shared" ca="1" si="3"/>
        <v>7501197.6101278504</v>
      </c>
      <c r="H21" s="40">
        <v>17</v>
      </c>
      <c r="I21" s="91">
        <f t="shared" si="130"/>
        <v>412190.03977798333</v>
      </c>
      <c r="J21" s="41">
        <f>SI_MAN_15_19</f>
        <v>0.18899999999999997</v>
      </c>
      <c r="K21" s="92">
        <f t="shared" si="4"/>
        <v>77903.917518038841</v>
      </c>
      <c r="L21" s="92">
        <f t="shared" si="5"/>
        <v>310.37417337864082</v>
      </c>
      <c r="M21" s="42"/>
      <c r="N21" s="40">
        <v>17</v>
      </c>
      <c r="O21" s="54">
        <f>HA_man_15_19</f>
        <v>0.97010627601803989</v>
      </c>
      <c r="P21" s="92">
        <f t="shared" si="133"/>
        <v>74.186487771560536</v>
      </c>
      <c r="Q21" s="92">
        <f t="shared" si="115"/>
        <v>27078.068036619596</v>
      </c>
      <c r="R21" s="42"/>
      <c r="S21" s="40">
        <v>17</v>
      </c>
      <c r="T21" s="54">
        <f>'7. Dödsrisk'!E21</f>
        <v>2.9999999999999997E-4</v>
      </c>
      <c r="U21" s="90">
        <f t="shared" si="116"/>
        <v>0.99970000000000003</v>
      </c>
      <c r="V21" s="43"/>
      <c r="W21" s="37">
        <v>17</v>
      </c>
      <c r="X21" s="93">
        <f t="shared" si="126"/>
        <v>0.99558576473740945</v>
      </c>
      <c r="Y21" s="93">
        <f t="shared" si="126"/>
        <v>0.99837122044244364</v>
      </c>
      <c r="Z21" s="93">
        <f t="shared" si="126"/>
        <v>0.99854097240775286</v>
      </c>
      <c r="AA21" s="93">
        <f t="shared" si="126"/>
        <v>0.99876069976170068</v>
      </c>
      <c r="AB21" s="93">
        <f t="shared" si="126"/>
        <v>0.99883061790495387</v>
      </c>
      <c r="AC21" s="93">
        <f t="shared" si="126"/>
        <v>0.99896048276771354</v>
      </c>
      <c r="AD21" s="93">
        <f t="shared" si="126"/>
        <v>0.99901043328937822</v>
      </c>
      <c r="AE21" s="93">
        <f t="shared" si="126"/>
        <v>0.99913032892884956</v>
      </c>
      <c r="AF21" s="93">
        <f t="shared" si="126"/>
        <v>0.99920027294795599</v>
      </c>
      <c r="AG21" s="93">
        <f t="shared" si="126"/>
        <v>0.99922025735310305</v>
      </c>
      <c r="AH21" s="93">
        <f t="shared" si="126"/>
        <v>0.99925023486014863</v>
      </c>
      <c r="AI21" s="93">
        <f t="shared" si="126"/>
        <v>0.9993001998701424</v>
      </c>
      <c r="AJ21" s="93">
        <f t="shared" si="126"/>
        <v>0.99937015578104704</v>
      </c>
      <c r="AK21" s="93">
        <f t="shared" si="126"/>
        <v>0.99948009859189213</v>
      </c>
      <c r="AL21" s="93">
        <f t="shared" si="126"/>
        <v>0.99957005989728287</v>
      </c>
      <c r="AM21" s="93">
        <f t="shared" si="126"/>
        <v>0.99968002470000006</v>
      </c>
      <c r="AN21" s="93">
        <f t="shared" si="128"/>
        <v>0.99980999999999998</v>
      </c>
      <c r="AO21" s="93">
        <f t="shared" si="128"/>
        <v>1</v>
      </c>
      <c r="AP21" s="93">
        <f t="shared" si="127"/>
        <v>0</v>
      </c>
      <c r="AQ21" s="93">
        <f t="shared" si="127"/>
        <v>0</v>
      </c>
      <c r="AR21" s="93">
        <f t="shared" si="127"/>
        <v>0</v>
      </c>
      <c r="AS21" s="93">
        <f t="shared" si="127"/>
        <v>0</v>
      </c>
      <c r="AT21" s="93">
        <f t="shared" si="127"/>
        <v>0</v>
      </c>
      <c r="AU21" s="93">
        <f t="shared" si="127"/>
        <v>0</v>
      </c>
      <c r="AV21" s="93">
        <f t="shared" si="127"/>
        <v>0</v>
      </c>
      <c r="AW21" s="93">
        <f t="shared" si="127"/>
        <v>0</v>
      </c>
      <c r="AX21" s="93">
        <f t="shared" si="127"/>
        <v>0</v>
      </c>
      <c r="AY21" s="93">
        <f t="shared" si="127"/>
        <v>0</v>
      </c>
      <c r="AZ21" s="93">
        <f t="shared" si="127"/>
        <v>0</v>
      </c>
      <c r="BA21" s="93">
        <f t="shared" si="127"/>
        <v>0</v>
      </c>
      <c r="BB21" s="93">
        <f t="shared" si="127"/>
        <v>0</v>
      </c>
      <c r="BC21" s="93">
        <f t="shared" si="127"/>
        <v>0</v>
      </c>
      <c r="BD21" s="93">
        <f t="shared" si="127"/>
        <v>0</v>
      </c>
      <c r="BE21" s="93">
        <f t="shared" si="127"/>
        <v>0</v>
      </c>
      <c r="BF21" s="93">
        <f t="shared" si="127"/>
        <v>0</v>
      </c>
      <c r="BG21" s="93">
        <f t="shared" si="127"/>
        <v>0</v>
      </c>
      <c r="BH21" s="93">
        <f t="shared" si="127"/>
        <v>0</v>
      </c>
      <c r="BI21" s="93">
        <f t="shared" si="127"/>
        <v>0</v>
      </c>
      <c r="BJ21" s="93">
        <f t="shared" si="127"/>
        <v>0</v>
      </c>
      <c r="BK21" s="93">
        <f t="shared" si="127"/>
        <v>0</v>
      </c>
      <c r="BL21" s="93">
        <f t="shared" si="127"/>
        <v>0</v>
      </c>
      <c r="BM21" s="93">
        <f t="shared" si="127"/>
        <v>0</v>
      </c>
      <c r="BN21" s="93">
        <f t="shared" si="127"/>
        <v>0</v>
      </c>
      <c r="BO21" s="93">
        <f t="shared" si="127"/>
        <v>0</v>
      </c>
      <c r="BP21" s="93">
        <f t="shared" si="127"/>
        <v>0</v>
      </c>
      <c r="BQ21" s="93">
        <f t="shared" si="127"/>
        <v>0</v>
      </c>
      <c r="BR21" s="93">
        <f t="shared" si="127"/>
        <v>0</v>
      </c>
      <c r="BS21" s="93">
        <f t="shared" si="127"/>
        <v>0</v>
      </c>
      <c r="BT21" s="93">
        <f t="shared" ref="BT21:CI36" si="134">IF($W21&lt;BT$3,0,IF($W21=BT$3,1,BT20*$U20))</f>
        <v>0</v>
      </c>
      <c r="BU21" s="93">
        <f t="shared" si="134"/>
        <v>0</v>
      </c>
      <c r="BV21" s="93">
        <f t="shared" si="134"/>
        <v>0</v>
      </c>
      <c r="BW21" s="93">
        <f t="shared" si="134"/>
        <v>0</v>
      </c>
      <c r="BX21" s="93">
        <f t="shared" si="134"/>
        <v>0</v>
      </c>
      <c r="BY21" s="93">
        <f t="shared" si="134"/>
        <v>0</v>
      </c>
      <c r="BZ21" s="93">
        <f t="shared" si="134"/>
        <v>0</v>
      </c>
      <c r="CA21" s="93">
        <f t="shared" si="134"/>
        <v>0</v>
      </c>
      <c r="CB21" s="93">
        <f t="shared" si="134"/>
        <v>0</v>
      </c>
      <c r="CC21" s="93">
        <f t="shared" si="134"/>
        <v>0</v>
      </c>
      <c r="CD21" s="93">
        <f t="shared" si="134"/>
        <v>0</v>
      </c>
      <c r="CE21" s="93">
        <f t="shared" si="134"/>
        <v>0</v>
      </c>
      <c r="CF21" s="93">
        <f t="shared" si="134"/>
        <v>0</v>
      </c>
      <c r="CG21" s="93">
        <f t="shared" si="134"/>
        <v>0</v>
      </c>
      <c r="CH21" s="93">
        <f t="shared" si="134"/>
        <v>0</v>
      </c>
      <c r="CI21" s="93">
        <f t="shared" si="119"/>
        <v>0</v>
      </c>
      <c r="CJ21" s="93">
        <f t="shared" si="123"/>
        <v>0</v>
      </c>
      <c r="CK21" s="93">
        <f t="shared" si="124"/>
        <v>0</v>
      </c>
      <c r="CL21" s="93">
        <f t="shared" si="125"/>
        <v>0</v>
      </c>
      <c r="CM21" s="93">
        <f t="shared" si="131"/>
        <v>0</v>
      </c>
      <c r="CN21" s="93">
        <f t="shared" si="131"/>
        <v>0</v>
      </c>
      <c r="CO21" s="93">
        <f t="shared" si="131"/>
        <v>0</v>
      </c>
      <c r="CP21" s="93">
        <f t="shared" si="131"/>
        <v>0</v>
      </c>
      <c r="CQ21" s="93">
        <f t="shared" si="131"/>
        <v>0</v>
      </c>
      <c r="CR21" s="93">
        <f t="shared" si="131"/>
        <v>0</v>
      </c>
      <c r="CS21" s="93">
        <f t="shared" si="131"/>
        <v>0</v>
      </c>
      <c r="CT21" s="93">
        <f t="shared" si="131"/>
        <v>0</v>
      </c>
      <c r="CU21" s="93">
        <f t="shared" si="131"/>
        <v>0</v>
      </c>
      <c r="CV21" s="93">
        <f t="shared" si="131"/>
        <v>0</v>
      </c>
      <c r="CW21" s="93">
        <f t="shared" si="131"/>
        <v>0</v>
      </c>
      <c r="CX21" s="93">
        <f t="shared" si="131"/>
        <v>0</v>
      </c>
      <c r="CY21" s="93">
        <f t="shared" si="132"/>
        <v>0</v>
      </c>
      <c r="CZ21" s="93">
        <f t="shared" si="132"/>
        <v>0</v>
      </c>
      <c r="DA21" s="93">
        <f t="shared" si="132"/>
        <v>0</v>
      </c>
      <c r="DB21" s="93">
        <f t="shared" si="132"/>
        <v>0</v>
      </c>
      <c r="DC21" s="93">
        <f t="shared" si="132"/>
        <v>0</v>
      </c>
      <c r="DD21" s="93">
        <f t="shared" si="132"/>
        <v>0</v>
      </c>
      <c r="DE21" s="93">
        <f t="shared" si="132"/>
        <v>0</v>
      </c>
      <c r="DF21" s="93">
        <f t="shared" si="132"/>
        <v>0</v>
      </c>
      <c r="DG21" s="93">
        <f t="shared" si="132"/>
        <v>0</v>
      </c>
      <c r="DH21" s="93">
        <f t="shared" si="132"/>
        <v>0</v>
      </c>
      <c r="DI21" s="93">
        <f t="shared" si="132"/>
        <v>0</v>
      </c>
      <c r="DJ21" s="93">
        <f t="shared" si="132"/>
        <v>0</v>
      </c>
      <c r="DK21" s="93">
        <f t="shared" si="129"/>
        <v>0</v>
      </c>
      <c r="DL21" s="93">
        <f t="shared" si="129"/>
        <v>0</v>
      </c>
      <c r="DM21" s="93">
        <f t="shared" si="129"/>
        <v>0</v>
      </c>
      <c r="DN21" s="93">
        <f t="shared" si="129"/>
        <v>0</v>
      </c>
      <c r="DO21" s="93">
        <f t="shared" si="129"/>
        <v>0</v>
      </c>
      <c r="DP21" s="93">
        <f t="shared" si="129"/>
        <v>0</v>
      </c>
      <c r="DQ21" s="93">
        <f t="shared" si="129"/>
        <v>0</v>
      </c>
      <c r="DR21" s="93">
        <f t="shared" si="129"/>
        <v>0</v>
      </c>
      <c r="DS21" s="93">
        <f t="shared" si="129"/>
        <v>0</v>
      </c>
      <c r="DU21" s="37">
        <v>17</v>
      </c>
      <c r="DV21" s="93">
        <f t="shared" si="15"/>
        <v>0.7802198108948547</v>
      </c>
      <c r="DW21" s="93">
        <f t="shared" si="16"/>
        <v>0.79169363164330842</v>
      </c>
      <c r="DX21" s="93">
        <f t="shared" si="17"/>
        <v>0.80333618504982762</v>
      </c>
      <c r="DY21" s="93">
        <f t="shared" si="18"/>
        <v>0.81514995247703093</v>
      </c>
      <c r="DZ21" s="93">
        <f t="shared" si="19"/>
        <v>0.82713745177816367</v>
      </c>
      <c r="EA21" s="93">
        <f t="shared" si="20"/>
        <v>0.8393012378337249</v>
      </c>
      <c r="EB21" s="93">
        <f t="shared" si="21"/>
        <v>0.85164390309598548</v>
      </c>
      <c r="EC21" s="93">
        <f t="shared" si="22"/>
        <v>0.86416807814151464</v>
      </c>
      <c r="ED21" s="93">
        <f t="shared" si="23"/>
        <v>0.87687643223183098</v>
      </c>
      <c r="EE21" s="93">
        <f t="shared" si="24"/>
        <v>0.88977167388229905</v>
      </c>
      <c r="EF21" s="93">
        <f t="shared" si="25"/>
        <v>0.9028565514393917</v>
      </c>
      <c r="EG21" s="93">
        <f t="shared" si="26"/>
        <v>0.91613385366644151</v>
      </c>
      <c r="EH21" s="93">
        <f t="shared" si="27"/>
        <v>0.92960641033800684</v>
      </c>
      <c r="EI21" s="93">
        <f t="shared" si="28"/>
        <v>0.94327709284297745</v>
      </c>
      <c r="EJ21" s="93">
        <f t="shared" si="29"/>
        <v>0.95714881479655056</v>
      </c>
      <c r="EK21" s="93">
        <f t="shared" si="30"/>
        <v>0.97122453266120568</v>
      </c>
      <c r="EL21" s="93">
        <f t="shared" si="31"/>
        <v>0.98550724637681164</v>
      </c>
      <c r="EM21" s="93">
        <f t="shared" si="32"/>
        <v>1</v>
      </c>
      <c r="EN21" s="93">
        <f t="shared" si="33"/>
        <v>0</v>
      </c>
      <c r="EO21" s="93">
        <f t="shared" si="34"/>
        <v>0</v>
      </c>
      <c r="EP21" s="93">
        <f t="shared" si="35"/>
        <v>0</v>
      </c>
      <c r="EQ21" s="93">
        <f t="shared" si="36"/>
        <v>0</v>
      </c>
      <c r="ER21" s="93">
        <f t="shared" si="37"/>
        <v>0</v>
      </c>
      <c r="ES21" s="93">
        <f t="shared" si="38"/>
        <v>0</v>
      </c>
      <c r="ET21" s="93">
        <f t="shared" si="39"/>
        <v>0</v>
      </c>
      <c r="EU21" s="93">
        <f t="shared" si="40"/>
        <v>0</v>
      </c>
      <c r="EV21" s="93">
        <f t="shared" si="41"/>
        <v>0</v>
      </c>
      <c r="EW21" s="93">
        <f t="shared" si="42"/>
        <v>0</v>
      </c>
      <c r="EX21" s="93">
        <f t="shared" si="43"/>
        <v>0</v>
      </c>
      <c r="EY21" s="93">
        <f t="shared" si="44"/>
        <v>0</v>
      </c>
      <c r="EZ21" s="93">
        <f t="shared" si="45"/>
        <v>0</v>
      </c>
      <c r="FA21" s="93">
        <f t="shared" si="46"/>
        <v>0</v>
      </c>
      <c r="FB21" s="93">
        <f t="shared" si="47"/>
        <v>0</v>
      </c>
      <c r="FC21" s="93">
        <f t="shared" si="48"/>
        <v>0</v>
      </c>
      <c r="FD21" s="93">
        <f t="shared" si="49"/>
        <v>0</v>
      </c>
      <c r="FE21" s="93">
        <f t="shared" si="50"/>
        <v>0</v>
      </c>
      <c r="FF21" s="93">
        <f t="shared" si="51"/>
        <v>0</v>
      </c>
      <c r="FG21" s="93">
        <f t="shared" si="52"/>
        <v>0</v>
      </c>
      <c r="FH21" s="93">
        <f t="shared" si="53"/>
        <v>0</v>
      </c>
      <c r="FI21" s="93">
        <f t="shared" si="54"/>
        <v>0</v>
      </c>
      <c r="FJ21" s="93">
        <f t="shared" si="55"/>
        <v>0</v>
      </c>
      <c r="FK21" s="93">
        <f t="shared" si="56"/>
        <v>0</v>
      </c>
      <c r="FL21" s="93">
        <f t="shared" si="57"/>
        <v>0</v>
      </c>
      <c r="FM21" s="93">
        <f t="shared" si="58"/>
        <v>0</v>
      </c>
      <c r="FN21" s="93">
        <f t="shared" si="59"/>
        <v>0</v>
      </c>
      <c r="FO21" s="93">
        <f t="shared" si="60"/>
        <v>0</v>
      </c>
      <c r="FP21" s="93">
        <f t="shared" si="61"/>
        <v>0</v>
      </c>
      <c r="FQ21" s="93">
        <f t="shared" si="62"/>
        <v>0</v>
      </c>
      <c r="FR21" s="93">
        <f t="shared" si="63"/>
        <v>0</v>
      </c>
      <c r="FS21" s="93">
        <f t="shared" si="64"/>
        <v>0</v>
      </c>
      <c r="FT21" s="93">
        <f t="shared" si="65"/>
        <v>0</v>
      </c>
      <c r="FU21" s="93">
        <f t="shared" si="66"/>
        <v>0</v>
      </c>
      <c r="FV21" s="93">
        <f t="shared" si="67"/>
        <v>0</v>
      </c>
      <c r="FW21" s="93">
        <f t="shared" si="68"/>
        <v>0</v>
      </c>
      <c r="FX21" s="93">
        <f t="shared" si="69"/>
        <v>0</v>
      </c>
      <c r="FY21" s="93">
        <f t="shared" si="70"/>
        <v>0</v>
      </c>
      <c r="FZ21" s="93">
        <f t="shared" si="71"/>
        <v>0</v>
      </c>
      <c r="GA21" s="93">
        <f t="shared" si="72"/>
        <v>0</v>
      </c>
      <c r="GB21" s="93">
        <f t="shared" si="73"/>
        <v>0</v>
      </c>
      <c r="GC21" s="93">
        <f t="shared" si="74"/>
        <v>0</v>
      </c>
      <c r="GD21" s="93">
        <f t="shared" si="75"/>
        <v>0</v>
      </c>
      <c r="GE21" s="93">
        <f t="shared" si="76"/>
        <v>0</v>
      </c>
      <c r="GF21" s="93">
        <f t="shared" si="77"/>
        <v>0</v>
      </c>
      <c r="GG21" s="93">
        <f t="shared" si="78"/>
        <v>0</v>
      </c>
      <c r="GH21" s="93">
        <f t="shared" si="79"/>
        <v>0</v>
      </c>
      <c r="GI21" s="93">
        <f t="shared" si="80"/>
        <v>0</v>
      </c>
      <c r="GJ21" s="93">
        <f t="shared" si="81"/>
        <v>0</v>
      </c>
      <c r="GK21" s="93">
        <f t="shared" si="82"/>
        <v>0</v>
      </c>
      <c r="GL21" s="93">
        <f t="shared" si="83"/>
        <v>0</v>
      </c>
      <c r="GM21" s="93">
        <f t="shared" si="84"/>
        <v>0</v>
      </c>
      <c r="GN21" s="93">
        <f t="shared" si="85"/>
        <v>0</v>
      </c>
      <c r="GO21" s="93">
        <f t="shared" si="86"/>
        <v>0</v>
      </c>
      <c r="GP21" s="93">
        <f t="shared" si="87"/>
        <v>0</v>
      </c>
      <c r="GQ21" s="93">
        <f t="shared" si="88"/>
        <v>0</v>
      </c>
      <c r="GR21" s="93">
        <f t="shared" si="89"/>
        <v>0</v>
      </c>
      <c r="GS21" s="93">
        <f t="shared" si="90"/>
        <v>0</v>
      </c>
      <c r="GT21" s="93">
        <f t="shared" si="91"/>
        <v>0</v>
      </c>
      <c r="GU21" s="93">
        <f t="shared" si="92"/>
        <v>0</v>
      </c>
      <c r="GV21" s="93">
        <f t="shared" si="93"/>
        <v>0</v>
      </c>
      <c r="GW21" s="93">
        <f t="shared" si="94"/>
        <v>0</v>
      </c>
      <c r="GX21" s="93">
        <f t="shared" si="95"/>
        <v>0</v>
      </c>
      <c r="GY21" s="93">
        <f t="shared" si="96"/>
        <v>0</v>
      </c>
      <c r="GZ21" s="93">
        <f t="shared" si="97"/>
        <v>0</v>
      </c>
      <c r="HA21" s="93">
        <f t="shared" si="98"/>
        <v>0</v>
      </c>
      <c r="HB21" s="93">
        <f t="shared" si="99"/>
        <v>0</v>
      </c>
      <c r="HC21" s="93">
        <f t="shared" si="100"/>
        <v>0</v>
      </c>
      <c r="HD21" s="93">
        <f t="shared" si="101"/>
        <v>0</v>
      </c>
      <c r="HE21" s="93">
        <f t="shared" si="102"/>
        <v>0</v>
      </c>
      <c r="HF21" s="93">
        <f t="shared" si="103"/>
        <v>0</v>
      </c>
      <c r="HG21" s="93">
        <f t="shared" si="104"/>
        <v>0</v>
      </c>
      <c r="HH21" s="93">
        <f t="shared" si="105"/>
        <v>0</v>
      </c>
      <c r="HI21" s="93">
        <f t="shared" si="106"/>
        <v>0</v>
      </c>
      <c r="HJ21" s="93">
        <f t="shared" si="107"/>
        <v>0</v>
      </c>
      <c r="HK21" s="93">
        <f t="shared" si="108"/>
        <v>0</v>
      </c>
      <c r="HL21" s="93">
        <f t="shared" si="109"/>
        <v>0</v>
      </c>
      <c r="HM21" s="93">
        <f t="shared" si="110"/>
        <v>0</v>
      </c>
      <c r="HN21" s="93">
        <f t="shared" si="111"/>
        <v>0</v>
      </c>
      <c r="HO21" s="93">
        <f t="shared" si="112"/>
        <v>0</v>
      </c>
      <c r="HP21" s="93">
        <f t="shared" si="113"/>
        <v>0</v>
      </c>
      <c r="HQ21" s="93">
        <f t="shared" si="114"/>
        <v>0</v>
      </c>
    </row>
    <row r="22" spans="2:225" x14ac:dyDescent="0.25">
      <c r="B22" s="40">
        <v>18</v>
      </c>
      <c r="C22" s="91">
        <f t="shared" ca="1" si="0"/>
        <v>14188144.931954538</v>
      </c>
      <c r="D22" s="91">
        <f t="shared" ca="1" si="1"/>
        <v>20332660.605483808</v>
      </c>
      <c r="E22" s="91">
        <f t="shared" ca="1" si="2"/>
        <v>4974670.9896971779</v>
      </c>
      <c r="F22" s="91">
        <f t="shared" ca="1" si="3"/>
        <v>7476362.4508264763</v>
      </c>
      <c r="H22" s="40">
        <v>18</v>
      </c>
      <c r="I22" s="91">
        <f t="shared" si="130"/>
        <v>412190.03977798333</v>
      </c>
      <c r="J22" s="41">
        <f>SI_MAN_15_19</f>
        <v>0.18899999999999997</v>
      </c>
      <c r="K22" s="92">
        <f t="shared" si="4"/>
        <v>77903.917518038841</v>
      </c>
      <c r="L22" s="92">
        <f t="shared" si="5"/>
        <v>310.37417337864082</v>
      </c>
      <c r="M22" s="42"/>
      <c r="N22" s="40">
        <v>18</v>
      </c>
      <c r="O22" s="54">
        <f>HA_man_15_19</f>
        <v>0.97010627601803989</v>
      </c>
      <c r="P22" s="92">
        <f t="shared" si="133"/>
        <v>74.186487771560536</v>
      </c>
      <c r="Q22" s="92">
        <f t="shared" si="115"/>
        <v>27078.068036619596</v>
      </c>
      <c r="R22" s="42"/>
      <c r="S22" s="40">
        <v>18</v>
      </c>
      <c r="T22" s="54">
        <f>'7. Dödsrisk'!E22</f>
        <v>3.4000000000000002E-4</v>
      </c>
      <c r="U22" s="90">
        <f t="shared" si="116"/>
        <v>0.99965999999999999</v>
      </c>
      <c r="V22" s="43"/>
      <c r="W22" s="37">
        <v>18</v>
      </c>
      <c r="X22" s="93">
        <f t="shared" si="126"/>
        <v>0.99528708900798823</v>
      </c>
      <c r="Y22" s="93">
        <f t="shared" si="126"/>
        <v>0.99807170907631093</v>
      </c>
      <c r="Z22" s="93">
        <f t="shared" si="126"/>
        <v>0.99824141011603051</v>
      </c>
      <c r="AA22" s="93">
        <f t="shared" si="126"/>
        <v>0.99846107155177222</v>
      </c>
      <c r="AB22" s="93">
        <f t="shared" si="126"/>
        <v>0.99853096871958247</v>
      </c>
      <c r="AC22" s="93">
        <f t="shared" si="126"/>
        <v>0.99866079462288326</v>
      </c>
      <c r="AD22" s="93">
        <f t="shared" si="126"/>
        <v>0.99871073015939149</v>
      </c>
      <c r="AE22" s="93">
        <f t="shared" si="126"/>
        <v>0.99883058983017092</v>
      </c>
      <c r="AF22" s="93">
        <f t="shared" si="126"/>
        <v>0.99890051286607162</v>
      </c>
      <c r="AG22" s="93">
        <f t="shared" si="126"/>
        <v>0.9989204912758971</v>
      </c>
      <c r="AH22" s="93">
        <f t="shared" si="126"/>
        <v>0.99895045978969066</v>
      </c>
      <c r="AI22" s="93">
        <f t="shared" si="126"/>
        <v>0.99900040981018134</v>
      </c>
      <c r="AJ22" s="93">
        <f t="shared" si="126"/>
        <v>0.99907034473431278</v>
      </c>
      <c r="AK22" s="93">
        <f t="shared" si="126"/>
        <v>0.99918025456231463</v>
      </c>
      <c r="AL22" s="93">
        <f t="shared" si="126"/>
        <v>0.99927018887931374</v>
      </c>
      <c r="AM22" s="93">
        <f t="shared" si="126"/>
        <v>0.99938012069259008</v>
      </c>
      <c r="AN22" s="93">
        <f t="shared" si="128"/>
        <v>0.99951005700000006</v>
      </c>
      <c r="AO22" s="93">
        <f t="shared" si="128"/>
        <v>0.99970000000000003</v>
      </c>
      <c r="AP22" s="93">
        <f t="shared" si="128"/>
        <v>1</v>
      </c>
      <c r="AQ22" s="93">
        <f t="shared" si="128"/>
        <v>0</v>
      </c>
      <c r="AR22" s="93">
        <f t="shared" si="128"/>
        <v>0</v>
      </c>
      <c r="AS22" s="93">
        <f t="shared" si="128"/>
        <v>0</v>
      </c>
      <c r="AT22" s="93">
        <f t="shared" si="128"/>
        <v>0</v>
      </c>
      <c r="AU22" s="93">
        <f t="shared" si="128"/>
        <v>0</v>
      </c>
      <c r="AV22" s="93">
        <f t="shared" si="128"/>
        <v>0</v>
      </c>
      <c r="AW22" s="93">
        <f t="shared" si="128"/>
        <v>0</v>
      </c>
      <c r="AX22" s="93">
        <f t="shared" si="128"/>
        <v>0</v>
      </c>
      <c r="AY22" s="93">
        <f t="shared" si="128"/>
        <v>0</v>
      </c>
      <c r="AZ22" s="93">
        <f t="shared" si="128"/>
        <v>0</v>
      </c>
      <c r="BA22" s="93">
        <f t="shared" si="128"/>
        <v>0</v>
      </c>
      <c r="BB22" s="93">
        <f t="shared" si="128"/>
        <v>0</v>
      </c>
      <c r="BC22" s="93">
        <f t="shared" si="128"/>
        <v>0</v>
      </c>
      <c r="BD22" s="93">
        <f t="shared" ref="BD22:BS37" si="135">IF($W22&lt;BD$3,0,IF($W22=BD$3,1,BD21*$U21))</f>
        <v>0</v>
      </c>
      <c r="BE22" s="93">
        <f t="shared" si="135"/>
        <v>0</v>
      </c>
      <c r="BF22" s="93">
        <f t="shared" si="135"/>
        <v>0</v>
      </c>
      <c r="BG22" s="93">
        <f t="shared" si="135"/>
        <v>0</v>
      </c>
      <c r="BH22" s="93">
        <f t="shared" si="135"/>
        <v>0</v>
      </c>
      <c r="BI22" s="93">
        <f t="shared" si="135"/>
        <v>0</v>
      </c>
      <c r="BJ22" s="93">
        <f t="shared" si="135"/>
        <v>0</v>
      </c>
      <c r="BK22" s="93">
        <f t="shared" si="135"/>
        <v>0</v>
      </c>
      <c r="BL22" s="93">
        <f t="shared" si="135"/>
        <v>0</v>
      </c>
      <c r="BM22" s="93">
        <f t="shared" si="135"/>
        <v>0</v>
      </c>
      <c r="BN22" s="93">
        <f t="shared" si="135"/>
        <v>0</v>
      </c>
      <c r="BO22" s="93">
        <f t="shared" si="135"/>
        <v>0</v>
      </c>
      <c r="BP22" s="93">
        <f t="shared" si="135"/>
        <v>0</v>
      </c>
      <c r="BQ22" s="93">
        <f t="shared" si="135"/>
        <v>0</v>
      </c>
      <c r="BR22" s="93">
        <f t="shared" si="135"/>
        <v>0</v>
      </c>
      <c r="BS22" s="93">
        <f t="shared" si="135"/>
        <v>0</v>
      </c>
      <c r="BT22" s="93">
        <f t="shared" si="134"/>
        <v>0</v>
      </c>
      <c r="BU22" s="93">
        <f t="shared" si="134"/>
        <v>0</v>
      </c>
      <c r="BV22" s="93">
        <f t="shared" si="134"/>
        <v>0</v>
      </c>
      <c r="BW22" s="93">
        <f t="shared" si="134"/>
        <v>0</v>
      </c>
      <c r="BX22" s="93">
        <f t="shared" si="134"/>
        <v>0</v>
      </c>
      <c r="BY22" s="93">
        <f t="shared" si="134"/>
        <v>0</v>
      </c>
      <c r="BZ22" s="93">
        <f t="shared" si="134"/>
        <v>0</v>
      </c>
      <c r="CA22" s="93">
        <f t="shared" si="134"/>
        <v>0</v>
      </c>
      <c r="CB22" s="93">
        <f t="shared" si="134"/>
        <v>0</v>
      </c>
      <c r="CC22" s="93">
        <f t="shared" si="134"/>
        <v>0</v>
      </c>
      <c r="CD22" s="93">
        <f t="shared" si="134"/>
        <v>0</v>
      </c>
      <c r="CE22" s="93">
        <f t="shared" si="134"/>
        <v>0</v>
      </c>
      <c r="CF22" s="93">
        <f t="shared" si="134"/>
        <v>0</v>
      </c>
      <c r="CG22" s="93">
        <f t="shared" si="134"/>
        <v>0</v>
      </c>
      <c r="CH22" s="93">
        <f t="shared" si="134"/>
        <v>0</v>
      </c>
      <c r="CI22" s="93">
        <f t="shared" si="119"/>
        <v>0</v>
      </c>
      <c r="CJ22" s="93">
        <f t="shared" si="123"/>
        <v>0</v>
      </c>
      <c r="CK22" s="93">
        <f t="shared" si="124"/>
        <v>0</v>
      </c>
      <c r="CL22" s="93">
        <f t="shared" si="125"/>
        <v>0</v>
      </c>
      <c r="CM22" s="93">
        <f t="shared" si="131"/>
        <v>0</v>
      </c>
      <c r="CN22" s="93">
        <f t="shared" si="131"/>
        <v>0</v>
      </c>
      <c r="CO22" s="93">
        <f t="shared" si="131"/>
        <v>0</v>
      </c>
      <c r="CP22" s="93">
        <f t="shared" si="131"/>
        <v>0</v>
      </c>
      <c r="CQ22" s="93">
        <f t="shared" si="131"/>
        <v>0</v>
      </c>
      <c r="CR22" s="93">
        <f t="shared" si="131"/>
        <v>0</v>
      </c>
      <c r="CS22" s="93">
        <f t="shared" si="131"/>
        <v>0</v>
      </c>
      <c r="CT22" s="93">
        <f t="shared" si="131"/>
        <v>0</v>
      </c>
      <c r="CU22" s="93">
        <f t="shared" si="131"/>
        <v>0</v>
      </c>
      <c r="CV22" s="93">
        <f t="shared" si="131"/>
        <v>0</v>
      </c>
      <c r="CW22" s="93">
        <f t="shared" si="131"/>
        <v>0</v>
      </c>
      <c r="CX22" s="93">
        <f t="shared" si="131"/>
        <v>0</v>
      </c>
      <c r="CY22" s="93">
        <f t="shared" si="132"/>
        <v>0</v>
      </c>
      <c r="CZ22" s="93">
        <f t="shared" si="132"/>
        <v>0</v>
      </c>
      <c r="DA22" s="93">
        <f t="shared" si="132"/>
        <v>0</v>
      </c>
      <c r="DB22" s="93">
        <f t="shared" si="132"/>
        <v>0</v>
      </c>
      <c r="DC22" s="93">
        <f t="shared" si="132"/>
        <v>0</v>
      </c>
      <c r="DD22" s="93">
        <f t="shared" si="132"/>
        <v>0</v>
      </c>
      <c r="DE22" s="93">
        <f t="shared" si="132"/>
        <v>0</v>
      </c>
      <c r="DF22" s="93">
        <f t="shared" si="132"/>
        <v>0</v>
      </c>
      <c r="DG22" s="93">
        <f t="shared" si="132"/>
        <v>0</v>
      </c>
      <c r="DH22" s="93">
        <f t="shared" si="132"/>
        <v>0</v>
      </c>
      <c r="DI22" s="93">
        <f t="shared" si="132"/>
        <v>0</v>
      </c>
      <c r="DJ22" s="93">
        <f t="shared" si="132"/>
        <v>0</v>
      </c>
      <c r="DK22" s="93">
        <f t="shared" si="129"/>
        <v>0</v>
      </c>
      <c r="DL22" s="93">
        <f t="shared" si="129"/>
        <v>0</v>
      </c>
      <c r="DM22" s="93">
        <f t="shared" si="129"/>
        <v>0</v>
      </c>
      <c r="DN22" s="93">
        <f t="shared" si="129"/>
        <v>0</v>
      </c>
      <c r="DO22" s="93">
        <f t="shared" si="129"/>
        <v>0</v>
      </c>
      <c r="DP22" s="93">
        <f t="shared" si="129"/>
        <v>0</v>
      </c>
      <c r="DQ22" s="93">
        <f t="shared" si="129"/>
        <v>0</v>
      </c>
      <c r="DR22" s="93">
        <f t="shared" si="129"/>
        <v>0</v>
      </c>
      <c r="DS22" s="93">
        <f t="shared" si="129"/>
        <v>0</v>
      </c>
      <c r="DU22" s="37">
        <v>18</v>
      </c>
      <c r="DV22" s="93">
        <f t="shared" si="15"/>
        <v>0.768912277403625</v>
      </c>
      <c r="DW22" s="93">
        <f t="shared" si="16"/>
        <v>0.7802198108948547</v>
      </c>
      <c r="DX22" s="93">
        <f t="shared" si="17"/>
        <v>0.79169363164330842</v>
      </c>
      <c r="DY22" s="93">
        <f t="shared" si="18"/>
        <v>0.80333618504982762</v>
      </c>
      <c r="DZ22" s="93">
        <f t="shared" si="19"/>
        <v>0.81514995247703093</v>
      </c>
      <c r="EA22" s="93">
        <f t="shared" si="20"/>
        <v>0.82713745177816367</v>
      </c>
      <c r="EB22" s="93">
        <f t="shared" si="21"/>
        <v>0.8393012378337249</v>
      </c>
      <c r="EC22" s="93">
        <f t="shared" si="22"/>
        <v>0.85164390309598548</v>
      </c>
      <c r="ED22" s="93">
        <f t="shared" si="23"/>
        <v>0.86416807814151464</v>
      </c>
      <c r="EE22" s="93">
        <f t="shared" si="24"/>
        <v>0.87687643223183098</v>
      </c>
      <c r="EF22" s="93">
        <f t="shared" si="25"/>
        <v>0.88977167388229905</v>
      </c>
      <c r="EG22" s="93">
        <f t="shared" si="26"/>
        <v>0.9028565514393917</v>
      </c>
      <c r="EH22" s="93">
        <f t="shared" si="27"/>
        <v>0.91613385366644151</v>
      </c>
      <c r="EI22" s="93">
        <f t="shared" si="28"/>
        <v>0.92960641033800684</v>
      </c>
      <c r="EJ22" s="93">
        <f t="shared" si="29"/>
        <v>0.94327709284297745</v>
      </c>
      <c r="EK22" s="93">
        <f t="shared" si="30"/>
        <v>0.95714881479655056</v>
      </c>
      <c r="EL22" s="93">
        <f t="shared" si="31"/>
        <v>0.97122453266120568</v>
      </c>
      <c r="EM22" s="93">
        <f t="shared" si="32"/>
        <v>0.98550724637681164</v>
      </c>
      <c r="EN22" s="93">
        <f t="shared" si="33"/>
        <v>1</v>
      </c>
      <c r="EO22" s="93">
        <f t="shared" si="34"/>
        <v>0</v>
      </c>
      <c r="EP22" s="93">
        <f t="shared" si="35"/>
        <v>0</v>
      </c>
      <c r="EQ22" s="93">
        <f t="shared" si="36"/>
        <v>0</v>
      </c>
      <c r="ER22" s="93">
        <f t="shared" si="37"/>
        <v>0</v>
      </c>
      <c r="ES22" s="93">
        <f t="shared" si="38"/>
        <v>0</v>
      </c>
      <c r="ET22" s="93">
        <f t="shared" si="39"/>
        <v>0</v>
      </c>
      <c r="EU22" s="93">
        <f t="shared" si="40"/>
        <v>0</v>
      </c>
      <c r="EV22" s="93">
        <f t="shared" si="41"/>
        <v>0</v>
      </c>
      <c r="EW22" s="93">
        <f t="shared" si="42"/>
        <v>0</v>
      </c>
      <c r="EX22" s="93">
        <f t="shared" si="43"/>
        <v>0</v>
      </c>
      <c r="EY22" s="93">
        <f t="shared" si="44"/>
        <v>0</v>
      </c>
      <c r="EZ22" s="93">
        <f t="shared" si="45"/>
        <v>0</v>
      </c>
      <c r="FA22" s="93">
        <f t="shared" si="46"/>
        <v>0</v>
      </c>
      <c r="FB22" s="93">
        <f t="shared" si="47"/>
        <v>0</v>
      </c>
      <c r="FC22" s="93">
        <f t="shared" si="48"/>
        <v>0</v>
      </c>
      <c r="FD22" s="93">
        <f t="shared" si="49"/>
        <v>0</v>
      </c>
      <c r="FE22" s="93">
        <f t="shared" si="50"/>
        <v>0</v>
      </c>
      <c r="FF22" s="93">
        <f t="shared" si="51"/>
        <v>0</v>
      </c>
      <c r="FG22" s="93">
        <f t="shared" si="52"/>
        <v>0</v>
      </c>
      <c r="FH22" s="93">
        <f t="shared" si="53"/>
        <v>0</v>
      </c>
      <c r="FI22" s="93">
        <f t="shared" si="54"/>
        <v>0</v>
      </c>
      <c r="FJ22" s="93">
        <f t="shared" si="55"/>
        <v>0</v>
      </c>
      <c r="FK22" s="93">
        <f t="shared" si="56"/>
        <v>0</v>
      </c>
      <c r="FL22" s="93">
        <f t="shared" si="57"/>
        <v>0</v>
      </c>
      <c r="FM22" s="93">
        <f t="shared" si="58"/>
        <v>0</v>
      </c>
      <c r="FN22" s="93">
        <f t="shared" si="59"/>
        <v>0</v>
      </c>
      <c r="FO22" s="93">
        <f t="shared" si="60"/>
        <v>0</v>
      </c>
      <c r="FP22" s="93">
        <f t="shared" si="61"/>
        <v>0</v>
      </c>
      <c r="FQ22" s="93">
        <f t="shared" si="62"/>
        <v>0</v>
      </c>
      <c r="FR22" s="93">
        <f t="shared" si="63"/>
        <v>0</v>
      </c>
      <c r="FS22" s="93">
        <f t="shared" si="64"/>
        <v>0</v>
      </c>
      <c r="FT22" s="93">
        <f t="shared" si="65"/>
        <v>0</v>
      </c>
      <c r="FU22" s="93">
        <f t="shared" si="66"/>
        <v>0</v>
      </c>
      <c r="FV22" s="93">
        <f t="shared" si="67"/>
        <v>0</v>
      </c>
      <c r="FW22" s="93">
        <f t="shared" si="68"/>
        <v>0</v>
      </c>
      <c r="FX22" s="93">
        <f t="shared" si="69"/>
        <v>0</v>
      </c>
      <c r="FY22" s="93">
        <f t="shared" si="70"/>
        <v>0</v>
      </c>
      <c r="FZ22" s="93">
        <f t="shared" si="71"/>
        <v>0</v>
      </c>
      <c r="GA22" s="93">
        <f t="shared" si="72"/>
        <v>0</v>
      </c>
      <c r="GB22" s="93">
        <f t="shared" si="73"/>
        <v>0</v>
      </c>
      <c r="GC22" s="93">
        <f t="shared" si="74"/>
        <v>0</v>
      </c>
      <c r="GD22" s="93">
        <f t="shared" si="75"/>
        <v>0</v>
      </c>
      <c r="GE22" s="93">
        <f t="shared" si="76"/>
        <v>0</v>
      </c>
      <c r="GF22" s="93">
        <f t="shared" si="77"/>
        <v>0</v>
      </c>
      <c r="GG22" s="93">
        <f t="shared" si="78"/>
        <v>0</v>
      </c>
      <c r="GH22" s="93">
        <f t="shared" si="79"/>
        <v>0</v>
      </c>
      <c r="GI22" s="93">
        <f t="shared" si="80"/>
        <v>0</v>
      </c>
      <c r="GJ22" s="93">
        <f t="shared" si="81"/>
        <v>0</v>
      </c>
      <c r="GK22" s="93">
        <f t="shared" si="82"/>
        <v>0</v>
      </c>
      <c r="GL22" s="93">
        <f t="shared" si="83"/>
        <v>0</v>
      </c>
      <c r="GM22" s="93">
        <f t="shared" si="84"/>
        <v>0</v>
      </c>
      <c r="GN22" s="93">
        <f t="shared" si="85"/>
        <v>0</v>
      </c>
      <c r="GO22" s="93">
        <f t="shared" si="86"/>
        <v>0</v>
      </c>
      <c r="GP22" s="93">
        <f t="shared" si="87"/>
        <v>0</v>
      </c>
      <c r="GQ22" s="93">
        <f t="shared" si="88"/>
        <v>0</v>
      </c>
      <c r="GR22" s="93">
        <f t="shared" si="89"/>
        <v>0</v>
      </c>
      <c r="GS22" s="93">
        <f t="shared" si="90"/>
        <v>0</v>
      </c>
      <c r="GT22" s="93">
        <f t="shared" si="91"/>
        <v>0</v>
      </c>
      <c r="GU22" s="93">
        <f t="shared" si="92"/>
        <v>0</v>
      </c>
      <c r="GV22" s="93">
        <f t="shared" si="93"/>
        <v>0</v>
      </c>
      <c r="GW22" s="93">
        <f t="shared" si="94"/>
        <v>0</v>
      </c>
      <c r="GX22" s="93">
        <f t="shared" si="95"/>
        <v>0</v>
      </c>
      <c r="GY22" s="93">
        <f t="shared" si="96"/>
        <v>0</v>
      </c>
      <c r="GZ22" s="93">
        <f t="shared" si="97"/>
        <v>0</v>
      </c>
      <c r="HA22" s="93">
        <f t="shared" si="98"/>
        <v>0</v>
      </c>
      <c r="HB22" s="93">
        <f t="shared" si="99"/>
        <v>0</v>
      </c>
      <c r="HC22" s="93">
        <f t="shared" si="100"/>
        <v>0</v>
      </c>
      <c r="HD22" s="93">
        <f t="shared" si="101"/>
        <v>0</v>
      </c>
      <c r="HE22" s="93">
        <f t="shared" si="102"/>
        <v>0</v>
      </c>
      <c r="HF22" s="93">
        <f t="shared" si="103"/>
        <v>0</v>
      </c>
      <c r="HG22" s="93">
        <f t="shared" si="104"/>
        <v>0</v>
      </c>
      <c r="HH22" s="93">
        <f t="shared" si="105"/>
        <v>0</v>
      </c>
      <c r="HI22" s="93">
        <f t="shared" si="106"/>
        <v>0</v>
      </c>
      <c r="HJ22" s="93">
        <f t="shared" si="107"/>
        <v>0</v>
      </c>
      <c r="HK22" s="93">
        <f t="shared" si="108"/>
        <v>0</v>
      </c>
      <c r="HL22" s="93">
        <f t="shared" si="109"/>
        <v>0</v>
      </c>
      <c r="HM22" s="93">
        <f t="shared" si="110"/>
        <v>0</v>
      </c>
      <c r="HN22" s="93">
        <f t="shared" si="111"/>
        <v>0</v>
      </c>
      <c r="HO22" s="93">
        <f t="shared" si="112"/>
        <v>0</v>
      </c>
      <c r="HP22" s="93">
        <f t="shared" si="113"/>
        <v>0</v>
      </c>
      <c r="HQ22" s="93">
        <f t="shared" si="114"/>
        <v>0</v>
      </c>
    </row>
    <row r="23" spans="2:225" x14ac:dyDescent="0.25">
      <c r="B23" s="40">
        <v>19</v>
      </c>
      <c r="C23" s="91">
        <f t="shared" ca="1" si="0"/>
        <v>14322614.247610634</v>
      </c>
      <c r="D23" s="91">
        <f t="shared" ca="1" si="1"/>
        <v>20261645.647485919</v>
      </c>
      <c r="E23" s="91">
        <f t="shared" ca="1" si="2"/>
        <v>5022059.1412047548</v>
      </c>
      <c r="F23" s="91">
        <f t="shared" ca="1" si="3"/>
        <v>7451818.0009101694</v>
      </c>
      <c r="H23" s="40">
        <v>19</v>
      </c>
      <c r="I23" s="91">
        <f t="shared" si="130"/>
        <v>412190.03977798333</v>
      </c>
      <c r="J23" s="41">
        <f>SI_MAN_15_19</f>
        <v>0.18899999999999997</v>
      </c>
      <c r="K23" s="92">
        <f t="shared" si="4"/>
        <v>77903.917518038841</v>
      </c>
      <c r="L23" s="92">
        <f t="shared" si="5"/>
        <v>310.37417337864082</v>
      </c>
      <c r="M23" s="42"/>
      <c r="N23" s="40">
        <v>19</v>
      </c>
      <c r="O23" s="54">
        <f>HA_man_15_19</f>
        <v>0.97010627601803989</v>
      </c>
      <c r="P23" s="92">
        <f t="shared" si="133"/>
        <v>74.186487771560536</v>
      </c>
      <c r="Q23" s="92">
        <f t="shared" si="115"/>
        <v>27078.068036619596</v>
      </c>
      <c r="R23" s="42"/>
      <c r="S23" s="40">
        <v>19</v>
      </c>
      <c r="T23" s="54">
        <f>'7. Dödsrisk'!E23</f>
        <v>5.6000000000000006E-4</v>
      </c>
      <c r="U23" s="90">
        <f t="shared" si="116"/>
        <v>0.99944</v>
      </c>
      <c r="V23" s="43"/>
      <c r="W23" s="37">
        <v>19</v>
      </c>
      <c r="X23" s="93">
        <f t="shared" si="126"/>
        <v>0.99494869139772546</v>
      </c>
      <c r="Y23" s="93">
        <f t="shared" si="126"/>
        <v>0.99773236469522497</v>
      </c>
      <c r="Z23" s="93">
        <f t="shared" si="126"/>
        <v>0.99790200803659102</v>
      </c>
      <c r="AA23" s="93">
        <f t="shared" si="126"/>
        <v>0.99812159478744455</v>
      </c>
      <c r="AB23" s="93">
        <f t="shared" si="126"/>
        <v>0.99819146819021776</v>
      </c>
      <c r="AC23" s="93">
        <f t="shared" si="126"/>
        <v>0.99832124995271143</v>
      </c>
      <c r="AD23" s="93">
        <f t="shared" si="126"/>
        <v>0.99837116851113727</v>
      </c>
      <c r="AE23" s="93">
        <f t="shared" si="126"/>
        <v>0.99849098742962861</v>
      </c>
      <c r="AF23" s="93">
        <f t="shared" si="126"/>
        <v>0.99856088669169718</v>
      </c>
      <c r="AG23" s="93">
        <f t="shared" si="126"/>
        <v>0.99858085830886334</v>
      </c>
      <c r="AH23" s="93">
        <f t="shared" si="126"/>
        <v>0.99861081663336215</v>
      </c>
      <c r="AI23" s="93">
        <f t="shared" si="126"/>
        <v>0.99866074967084584</v>
      </c>
      <c r="AJ23" s="93">
        <f t="shared" si="126"/>
        <v>0.99873066081710316</v>
      </c>
      <c r="AK23" s="93">
        <f t="shared" si="126"/>
        <v>0.99884053327576339</v>
      </c>
      <c r="AL23" s="93">
        <f t="shared" si="126"/>
        <v>0.99893043701509476</v>
      </c>
      <c r="AM23" s="93">
        <f t="shared" si="126"/>
        <v>0.99904033145155458</v>
      </c>
      <c r="AN23" s="93">
        <f t="shared" si="128"/>
        <v>0.99917022358062002</v>
      </c>
      <c r="AO23" s="93">
        <f t="shared" si="128"/>
        <v>0.99936010200000003</v>
      </c>
      <c r="AP23" s="93">
        <f t="shared" si="128"/>
        <v>0.99965999999999999</v>
      </c>
      <c r="AQ23" s="93">
        <f t="shared" si="128"/>
        <v>1</v>
      </c>
      <c r="AR23" s="93">
        <f t="shared" si="128"/>
        <v>0</v>
      </c>
      <c r="AS23" s="93">
        <f t="shared" si="128"/>
        <v>0</v>
      </c>
      <c r="AT23" s="93">
        <f t="shared" si="128"/>
        <v>0</v>
      </c>
      <c r="AU23" s="93">
        <f t="shared" si="128"/>
        <v>0</v>
      </c>
      <c r="AV23" s="93">
        <f t="shared" si="128"/>
        <v>0</v>
      </c>
      <c r="AW23" s="93">
        <f t="shared" si="128"/>
        <v>0</v>
      </c>
      <c r="AX23" s="93">
        <f t="shared" si="128"/>
        <v>0</v>
      </c>
      <c r="AY23" s="93">
        <f t="shared" si="128"/>
        <v>0</v>
      </c>
      <c r="AZ23" s="93">
        <f t="shared" si="128"/>
        <v>0</v>
      </c>
      <c r="BA23" s="93">
        <f t="shared" si="128"/>
        <v>0</v>
      </c>
      <c r="BB23" s="93">
        <f t="shared" si="128"/>
        <v>0</v>
      </c>
      <c r="BC23" s="93">
        <f t="shared" si="128"/>
        <v>0</v>
      </c>
      <c r="BD23" s="93">
        <f t="shared" si="135"/>
        <v>0</v>
      </c>
      <c r="BE23" s="93">
        <f t="shared" si="135"/>
        <v>0</v>
      </c>
      <c r="BF23" s="93">
        <f t="shared" si="135"/>
        <v>0</v>
      </c>
      <c r="BG23" s="93">
        <f t="shared" si="135"/>
        <v>0</v>
      </c>
      <c r="BH23" s="93">
        <f t="shared" si="135"/>
        <v>0</v>
      </c>
      <c r="BI23" s="93">
        <f t="shared" si="135"/>
        <v>0</v>
      </c>
      <c r="BJ23" s="93">
        <f t="shared" si="135"/>
        <v>0</v>
      </c>
      <c r="BK23" s="93">
        <f t="shared" si="135"/>
        <v>0</v>
      </c>
      <c r="BL23" s="93">
        <f t="shared" si="135"/>
        <v>0</v>
      </c>
      <c r="BM23" s="93">
        <f t="shared" si="135"/>
        <v>0</v>
      </c>
      <c r="BN23" s="93">
        <f t="shared" si="135"/>
        <v>0</v>
      </c>
      <c r="BO23" s="93">
        <f t="shared" si="135"/>
        <v>0</v>
      </c>
      <c r="BP23" s="93">
        <f t="shared" si="135"/>
        <v>0</v>
      </c>
      <c r="BQ23" s="93">
        <f t="shared" si="135"/>
        <v>0</v>
      </c>
      <c r="BR23" s="93">
        <f t="shared" si="135"/>
        <v>0</v>
      </c>
      <c r="BS23" s="93">
        <f t="shared" si="135"/>
        <v>0</v>
      </c>
      <c r="BT23" s="93">
        <f t="shared" si="134"/>
        <v>0</v>
      </c>
      <c r="BU23" s="93">
        <f t="shared" si="134"/>
        <v>0</v>
      </c>
      <c r="BV23" s="93">
        <f t="shared" si="134"/>
        <v>0</v>
      </c>
      <c r="BW23" s="93">
        <f t="shared" si="134"/>
        <v>0</v>
      </c>
      <c r="BX23" s="93">
        <f t="shared" si="134"/>
        <v>0</v>
      </c>
      <c r="BY23" s="93">
        <f t="shared" si="134"/>
        <v>0</v>
      </c>
      <c r="BZ23" s="93">
        <f t="shared" si="134"/>
        <v>0</v>
      </c>
      <c r="CA23" s="93">
        <f t="shared" si="134"/>
        <v>0</v>
      </c>
      <c r="CB23" s="93">
        <f t="shared" si="134"/>
        <v>0</v>
      </c>
      <c r="CC23" s="93">
        <f t="shared" si="134"/>
        <v>0</v>
      </c>
      <c r="CD23" s="93">
        <f t="shared" si="134"/>
        <v>0</v>
      </c>
      <c r="CE23" s="93">
        <f t="shared" si="134"/>
        <v>0</v>
      </c>
      <c r="CF23" s="93">
        <f t="shared" si="134"/>
        <v>0</v>
      </c>
      <c r="CG23" s="93">
        <f t="shared" si="134"/>
        <v>0</v>
      </c>
      <c r="CH23" s="93">
        <f t="shared" si="134"/>
        <v>0</v>
      </c>
      <c r="CI23" s="93">
        <f t="shared" si="134"/>
        <v>0</v>
      </c>
      <c r="CJ23" s="93">
        <f t="shared" ref="CJ23:CY38" si="136">IF($W23&lt;CJ$3,0,IF($W23=CJ$3,1,CJ22*$U22))</f>
        <v>0</v>
      </c>
      <c r="CK23" s="93">
        <f t="shared" si="136"/>
        <v>0</v>
      </c>
      <c r="CL23" s="93">
        <f t="shared" si="136"/>
        <v>0</v>
      </c>
      <c r="CM23" s="93">
        <f t="shared" si="136"/>
        <v>0</v>
      </c>
      <c r="CN23" s="93">
        <f t="shared" si="136"/>
        <v>0</v>
      </c>
      <c r="CO23" s="93">
        <f t="shared" si="136"/>
        <v>0</v>
      </c>
      <c r="CP23" s="93">
        <f t="shared" si="136"/>
        <v>0</v>
      </c>
      <c r="CQ23" s="93">
        <f t="shared" si="136"/>
        <v>0</v>
      </c>
      <c r="CR23" s="93">
        <f t="shared" si="136"/>
        <v>0</v>
      </c>
      <c r="CS23" s="93">
        <f t="shared" si="136"/>
        <v>0</v>
      </c>
      <c r="CT23" s="93">
        <f t="shared" si="136"/>
        <v>0</v>
      </c>
      <c r="CU23" s="93">
        <f t="shared" si="136"/>
        <v>0</v>
      </c>
      <c r="CV23" s="93">
        <f t="shared" si="136"/>
        <v>0</v>
      </c>
      <c r="CW23" s="93">
        <f t="shared" si="136"/>
        <v>0</v>
      </c>
      <c r="CX23" s="93">
        <f t="shared" si="136"/>
        <v>0</v>
      </c>
      <c r="CY23" s="93">
        <f t="shared" si="132"/>
        <v>0</v>
      </c>
      <c r="CZ23" s="93">
        <f t="shared" si="132"/>
        <v>0</v>
      </c>
      <c r="DA23" s="93">
        <f t="shared" si="132"/>
        <v>0</v>
      </c>
      <c r="DB23" s="93">
        <f t="shared" si="132"/>
        <v>0</v>
      </c>
      <c r="DC23" s="93">
        <f t="shared" si="132"/>
        <v>0</v>
      </c>
      <c r="DD23" s="93">
        <f t="shared" si="132"/>
        <v>0</v>
      </c>
      <c r="DE23" s="93">
        <f t="shared" si="132"/>
        <v>0</v>
      </c>
      <c r="DF23" s="93">
        <f t="shared" si="132"/>
        <v>0</v>
      </c>
      <c r="DG23" s="93">
        <f t="shared" si="132"/>
        <v>0</v>
      </c>
      <c r="DH23" s="93">
        <f t="shared" si="132"/>
        <v>0</v>
      </c>
      <c r="DI23" s="93">
        <f t="shared" si="132"/>
        <v>0</v>
      </c>
      <c r="DJ23" s="93">
        <f t="shared" si="132"/>
        <v>0</v>
      </c>
      <c r="DK23" s="93">
        <f t="shared" si="129"/>
        <v>0</v>
      </c>
      <c r="DL23" s="93">
        <f t="shared" si="129"/>
        <v>0</v>
      </c>
      <c r="DM23" s="93">
        <f t="shared" si="129"/>
        <v>0</v>
      </c>
      <c r="DN23" s="93">
        <f t="shared" si="129"/>
        <v>0</v>
      </c>
      <c r="DO23" s="93">
        <f t="shared" si="129"/>
        <v>0</v>
      </c>
      <c r="DP23" s="93">
        <f t="shared" si="129"/>
        <v>0</v>
      </c>
      <c r="DQ23" s="93">
        <f t="shared" si="129"/>
        <v>0</v>
      </c>
      <c r="DR23" s="93">
        <f t="shared" si="129"/>
        <v>0</v>
      </c>
      <c r="DS23" s="93">
        <f t="shared" si="129"/>
        <v>0</v>
      </c>
      <c r="DU23" s="37">
        <v>19</v>
      </c>
      <c r="DV23" s="93">
        <f t="shared" si="15"/>
        <v>0.75776862120936961</v>
      </c>
      <c r="DW23" s="93">
        <f t="shared" si="16"/>
        <v>0.768912277403625</v>
      </c>
      <c r="DX23" s="93">
        <f t="shared" si="17"/>
        <v>0.7802198108948547</v>
      </c>
      <c r="DY23" s="93">
        <f t="shared" si="18"/>
        <v>0.79169363164330842</v>
      </c>
      <c r="DZ23" s="93">
        <f t="shared" si="19"/>
        <v>0.80333618504982762</v>
      </c>
      <c r="EA23" s="93">
        <f t="shared" si="20"/>
        <v>0.81514995247703093</v>
      </c>
      <c r="EB23" s="93">
        <f t="shared" si="21"/>
        <v>0.82713745177816367</v>
      </c>
      <c r="EC23" s="93">
        <f t="shared" si="22"/>
        <v>0.8393012378337249</v>
      </c>
      <c r="ED23" s="93">
        <f t="shared" si="23"/>
        <v>0.85164390309598548</v>
      </c>
      <c r="EE23" s="93">
        <f t="shared" si="24"/>
        <v>0.86416807814151464</v>
      </c>
      <c r="EF23" s="93">
        <f t="shared" si="25"/>
        <v>0.87687643223183098</v>
      </c>
      <c r="EG23" s="93">
        <f t="shared" si="26"/>
        <v>0.88977167388229905</v>
      </c>
      <c r="EH23" s="93">
        <f t="shared" si="27"/>
        <v>0.9028565514393917</v>
      </c>
      <c r="EI23" s="93">
        <f t="shared" si="28"/>
        <v>0.91613385366644151</v>
      </c>
      <c r="EJ23" s="93">
        <f t="shared" si="29"/>
        <v>0.92960641033800684</v>
      </c>
      <c r="EK23" s="93">
        <f t="shared" si="30"/>
        <v>0.94327709284297745</v>
      </c>
      <c r="EL23" s="93">
        <f t="shared" si="31"/>
        <v>0.95714881479655056</v>
      </c>
      <c r="EM23" s="93">
        <f t="shared" si="32"/>
        <v>0.97122453266120568</v>
      </c>
      <c r="EN23" s="93">
        <f t="shared" si="33"/>
        <v>0.98550724637681164</v>
      </c>
      <c r="EO23" s="93">
        <f t="shared" si="34"/>
        <v>1</v>
      </c>
      <c r="EP23" s="93">
        <f t="shared" si="35"/>
        <v>0</v>
      </c>
      <c r="EQ23" s="93">
        <f t="shared" si="36"/>
        <v>0</v>
      </c>
      <c r="ER23" s="93">
        <f t="shared" si="37"/>
        <v>0</v>
      </c>
      <c r="ES23" s="93">
        <f t="shared" si="38"/>
        <v>0</v>
      </c>
      <c r="ET23" s="93">
        <f t="shared" si="39"/>
        <v>0</v>
      </c>
      <c r="EU23" s="93">
        <f t="shared" si="40"/>
        <v>0</v>
      </c>
      <c r="EV23" s="93">
        <f t="shared" si="41"/>
        <v>0</v>
      </c>
      <c r="EW23" s="93">
        <f t="shared" si="42"/>
        <v>0</v>
      </c>
      <c r="EX23" s="93">
        <f t="shared" si="43"/>
        <v>0</v>
      </c>
      <c r="EY23" s="93">
        <f t="shared" si="44"/>
        <v>0</v>
      </c>
      <c r="EZ23" s="93">
        <f t="shared" si="45"/>
        <v>0</v>
      </c>
      <c r="FA23" s="93">
        <f t="shared" si="46"/>
        <v>0</v>
      </c>
      <c r="FB23" s="93">
        <f t="shared" si="47"/>
        <v>0</v>
      </c>
      <c r="FC23" s="93">
        <f t="shared" si="48"/>
        <v>0</v>
      </c>
      <c r="FD23" s="93">
        <f t="shared" si="49"/>
        <v>0</v>
      </c>
      <c r="FE23" s="93">
        <f t="shared" si="50"/>
        <v>0</v>
      </c>
      <c r="FF23" s="93">
        <f t="shared" si="51"/>
        <v>0</v>
      </c>
      <c r="FG23" s="93">
        <f t="shared" si="52"/>
        <v>0</v>
      </c>
      <c r="FH23" s="93">
        <f t="shared" si="53"/>
        <v>0</v>
      </c>
      <c r="FI23" s="93">
        <f t="shared" si="54"/>
        <v>0</v>
      </c>
      <c r="FJ23" s="93">
        <f t="shared" si="55"/>
        <v>0</v>
      </c>
      <c r="FK23" s="93">
        <f t="shared" si="56"/>
        <v>0</v>
      </c>
      <c r="FL23" s="93">
        <f t="shared" si="57"/>
        <v>0</v>
      </c>
      <c r="FM23" s="93">
        <f t="shared" si="58"/>
        <v>0</v>
      </c>
      <c r="FN23" s="93">
        <f t="shared" si="59"/>
        <v>0</v>
      </c>
      <c r="FO23" s="93">
        <f t="shared" si="60"/>
        <v>0</v>
      </c>
      <c r="FP23" s="93">
        <f t="shared" si="61"/>
        <v>0</v>
      </c>
      <c r="FQ23" s="93">
        <f t="shared" si="62"/>
        <v>0</v>
      </c>
      <c r="FR23" s="93">
        <f t="shared" si="63"/>
        <v>0</v>
      </c>
      <c r="FS23" s="93">
        <f t="shared" si="64"/>
        <v>0</v>
      </c>
      <c r="FT23" s="93">
        <f t="shared" si="65"/>
        <v>0</v>
      </c>
      <c r="FU23" s="93">
        <f t="shared" si="66"/>
        <v>0</v>
      </c>
      <c r="FV23" s="93">
        <f t="shared" si="67"/>
        <v>0</v>
      </c>
      <c r="FW23" s="93">
        <f t="shared" si="68"/>
        <v>0</v>
      </c>
      <c r="FX23" s="93">
        <f t="shared" si="69"/>
        <v>0</v>
      </c>
      <c r="FY23" s="93">
        <f t="shared" si="70"/>
        <v>0</v>
      </c>
      <c r="FZ23" s="93">
        <f t="shared" si="71"/>
        <v>0</v>
      </c>
      <c r="GA23" s="93">
        <f t="shared" si="72"/>
        <v>0</v>
      </c>
      <c r="GB23" s="93">
        <f t="shared" si="73"/>
        <v>0</v>
      </c>
      <c r="GC23" s="93">
        <f t="shared" si="74"/>
        <v>0</v>
      </c>
      <c r="GD23" s="93">
        <f t="shared" si="75"/>
        <v>0</v>
      </c>
      <c r="GE23" s="93">
        <f t="shared" si="76"/>
        <v>0</v>
      </c>
      <c r="GF23" s="93">
        <f t="shared" si="77"/>
        <v>0</v>
      </c>
      <c r="GG23" s="93">
        <f t="shared" si="78"/>
        <v>0</v>
      </c>
      <c r="GH23" s="93">
        <f t="shared" si="79"/>
        <v>0</v>
      </c>
      <c r="GI23" s="93">
        <f t="shared" si="80"/>
        <v>0</v>
      </c>
      <c r="GJ23" s="93">
        <f t="shared" si="81"/>
        <v>0</v>
      </c>
      <c r="GK23" s="93">
        <f t="shared" si="82"/>
        <v>0</v>
      </c>
      <c r="GL23" s="93">
        <f t="shared" si="83"/>
        <v>0</v>
      </c>
      <c r="GM23" s="93">
        <f t="shared" si="84"/>
        <v>0</v>
      </c>
      <c r="GN23" s="93">
        <f t="shared" si="85"/>
        <v>0</v>
      </c>
      <c r="GO23" s="93">
        <f t="shared" si="86"/>
        <v>0</v>
      </c>
      <c r="GP23" s="93">
        <f t="shared" si="87"/>
        <v>0</v>
      </c>
      <c r="GQ23" s="93">
        <f t="shared" si="88"/>
        <v>0</v>
      </c>
      <c r="GR23" s="93">
        <f t="shared" si="89"/>
        <v>0</v>
      </c>
      <c r="GS23" s="93">
        <f t="shared" si="90"/>
        <v>0</v>
      </c>
      <c r="GT23" s="93">
        <f t="shared" si="91"/>
        <v>0</v>
      </c>
      <c r="GU23" s="93">
        <f t="shared" si="92"/>
        <v>0</v>
      </c>
      <c r="GV23" s="93">
        <f t="shared" si="93"/>
        <v>0</v>
      </c>
      <c r="GW23" s="93">
        <f t="shared" si="94"/>
        <v>0</v>
      </c>
      <c r="GX23" s="93">
        <f t="shared" si="95"/>
        <v>0</v>
      </c>
      <c r="GY23" s="93">
        <f t="shared" si="96"/>
        <v>0</v>
      </c>
      <c r="GZ23" s="93">
        <f t="shared" si="97"/>
        <v>0</v>
      </c>
      <c r="HA23" s="93">
        <f t="shared" si="98"/>
        <v>0</v>
      </c>
      <c r="HB23" s="93">
        <f t="shared" si="99"/>
        <v>0</v>
      </c>
      <c r="HC23" s="93">
        <f t="shared" si="100"/>
        <v>0</v>
      </c>
      <c r="HD23" s="93">
        <f t="shared" si="101"/>
        <v>0</v>
      </c>
      <c r="HE23" s="93">
        <f t="shared" si="102"/>
        <v>0</v>
      </c>
      <c r="HF23" s="93">
        <f t="shared" si="103"/>
        <v>0</v>
      </c>
      <c r="HG23" s="93">
        <f t="shared" si="104"/>
        <v>0</v>
      </c>
      <c r="HH23" s="93">
        <f t="shared" si="105"/>
        <v>0</v>
      </c>
      <c r="HI23" s="93">
        <f t="shared" si="106"/>
        <v>0</v>
      </c>
      <c r="HJ23" s="93">
        <f t="shared" si="107"/>
        <v>0</v>
      </c>
      <c r="HK23" s="93">
        <f t="shared" si="108"/>
        <v>0</v>
      </c>
      <c r="HL23" s="93">
        <f t="shared" si="109"/>
        <v>0</v>
      </c>
      <c r="HM23" s="93">
        <f t="shared" si="110"/>
        <v>0</v>
      </c>
      <c r="HN23" s="93">
        <f t="shared" si="111"/>
        <v>0</v>
      </c>
      <c r="HO23" s="93">
        <f t="shared" si="112"/>
        <v>0</v>
      </c>
      <c r="HP23" s="93">
        <f t="shared" si="113"/>
        <v>0</v>
      </c>
      <c r="HQ23" s="93">
        <f t="shared" si="114"/>
        <v>0</v>
      </c>
    </row>
    <row r="24" spans="2:225" x14ac:dyDescent="0.25">
      <c r="B24" s="40">
        <v>20</v>
      </c>
      <c r="C24" s="91">
        <f t="shared" ca="1" si="0"/>
        <v>14462290.246896919</v>
      </c>
      <c r="D24" s="91">
        <f t="shared" ca="1" si="1"/>
        <v>20195050.958504628</v>
      </c>
      <c r="E24" s="91">
        <f t="shared" ca="1" si="2"/>
        <v>5071276.5920768725</v>
      </c>
      <c r="F24" s="91">
        <f t="shared" ca="1" si="3"/>
        <v>7428900.1169390306</v>
      </c>
      <c r="H24" s="40">
        <v>20</v>
      </c>
      <c r="I24" s="91">
        <f t="shared" si="130"/>
        <v>412190.03977798333</v>
      </c>
      <c r="J24" s="41">
        <f>SI_MAN_20_24</f>
        <v>0.60699999999999998</v>
      </c>
      <c r="K24" s="92">
        <f t="shared" si="4"/>
        <v>250199.35414523588</v>
      </c>
      <c r="L24" s="92">
        <f t="shared" si="5"/>
        <v>996.81017587743372</v>
      </c>
      <c r="M24" s="42"/>
      <c r="N24" s="40">
        <v>20</v>
      </c>
      <c r="O24" s="54">
        <f t="shared" ref="O24:O68" si="137">HA_man_20_64</f>
        <v>3.0332647591500499</v>
      </c>
      <c r="P24" s="92">
        <f t="shared" si="133"/>
        <v>322.34183232805583</v>
      </c>
      <c r="Q24" s="92">
        <f t="shared" si="115"/>
        <v>117654.76879974038</v>
      </c>
      <c r="R24" s="42"/>
      <c r="S24" s="40">
        <v>20</v>
      </c>
      <c r="T24" s="54">
        <f>'7. Dödsrisk'!E24</f>
        <v>6.4000000000000005E-4</v>
      </c>
      <c r="U24" s="90">
        <f t="shared" si="116"/>
        <v>0.99936000000000003</v>
      </c>
      <c r="V24" s="43"/>
      <c r="W24" s="37">
        <v>20</v>
      </c>
      <c r="X24" s="93">
        <f t="shared" si="126"/>
        <v>0.99439152013054277</v>
      </c>
      <c r="Y24" s="93">
        <f t="shared" si="126"/>
        <v>0.99717363457099562</v>
      </c>
      <c r="Z24" s="93">
        <f t="shared" si="126"/>
        <v>0.99734318291209056</v>
      </c>
      <c r="AA24" s="93">
        <f t="shared" si="126"/>
        <v>0.99756264669436356</v>
      </c>
      <c r="AB24" s="93">
        <f t="shared" si="126"/>
        <v>0.99763248096803125</v>
      </c>
      <c r="AC24" s="93">
        <f t="shared" si="126"/>
        <v>0.99776219005273792</v>
      </c>
      <c r="AD24" s="93">
        <f t="shared" si="126"/>
        <v>0.99781208065677107</v>
      </c>
      <c r="AE24" s="93">
        <f t="shared" si="126"/>
        <v>0.99793183247666806</v>
      </c>
      <c r="AF24" s="93">
        <f t="shared" si="126"/>
        <v>0.99800169259514981</v>
      </c>
      <c r="AG24" s="93">
        <f t="shared" si="126"/>
        <v>0.99802165302821033</v>
      </c>
      <c r="AH24" s="93">
        <f t="shared" si="126"/>
        <v>0.99805159457604742</v>
      </c>
      <c r="AI24" s="93">
        <f t="shared" si="126"/>
        <v>0.99810149965103012</v>
      </c>
      <c r="AJ24" s="93">
        <f t="shared" si="126"/>
        <v>0.99817137164704561</v>
      </c>
      <c r="AK24" s="93">
        <f t="shared" si="126"/>
        <v>0.99828118257712894</v>
      </c>
      <c r="AL24" s="93">
        <f t="shared" si="126"/>
        <v>0.99837103597036636</v>
      </c>
      <c r="AM24" s="93">
        <f t="shared" si="126"/>
        <v>0.99848086886594167</v>
      </c>
      <c r="AN24" s="93">
        <f t="shared" si="128"/>
        <v>0.99861068825541488</v>
      </c>
      <c r="AO24" s="93">
        <f t="shared" si="128"/>
        <v>0.99880046034288006</v>
      </c>
      <c r="AP24" s="93">
        <f t="shared" si="128"/>
        <v>0.99910019039999998</v>
      </c>
      <c r="AQ24" s="93">
        <f t="shared" si="128"/>
        <v>0.99944</v>
      </c>
      <c r="AR24" s="93">
        <f t="shared" si="128"/>
        <v>1</v>
      </c>
      <c r="AS24" s="93">
        <f t="shared" si="128"/>
        <v>0</v>
      </c>
      <c r="AT24" s="93">
        <f t="shared" si="128"/>
        <v>0</v>
      </c>
      <c r="AU24" s="93">
        <f t="shared" si="128"/>
        <v>0</v>
      </c>
      <c r="AV24" s="93">
        <f t="shared" si="128"/>
        <v>0</v>
      </c>
      <c r="AW24" s="93">
        <f t="shared" si="128"/>
        <v>0</v>
      </c>
      <c r="AX24" s="93">
        <f t="shared" si="128"/>
        <v>0</v>
      </c>
      <c r="AY24" s="93">
        <f t="shared" si="128"/>
        <v>0</v>
      </c>
      <c r="AZ24" s="93">
        <f t="shared" si="128"/>
        <v>0</v>
      </c>
      <c r="BA24" s="93">
        <f t="shared" si="128"/>
        <v>0</v>
      </c>
      <c r="BB24" s="93">
        <f t="shared" si="128"/>
        <v>0</v>
      </c>
      <c r="BC24" s="93">
        <f t="shared" si="128"/>
        <v>0</v>
      </c>
      <c r="BD24" s="93">
        <f t="shared" si="135"/>
        <v>0</v>
      </c>
      <c r="BE24" s="93">
        <f t="shared" si="135"/>
        <v>0</v>
      </c>
      <c r="BF24" s="93">
        <f t="shared" si="135"/>
        <v>0</v>
      </c>
      <c r="BG24" s="93">
        <f t="shared" si="135"/>
        <v>0</v>
      </c>
      <c r="BH24" s="93">
        <f t="shared" si="135"/>
        <v>0</v>
      </c>
      <c r="BI24" s="93">
        <f t="shared" si="135"/>
        <v>0</v>
      </c>
      <c r="BJ24" s="93">
        <f t="shared" si="135"/>
        <v>0</v>
      </c>
      <c r="BK24" s="93">
        <f t="shared" si="135"/>
        <v>0</v>
      </c>
      <c r="BL24" s="93">
        <f t="shared" si="135"/>
        <v>0</v>
      </c>
      <c r="BM24" s="93">
        <f t="shared" si="135"/>
        <v>0</v>
      </c>
      <c r="BN24" s="93">
        <f t="shared" si="135"/>
        <v>0</v>
      </c>
      <c r="BO24" s="93">
        <f t="shared" si="135"/>
        <v>0</v>
      </c>
      <c r="BP24" s="93">
        <f t="shared" si="135"/>
        <v>0</v>
      </c>
      <c r="BQ24" s="93">
        <f t="shared" si="135"/>
        <v>0</v>
      </c>
      <c r="BR24" s="93">
        <f t="shared" si="135"/>
        <v>0</v>
      </c>
      <c r="BS24" s="93">
        <f t="shared" si="135"/>
        <v>0</v>
      </c>
      <c r="BT24" s="93">
        <f t="shared" si="134"/>
        <v>0</v>
      </c>
      <c r="BU24" s="93">
        <f t="shared" si="134"/>
        <v>0</v>
      </c>
      <c r="BV24" s="93">
        <f t="shared" si="134"/>
        <v>0</v>
      </c>
      <c r="BW24" s="93">
        <f t="shared" si="134"/>
        <v>0</v>
      </c>
      <c r="BX24" s="93">
        <f t="shared" si="134"/>
        <v>0</v>
      </c>
      <c r="BY24" s="93">
        <f t="shared" si="134"/>
        <v>0</v>
      </c>
      <c r="BZ24" s="93">
        <f t="shared" si="134"/>
        <v>0</v>
      </c>
      <c r="CA24" s="93">
        <f t="shared" si="134"/>
        <v>0</v>
      </c>
      <c r="CB24" s="93">
        <f t="shared" si="134"/>
        <v>0</v>
      </c>
      <c r="CC24" s="93">
        <f t="shared" si="134"/>
        <v>0</v>
      </c>
      <c r="CD24" s="93">
        <f t="shared" si="134"/>
        <v>0</v>
      </c>
      <c r="CE24" s="93">
        <f t="shared" si="134"/>
        <v>0</v>
      </c>
      <c r="CF24" s="93">
        <f t="shared" si="134"/>
        <v>0</v>
      </c>
      <c r="CG24" s="93">
        <f t="shared" si="134"/>
        <v>0</v>
      </c>
      <c r="CH24" s="93">
        <f t="shared" si="134"/>
        <v>0</v>
      </c>
      <c r="CI24" s="93">
        <f t="shared" si="134"/>
        <v>0</v>
      </c>
      <c r="CJ24" s="93">
        <f t="shared" si="136"/>
        <v>0</v>
      </c>
      <c r="CK24" s="93">
        <f t="shared" si="136"/>
        <v>0</v>
      </c>
      <c r="CL24" s="93">
        <f t="shared" si="136"/>
        <v>0</v>
      </c>
      <c r="CM24" s="93">
        <f t="shared" si="136"/>
        <v>0</v>
      </c>
      <c r="CN24" s="93">
        <f t="shared" si="136"/>
        <v>0</v>
      </c>
      <c r="CO24" s="93">
        <f t="shared" si="136"/>
        <v>0</v>
      </c>
      <c r="CP24" s="93">
        <f t="shared" si="136"/>
        <v>0</v>
      </c>
      <c r="CQ24" s="93">
        <f t="shared" si="136"/>
        <v>0</v>
      </c>
      <c r="CR24" s="93">
        <f t="shared" si="136"/>
        <v>0</v>
      </c>
      <c r="CS24" s="93">
        <f t="shared" si="136"/>
        <v>0</v>
      </c>
      <c r="CT24" s="93">
        <f t="shared" si="136"/>
        <v>0</v>
      </c>
      <c r="CU24" s="93">
        <f t="shared" si="136"/>
        <v>0</v>
      </c>
      <c r="CV24" s="93">
        <f t="shared" si="136"/>
        <v>0</v>
      </c>
      <c r="CW24" s="93">
        <f t="shared" si="136"/>
        <v>0</v>
      </c>
      <c r="CX24" s="93">
        <f t="shared" si="136"/>
        <v>0</v>
      </c>
      <c r="CY24" s="93">
        <f t="shared" si="132"/>
        <v>0</v>
      </c>
      <c r="CZ24" s="93">
        <f t="shared" si="132"/>
        <v>0</v>
      </c>
      <c r="DA24" s="93">
        <f t="shared" si="132"/>
        <v>0</v>
      </c>
      <c r="DB24" s="93">
        <f t="shared" si="132"/>
        <v>0</v>
      </c>
      <c r="DC24" s="93">
        <f t="shared" si="132"/>
        <v>0</v>
      </c>
      <c r="DD24" s="93">
        <f t="shared" si="132"/>
        <v>0</v>
      </c>
      <c r="DE24" s="93">
        <f t="shared" si="132"/>
        <v>0</v>
      </c>
      <c r="DF24" s="93">
        <f t="shared" si="132"/>
        <v>0</v>
      </c>
      <c r="DG24" s="93">
        <f t="shared" si="132"/>
        <v>0</v>
      </c>
      <c r="DH24" s="93">
        <f t="shared" si="132"/>
        <v>0</v>
      </c>
      <c r="DI24" s="93">
        <f t="shared" si="132"/>
        <v>0</v>
      </c>
      <c r="DJ24" s="93">
        <f t="shared" si="132"/>
        <v>0</v>
      </c>
      <c r="DK24" s="93">
        <f t="shared" si="129"/>
        <v>0</v>
      </c>
      <c r="DL24" s="93">
        <f t="shared" si="129"/>
        <v>0</v>
      </c>
      <c r="DM24" s="93">
        <f t="shared" si="129"/>
        <v>0</v>
      </c>
      <c r="DN24" s="93">
        <f t="shared" si="129"/>
        <v>0</v>
      </c>
      <c r="DO24" s="93">
        <f t="shared" si="129"/>
        <v>0</v>
      </c>
      <c r="DP24" s="93">
        <f t="shared" si="129"/>
        <v>0</v>
      </c>
      <c r="DQ24" s="93">
        <f t="shared" si="129"/>
        <v>0</v>
      </c>
      <c r="DR24" s="93">
        <f t="shared" si="129"/>
        <v>0</v>
      </c>
      <c r="DS24" s="93">
        <f t="shared" si="129"/>
        <v>0</v>
      </c>
      <c r="DU24" s="37">
        <v>20</v>
      </c>
      <c r="DV24" s="93">
        <f t="shared" si="15"/>
        <v>0.74678646727879905</v>
      </c>
      <c r="DW24" s="93">
        <f t="shared" si="16"/>
        <v>0.75776862120936961</v>
      </c>
      <c r="DX24" s="93">
        <f t="shared" si="17"/>
        <v>0.768912277403625</v>
      </c>
      <c r="DY24" s="93">
        <f t="shared" si="18"/>
        <v>0.7802198108948547</v>
      </c>
      <c r="DZ24" s="93">
        <f t="shared" si="19"/>
        <v>0.79169363164330842</v>
      </c>
      <c r="EA24" s="93">
        <f t="shared" si="20"/>
        <v>0.80333618504982762</v>
      </c>
      <c r="EB24" s="93">
        <f t="shared" si="21"/>
        <v>0.81514995247703093</v>
      </c>
      <c r="EC24" s="93">
        <f t="shared" si="22"/>
        <v>0.82713745177816367</v>
      </c>
      <c r="ED24" s="93">
        <f t="shared" si="23"/>
        <v>0.8393012378337249</v>
      </c>
      <c r="EE24" s="93">
        <f t="shared" si="24"/>
        <v>0.85164390309598548</v>
      </c>
      <c r="EF24" s="93">
        <f t="shared" si="25"/>
        <v>0.86416807814151464</v>
      </c>
      <c r="EG24" s="93">
        <f t="shared" si="26"/>
        <v>0.87687643223183098</v>
      </c>
      <c r="EH24" s="93">
        <f t="shared" si="27"/>
        <v>0.88977167388229905</v>
      </c>
      <c r="EI24" s="93">
        <f t="shared" si="28"/>
        <v>0.9028565514393917</v>
      </c>
      <c r="EJ24" s="93">
        <f t="shared" si="29"/>
        <v>0.91613385366644151</v>
      </c>
      <c r="EK24" s="93">
        <f t="shared" si="30"/>
        <v>0.92960641033800684</v>
      </c>
      <c r="EL24" s="93">
        <f t="shared" si="31"/>
        <v>0.94327709284297745</v>
      </c>
      <c r="EM24" s="93">
        <f t="shared" si="32"/>
        <v>0.95714881479655056</v>
      </c>
      <c r="EN24" s="93">
        <f t="shared" si="33"/>
        <v>0.97122453266120568</v>
      </c>
      <c r="EO24" s="93">
        <f t="shared" si="34"/>
        <v>0.98550724637681164</v>
      </c>
      <c r="EP24" s="93">
        <f t="shared" si="35"/>
        <v>1</v>
      </c>
      <c r="EQ24" s="93">
        <f t="shared" si="36"/>
        <v>0</v>
      </c>
      <c r="ER24" s="93">
        <f t="shared" si="37"/>
        <v>0</v>
      </c>
      <c r="ES24" s="93">
        <f t="shared" si="38"/>
        <v>0</v>
      </c>
      <c r="ET24" s="93">
        <f t="shared" si="39"/>
        <v>0</v>
      </c>
      <c r="EU24" s="93">
        <f t="shared" si="40"/>
        <v>0</v>
      </c>
      <c r="EV24" s="93">
        <f t="shared" si="41"/>
        <v>0</v>
      </c>
      <c r="EW24" s="93">
        <f t="shared" si="42"/>
        <v>0</v>
      </c>
      <c r="EX24" s="93">
        <f t="shared" si="43"/>
        <v>0</v>
      </c>
      <c r="EY24" s="93">
        <f t="shared" si="44"/>
        <v>0</v>
      </c>
      <c r="EZ24" s="93">
        <f t="shared" si="45"/>
        <v>0</v>
      </c>
      <c r="FA24" s="93">
        <f t="shared" si="46"/>
        <v>0</v>
      </c>
      <c r="FB24" s="93">
        <f t="shared" si="47"/>
        <v>0</v>
      </c>
      <c r="FC24" s="93">
        <f t="shared" si="48"/>
        <v>0</v>
      </c>
      <c r="FD24" s="93">
        <f t="shared" si="49"/>
        <v>0</v>
      </c>
      <c r="FE24" s="93">
        <f t="shared" si="50"/>
        <v>0</v>
      </c>
      <c r="FF24" s="93">
        <f t="shared" si="51"/>
        <v>0</v>
      </c>
      <c r="FG24" s="93">
        <f t="shared" si="52"/>
        <v>0</v>
      </c>
      <c r="FH24" s="93">
        <f t="shared" si="53"/>
        <v>0</v>
      </c>
      <c r="FI24" s="93">
        <f t="shared" si="54"/>
        <v>0</v>
      </c>
      <c r="FJ24" s="93">
        <f t="shared" si="55"/>
        <v>0</v>
      </c>
      <c r="FK24" s="93">
        <f t="shared" si="56"/>
        <v>0</v>
      </c>
      <c r="FL24" s="93">
        <f t="shared" si="57"/>
        <v>0</v>
      </c>
      <c r="FM24" s="93">
        <f t="shared" si="58"/>
        <v>0</v>
      </c>
      <c r="FN24" s="93">
        <f t="shared" si="59"/>
        <v>0</v>
      </c>
      <c r="FO24" s="93">
        <f t="shared" si="60"/>
        <v>0</v>
      </c>
      <c r="FP24" s="93">
        <f t="shared" si="61"/>
        <v>0</v>
      </c>
      <c r="FQ24" s="93">
        <f t="shared" si="62"/>
        <v>0</v>
      </c>
      <c r="FR24" s="93">
        <f t="shared" si="63"/>
        <v>0</v>
      </c>
      <c r="FS24" s="93">
        <f t="shared" si="64"/>
        <v>0</v>
      </c>
      <c r="FT24" s="93">
        <f t="shared" si="65"/>
        <v>0</v>
      </c>
      <c r="FU24" s="93">
        <f t="shared" si="66"/>
        <v>0</v>
      </c>
      <c r="FV24" s="93">
        <f t="shared" si="67"/>
        <v>0</v>
      </c>
      <c r="FW24" s="93">
        <f t="shared" si="68"/>
        <v>0</v>
      </c>
      <c r="FX24" s="93">
        <f t="shared" si="69"/>
        <v>0</v>
      </c>
      <c r="FY24" s="93">
        <f t="shared" si="70"/>
        <v>0</v>
      </c>
      <c r="FZ24" s="93">
        <f t="shared" si="71"/>
        <v>0</v>
      </c>
      <c r="GA24" s="93">
        <f t="shared" si="72"/>
        <v>0</v>
      </c>
      <c r="GB24" s="93">
        <f t="shared" si="73"/>
        <v>0</v>
      </c>
      <c r="GC24" s="93">
        <f t="shared" si="74"/>
        <v>0</v>
      </c>
      <c r="GD24" s="93">
        <f t="shared" si="75"/>
        <v>0</v>
      </c>
      <c r="GE24" s="93">
        <f t="shared" si="76"/>
        <v>0</v>
      </c>
      <c r="GF24" s="93">
        <f t="shared" si="77"/>
        <v>0</v>
      </c>
      <c r="GG24" s="93">
        <f t="shared" si="78"/>
        <v>0</v>
      </c>
      <c r="GH24" s="93">
        <f t="shared" si="79"/>
        <v>0</v>
      </c>
      <c r="GI24" s="93">
        <f t="shared" si="80"/>
        <v>0</v>
      </c>
      <c r="GJ24" s="93">
        <f t="shared" si="81"/>
        <v>0</v>
      </c>
      <c r="GK24" s="93">
        <f t="shared" si="82"/>
        <v>0</v>
      </c>
      <c r="GL24" s="93">
        <f t="shared" si="83"/>
        <v>0</v>
      </c>
      <c r="GM24" s="93">
        <f t="shared" si="84"/>
        <v>0</v>
      </c>
      <c r="GN24" s="93">
        <f t="shared" si="85"/>
        <v>0</v>
      </c>
      <c r="GO24" s="93">
        <f t="shared" si="86"/>
        <v>0</v>
      </c>
      <c r="GP24" s="93">
        <f t="shared" si="87"/>
        <v>0</v>
      </c>
      <c r="GQ24" s="93">
        <f t="shared" si="88"/>
        <v>0</v>
      </c>
      <c r="GR24" s="93">
        <f t="shared" si="89"/>
        <v>0</v>
      </c>
      <c r="GS24" s="93">
        <f t="shared" si="90"/>
        <v>0</v>
      </c>
      <c r="GT24" s="93">
        <f t="shared" si="91"/>
        <v>0</v>
      </c>
      <c r="GU24" s="93">
        <f t="shared" si="92"/>
        <v>0</v>
      </c>
      <c r="GV24" s="93">
        <f t="shared" si="93"/>
        <v>0</v>
      </c>
      <c r="GW24" s="93">
        <f t="shared" si="94"/>
        <v>0</v>
      </c>
      <c r="GX24" s="93">
        <f t="shared" si="95"/>
        <v>0</v>
      </c>
      <c r="GY24" s="93">
        <f t="shared" si="96"/>
        <v>0</v>
      </c>
      <c r="GZ24" s="93">
        <f t="shared" si="97"/>
        <v>0</v>
      </c>
      <c r="HA24" s="93">
        <f t="shared" si="98"/>
        <v>0</v>
      </c>
      <c r="HB24" s="93">
        <f t="shared" si="99"/>
        <v>0</v>
      </c>
      <c r="HC24" s="93">
        <f t="shared" si="100"/>
        <v>0</v>
      </c>
      <c r="HD24" s="93">
        <f t="shared" si="101"/>
        <v>0</v>
      </c>
      <c r="HE24" s="93">
        <f t="shared" si="102"/>
        <v>0</v>
      </c>
      <c r="HF24" s="93">
        <f t="shared" si="103"/>
        <v>0</v>
      </c>
      <c r="HG24" s="93">
        <f t="shared" si="104"/>
        <v>0</v>
      </c>
      <c r="HH24" s="93">
        <f t="shared" si="105"/>
        <v>0</v>
      </c>
      <c r="HI24" s="93">
        <f t="shared" si="106"/>
        <v>0</v>
      </c>
      <c r="HJ24" s="93">
        <f t="shared" si="107"/>
        <v>0</v>
      </c>
      <c r="HK24" s="93">
        <f t="shared" si="108"/>
        <v>0</v>
      </c>
      <c r="HL24" s="93">
        <f t="shared" si="109"/>
        <v>0</v>
      </c>
      <c r="HM24" s="93">
        <f t="shared" si="110"/>
        <v>0</v>
      </c>
      <c r="HN24" s="93">
        <f t="shared" si="111"/>
        <v>0</v>
      </c>
      <c r="HO24" s="93">
        <f t="shared" si="112"/>
        <v>0</v>
      </c>
      <c r="HP24" s="93">
        <f t="shared" si="113"/>
        <v>0</v>
      </c>
      <c r="HQ24" s="93">
        <f t="shared" si="114"/>
        <v>0</v>
      </c>
    </row>
    <row r="25" spans="2:225" x14ac:dyDescent="0.25">
      <c r="B25" s="40">
        <v>21</v>
      </c>
      <c r="C25" s="91">
        <f t="shared" ca="1" si="0"/>
        <v>14430327.639098821</v>
      </c>
      <c r="D25" s="91">
        <f t="shared" ca="1" si="1"/>
        <v>19957624.484029181</v>
      </c>
      <c r="E25" s="91">
        <f t="shared" ca="1" si="2"/>
        <v>5029688.2034814395</v>
      </c>
      <c r="F25" s="91">
        <f t="shared" ca="1" si="3"/>
        <v>7315927.5417660233</v>
      </c>
      <c r="H25" s="40">
        <v>21</v>
      </c>
      <c r="I25" s="91">
        <f t="shared" si="130"/>
        <v>412190.03977798333</v>
      </c>
      <c r="J25" s="41">
        <f>SI_MAN_20_24</f>
        <v>0.60699999999999998</v>
      </c>
      <c r="K25" s="92">
        <f t="shared" si="4"/>
        <v>250199.35414523588</v>
      </c>
      <c r="L25" s="92">
        <f t="shared" si="5"/>
        <v>996.81017587743372</v>
      </c>
      <c r="M25" s="42"/>
      <c r="N25" s="40">
        <v>21</v>
      </c>
      <c r="O25" s="54">
        <f t="shared" si="137"/>
        <v>3.0332647591500499</v>
      </c>
      <c r="P25" s="92">
        <f t="shared" si="133"/>
        <v>322.34183232805583</v>
      </c>
      <c r="Q25" s="92">
        <f t="shared" si="115"/>
        <v>117654.76879974038</v>
      </c>
      <c r="R25" s="42"/>
      <c r="S25" s="40">
        <v>21</v>
      </c>
      <c r="T25" s="54">
        <f>'7. Dödsrisk'!E25</f>
        <v>6.0999999999999997E-4</v>
      </c>
      <c r="U25" s="90">
        <f t="shared" si="116"/>
        <v>0.99939</v>
      </c>
      <c r="V25" s="43"/>
      <c r="W25" s="37">
        <v>21</v>
      </c>
      <c r="X25" s="93">
        <f t="shared" si="126"/>
        <v>0.99375510955765922</v>
      </c>
      <c r="Y25" s="93">
        <f t="shared" si="126"/>
        <v>0.99653544344487022</v>
      </c>
      <c r="Z25" s="93">
        <f t="shared" si="126"/>
        <v>0.99670488327502682</v>
      </c>
      <c r="AA25" s="93">
        <f t="shared" si="126"/>
        <v>0.9969242066004792</v>
      </c>
      <c r="AB25" s="93">
        <f t="shared" si="126"/>
        <v>0.99699399618021178</v>
      </c>
      <c r="AC25" s="93">
        <f t="shared" si="126"/>
        <v>0.99712362225110418</v>
      </c>
      <c r="AD25" s="93">
        <f t="shared" si="126"/>
        <v>0.99717348092515079</v>
      </c>
      <c r="AE25" s="93">
        <f t="shared" si="126"/>
        <v>0.99729315610388303</v>
      </c>
      <c r="AF25" s="93">
        <f t="shared" si="126"/>
        <v>0.99736297151188891</v>
      </c>
      <c r="AG25" s="93">
        <f t="shared" si="126"/>
        <v>0.99738291917027233</v>
      </c>
      <c r="AH25" s="93">
        <f t="shared" si="126"/>
        <v>0.99741284155551879</v>
      </c>
      <c r="AI25" s="93">
        <f t="shared" si="126"/>
        <v>0.99746271469125347</v>
      </c>
      <c r="AJ25" s="93">
        <f t="shared" si="126"/>
        <v>0.9975325419691915</v>
      </c>
      <c r="AK25" s="93">
        <f t="shared" si="126"/>
        <v>0.99764228262027965</v>
      </c>
      <c r="AL25" s="93">
        <f t="shared" si="126"/>
        <v>0.99773207850734535</v>
      </c>
      <c r="AM25" s="93">
        <f t="shared" si="126"/>
        <v>0.99784184110986751</v>
      </c>
      <c r="AN25" s="93">
        <f t="shared" si="128"/>
        <v>0.99797157741493148</v>
      </c>
      <c r="AO25" s="93">
        <f t="shared" si="128"/>
        <v>0.99816122804826068</v>
      </c>
      <c r="AP25" s="93">
        <f t="shared" si="128"/>
        <v>0.99846076627814395</v>
      </c>
      <c r="AQ25" s="93">
        <f t="shared" si="128"/>
        <v>0.99880035840000003</v>
      </c>
      <c r="AR25" s="93">
        <f t="shared" si="128"/>
        <v>0.99936000000000003</v>
      </c>
      <c r="AS25" s="93">
        <f t="shared" si="128"/>
        <v>1</v>
      </c>
      <c r="AT25" s="93">
        <f t="shared" si="128"/>
        <v>0</v>
      </c>
      <c r="AU25" s="93">
        <f t="shared" si="128"/>
        <v>0</v>
      </c>
      <c r="AV25" s="93">
        <f t="shared" si="128"/>
        <v>0</v>
      </c>
      <c r="AW25" s="93">
        <f t="shared" si="128"/>
        <v>0</v>
      </c>
      <c r="AX25" s="93">
        <f t="shared" si="128"/>
        <v>0</v>
      </c>
      <c r="AY25" s="93">
        <f t="shared" si="128"/>
        <v>0</v>
      </c>
      <c r="AZ25" s="93">
        <f t="shared" si="128"/>
        <v>0</v>
      </c>
      <c r="BA25" s="93">
        <f t="shared" si="128"/>
        <v>0</v>
      </c>
      <c r="BB25" s="93">
        <f t="shared" si="128"/>
        <v>0</v>
      </c>
      <c r="BC25" s="93">
        <f t="shared" si="128"/>
        <v>0</v>
      </c>
      <c r="BD25" s="93">
        <f t="shared" si="135"/>
        <v>0</v>
      </c>
      <c r="BE25" s="93">
        <f t="shared" si="135"/>
        <v>0</v>
      </c>
      <c r="BF25" s="93">
        <f t="shared" si="135"/>
        <v>0</v>
      </c>
      <c r="BG25" s="93">
        <f t="shared" si="135"/>
        <v>0</v>
      </c>
      <c r="BH25" s="93">
        <f t="shared" si="135"/>
        <v>0</v>
      </c>
      <c r="BI25" s="93">
        <f t="shared" si="135"/>
        <v>0</v>
      </c>
      <c r="BJ25" s="93">
        <f t="shared" si="135"/>
        <v>0</v>
      </c>
      <c r="BK25" s="93">
        <f t="shared" si="135"/>
        <v>0</v>
      </c>
      <c r="BL25" s="93">
        <f t="shared" si="135"/>
        <v>0</v>
      </c>
      <c r="BM25" s="93">
        <f t="shared" si="135"/>
        <v>0</v>
      </c>
      <c r="BN25" s="93">
        <f t="shared" si="135"/>
        <v>0</v>
      </c>
      <c r="BO25" s="93">
        <f t="shared" si="135"/>
        <v>0</v>
      </c>
      <c r="BP25" s="93">
        <f t="shared" si="135"/>
        <v>0</v>
      </c>
      <c r="BQ25" s="93">
        <f t="shared" si="135"/>
        <v>0</v>
      </c>
      <c r="BR25" s="93">
        <f t="shared" si="135"/>
        <v>0</v>
      </c>
      <c r="BS25" s="93">
        <f t="shared" si="135"/>
        <v>0</v>
      </c>
      <c r="BT25" s="93">
        <f t="shared" si="134"/>
        <v>0</v>
      </c>
      <c r="BU25" s="93">
        <f t="shared" si="134"/>
        <v>0</v>
      </c>
      <c r="BV25" s="93">
        <f t="shared" si="134"/>
        <v>0</v>
      </c>
      <c r="BW25" s="93">
        <f t="shared" si="134"/>
        <v>0</v>
      </c>
      <c r="BX25" s="93">
        <f t="shared" si="134"/>
        <v>0</v>
      </c>
      <c r="BY25" s="93">
        <f t="shared" si="134"/>
        <v>0</v>
      </c>
      <c r="BZ25" s="93">
        <f t="shared" si="134"/>
        <v>0</v>
      </c>
      <c r="CA25" s="93">
        <f t="shared" si="134"/>
        <v>0</v>
      </c>
      <c r="CB25" s="93">
        <f t="shared" si="134"/>
        <v>0</v>
      </c>
      <c r="CC25" s="93">
        <f t="shared" si="134"/>
        <v>0</v>
      </c>
      <c r="CD25" s="93">
        <f t="shared" si="134"/>
        <v>0</v>
      </c>
      <c r="CE25" s="93">
        <f t="shared" si="134"/>
        <v>0</v>
      </c>
      <c r="CF25" s="93">
        <f t="shared" si="134"/>
        <v>0</v>
      </c>
      <c r="CG25" s="93">
        <f t="shared" si="134"/>
        <v>0</v>
      </c>
      <c r="CH25" s="93">
        <f t="shared" si="134"/>
        <v>0</v>
      </c>
      <c r="CI25" s="93">
        <f t="shared" si="134"/>
        <v>0</v>
      </c>
      <c r="CJ25" s="93">
        <f t="shared" si="136"/>
        <v>0</v>
      </c>
      <c r="CK25" s="93">
        <f t="shared" si="136"/>
        <v>0</v>
      </c>
      <c r="CL25" s="93">
        <f t="shared" si="136"/>
        <v>0</v>
      </c>
      <c r="CM25" s="93">
        <f t="shared" si="136"/>
        <v>0</v>
      </c>
      <c r="CN25" s="93">
        <f t="shared" si="136"/>
        <v>0</v>
      </c>
      <c r="CO25" s="93">
        <f t="shared" si="136"/>
        <v>0</v>
      </c>
      <c r="CP25" s="93">
        <f t="shared" si="136"/>
        <v>0</v>
      </c>
      <c r="CQ25" s="93">
        <f t="shared" si="136"/>
        <v>0</v>
      </c>
      <c r="CR25" s="93">
        <f t="shared" si="136"/>
        <v>0</v>
      </c>
      <c r="CS25" s="93">
        <f t="shared" si="136"/>
        <v>0</v>
      </c>
      <c r="CT25" s="93">
        <f t="shared" si="136"/>
        <v>0</v>
      </c>
      <c r="CU25" s="93">
        <f t="shared" si="136"/>
        <v>0</v>
      </c>
      <c r="CV25" s="93">
        <f t="shared" si="136"/>
        <v>0</v>
      </c>
      <c r="CW25" s="93">
        <f t="shared" si="136"/>
        <v>0</v>
      </c>
      <c r="CX25" s="93">
        <f t="shared" si="136"/>
        <v>0</v>
      </c>
      <c r="CY25" s="93">
        <f t="shared" si="132"/>
        <v>0</v>
      </c>
      <c r="CZ25" s="93">
        <f t="shared" si="132"/>
        <v>0</v>
      </c>
      <c r="DA25" s="93">
        <f t="shared" si="132"/>
        <v>0</v>
      </c>
      <c r="DB25" s="93">
        <f t="shared" si="132"/>
        <v>0</v>
      </c>
      <c r="DC25" s="93">
        <f t="shared" si="132"/>
        <v>0</v>
      </c>
      <c r="DD25" s="93">
        <f t="shared" si="132"/>
        <v>0</v>
      </c>
      <c r="DE25" s="93">
        <f t="shared" si="132"/>
        <v>0</v>
      </c>
      <c r="DF25" s="93">
        <f t="shared" si="132"/>
        <v>0</v>
      </c>
      <c r="DG25" s="93">
        <f t="shared" si="132"/>
        <v>0</v>
      </c>
      <c r="DH25" s="93">
        <f t="shared" si="132"/>
        <v>0</v>
      </c>
      <c r="DI25" s="93">
        <f t="shared" si="132"/>
        <v>0</v>
      </c>
      <c r="DJ25" s="93">
        <f t="shared" si="132"/>
        <v>0</v>
      </c>
      <c r="DK25" s="93">
        <f t="shared" si="129"/>
        <v>0</v>
      </c>
      <c r="DL25" s="93">
        <f t="shared" si="129"/>
        <v>0</v>
      </c>
      <c r="DM25" s="93">
        <f t="shared" si="129"/>
        <v>0</v>
      </c>
      <c r="DN25" s="93">
        <f t="shared" si="129"/>
        <v>0</v>
      </c>
      <c r="DO25" s="93">
        <f t="shared" si="129"/>
        <v>0</v>
      </c>
      <c r="DP25" s="93">
        <f t="shared" si="129"/>
        <v>0</v>
      </c>
      <c r="DQ25" s="93">
        <f t="shared" si="129"/>
        <v>0</v>
      </c>
      <c r="DR25" s="93">
        <f t="shared" si="129"/>
        <v>0</v>
      </c>
      <c r="DS25" s="93">
        <f t="shared" si="129"/>
        <v>0</v>
      </c>
      <c r="DU25" s="37">
        <v>21</v>
      </c>
      <c r="DV25" s="93">
        <f t="shared" si="15"/>
        <v>0.73596347499939618</v>
      </c>
      <c r="DW25" s="93">
        <f t="shared" si="16"/>
        <v>0.74678646727879905</v>
      </c>
      <c r="DX25" s="93">
        <f t="shared" si="17"/>
        <v>0.75776862120936961</v>
      </c>
      <c r="DY25" s="93">
        <f t="shared" si="18"/>
        <v>0.768912277403625</v>
      </c>
      <c r="DZ25" s="93">
        <f t="shared" si="19"/>
        <v>0.7802198108948547</v>
      </c>
      <c r="EA25" s="93">
        <f t="shared" si="20"/>
        <v>0.79169363164330842</v>
      </c>
      <c r="EB25" s="93">
        <f t="shared" si="21"/>
        <v>0.80333618504982762</v>
      </c>
      <c r="EC25" s="93">
        <f t="shared" si="22"/>
        <v>0.81514995247703093</v>
      </c>
      <c r="ED25" s="93">
        <f t="shared" si="23"/>
        <v>0.82713745177816367</v>
      </c>
      <c r="EE25" s="93">
        <f t="shared" si="24"/>
        <v>0.8393012378337249</v>
      </c>
      <c r="EF25" s="93">
        <f t="shared" si="25"/>
        <v>0.85164390309598548</v>
      </c>
      <c r="EG25" s="93">
        <f t="shared" si="26"/>
        <v>0.86416807814151464</v>
      </c>
      <c r="EH25" s="93">
        <f t="shared" si="27"/>
        <v>0.87687643223183098</v>
      </c>
      <c r="EI25" s="93">
        <f t="shared" si="28"/>
        <v>0.88977167388229905</v>
      </c>
      <c r="EJ25" s="93">
        <f t="shared" si="29"/>
        <v>0.9028565514393917</v>
      </c>
      <c r="EK25" s="93">
        <f t="shared" si="30"/>
        <v>0.91613385366644151</v>
      </c>
      <c r="EL25" s="93">
        <f t="shared" si="31"/>
        <v>0.92960641033800684</v>
      </c>
      <c r="EM25" s="93">
        <f t="shared" si="32"/>
        <v>0.94327709284297745</v>
      </c>
      <c r="EN25" s="93">
        <f t="shared" si="33"/>
        <v>0.95714881479655056</v>
      </c>
      <c r="EO25" s="93">
        <f t="shared" si="34"/>
        <v>0.97122453266120568</v>
      </c>
      <c r="EP25" s="93">
        <f t="shared" si="35"/>
        <v>0.98550724637681164</v>
      </c>
      <c r="EQ25" s="93">
        <f t="shared" si="36"/>
        <v>1</v>
      </c>
      <c r="ER25" s="93">
        <f t="shared" si="37"/>
        <v>0</v>
      </c>
      <c r="ES25" s="93">
        <f t="shared" si="38"/>
        <v>0</v>
      </c>
      <c r="ET25" s="93">
        <f t="shared" si="39"/>
        <v>0</v>
      </c>
      <c r="EU25" s="93">
        <f t="shared" si="40"/>
        <v>0</v>
      </c>
      <c r="EV25" s="93">
        <f t="shared" si="41"/>
        <v>0</v>
      </c>
      <c r="EW25" s="93">
        <f t="shared" si="42"/>
        <v>0</v>
      </c>
      <c r="EX25" s="93">
        <f t="shared" si="43"/>
        <v>0</v>
      </c>
      <c r="EY25" s="93">
        <f t="shared" si="44"/>
        <v>0</v>
      </c>
      <c r="EZ25" s="93">
        <f t="shared" si="45"/>
        <v>0</v>
      </c>
      <c r="FA25" s="93">
        <f t="shared" si="46"/>
        <v>0</v>
      </c>
      <c r="FB25" s="93">
        <f t="shared" si="47"/>
        <v>0</v>
      </c>
      <c r="FC25" s="93">
        <f t="shared" si="48"/>
        <v>0</v>
      </c>
      <c r="FD25" s="93">
        <f t="shared" si="49"/>
        <v>0</v>
      </c>
      <c r="FE25" s="93">
        <f t="shared" si="50"/>
        <v>0</v>
      </c>
      <c r="FF25" s="93">
        <f t="shared" si="51"/>
        <v>0</v>
      </c>
      <c r="FG25" s="93">
        <f t="shared" si="52"/>
        <v>0</v>
      </c>
      <c r="FH25" s="93">
        <f t="shared" si="53"/>
        <v>0</v>
      </c>
      <c r="FI25" s="93">
        <f t="shared" si="54"/>
        <v>0</v>
      </c>
      <c r="FJ25" s="93">
        <f t="shared" si="55"/>
        <v>0</v>
      </c>
      <c r="FK25" s="93">
        <f t="shared" si="56"/>
        <v>0</v>
      </c>
      <c r="FL25" s="93">
        <f t="shared" si="57"/>
        <v>0</v>
      </c>
      <c r="FM25" s="93">
        <f t="shared" si="58"/>
        <v>0</v>
      </c>
      <c r="FN25" s="93">
        <f t="shared" si="59"/>
        <v>0</v>
      </c>
      <c r="FO25" s="93">
        <f t="shared" si="60"/>
        <v>0</v>
      </c>
      <c r="FP25" s="93">
        <f t="shared" si="61"/>
        <v>0</v>
      </c>
      <c r="FQ25" s="93">
        <f t="shared" si="62"/>
        <v>0</v>
      </c>
      <c r="FR25" s="93">
        <f t="shared" si="63"/>
        <v>0</v>
      </c>
      <c r="FS25" s="93">
        <f t="shared" si="64"/>
        <v>0</v>
      </c>
      <c r="FT25" s="93">
        <f t="shared" si="65"/>
        <v>0</v>
      </c>
      <c r="FU25" s="93">
        <f t="shared" si="66"/>
        <v>0</v>
      </c>
      <c r="FV25" s="93">
        <f t="shared" si="67"/>
        <v>0</v>
      </c>
      <c r="FW25" s="93">
        <f t="shared" si="68"/>
        <v>0</v>
      </c>
      <c r="FX25" s="93">
        <f t="shared" si="69"/>
        <v>0</v>
      </c>
      <c r="FY25" s="93">
        <f t="shared" si="70"/>
        <v>0</v>
      </c>
      <c r="FZ25" s="93">
        <f t="shared" si="71"/>
        <v>0</v>
      </c>
      <c r="GA25" s="93">
        <f t="shared" si="72"/>
        <v>0</v>
      </c>
      <c r="GB25" s="93">
        <f t="shared" si="73"/>
        <v>0</v>
      </c>
      <c r="GC25" s="93">
        <f t="shared" si="74"/>
        <v>0</v>
      </c>
      <c r="GD25" s="93">
        <f t="shared" si="75"/>
        <v>0</v>
      </c>
      <c r="GE25" s="93">
        <f t="shared" si="76"/>
        <v>0</v>
      </c>
      <c r="GF25" s="93">
        <f t="shared" si="77"/>
        <v>0</v>
      </c>
      <c r="GG25" s="93">
        <f t="shared" si="78"/>
        <v>0</v>
      </c>
      <c r="GH25" s="93">
        <f t="shared" si="79"/>
        <v>0</v>
      </c>
      <c r="GI25" s="93">
        <f t="shared" si="80"/>
        <v>0</v>
      </c>
      <c r="GJ25" s="93">
        <f t="shared" si="81"/>
        <v>0</v>
      </c>
      <c r="GK25" s="93">
        <f t="shared" si="82"/>
        <v>0</v>
      </c>
      <c r="GL25" s="93">
        <f t="shared" si="83"/>
        <v>0</v>
      </c>
      <c r="GM25" s="93">
        <f t="shared" si="84"/>
        <v>0</v>
      </c>
      <c r="GN25" s="93">
        <f t="shared" si="85"/>
        <v>0</v>
      </c>
      <c r="GO25" s="93">
        <f t="shared" si="86"/>
        <v>0</v>
      </c>
      <c r="GP25" s="93">
        <f t="shared" si="87"/>
        <v>0</v>
      </c>
      <c r="GQ25" s="93">
        <f t="shared" si="88"/>
        <v>0</v>
      </c>
      <c r="GR25" s="93">
        <f t="shared" si="89"/>
        <v>0</v>
      </c>
      <c r="GS25" s="93">
        <f t="shared" si="90"/>
        <v>0</v>
      </c>
      <c r="GT25" s="93">
        <f t="shared" si="91"/>
        <v>0</v>
      </c>
      <c r="GU25" s="93">
        <f t="shared" si="92"/>
        <v>0</v>
      </c>
      <c r="GV25" s="93">
        <f t="shared" si="93"/>
        <v>0</v>
      </c>
      <c r="GW25" s="93">
        <f t="shared" si="94"/>
        <v>0</v>
      </c>
      <c r="GX25" s="93">
        <f t="shared" si="95"/>
        <v>0</v>
      </c>
      <c r="GY25" s="93">
        <f t="shared" si="96"/>
        <v>0</v>
      </c>
      <c r="GZ25" s="93">
        <f t="shared" si="97"/>
        <v>0</v>
      </c>
      <c r="HA25" s="93">
        <f t="shared" si="98"/>
        <v>0</v>
      </c>
      <c r="HB25" s="93">
        <f t="shared" si="99"/>
        <v>0</v>
      </c>
      <c r="HC25" s="93">
        <f t="shared" si="100"/>
        <v>0</v>
      </c>
      <c r="HD25" s="93">
        <f t="shared" si="101"/>
        <v>0</v>
      </c>
      <c r="HE25" s="93">
        <f t="shared" si="102"/>
        <v>0</v>
      </c>
      <c r="HF25" s="93">
        <f t="shared" si="103"/>
        <v>0</v>
      </c>
      <c r="HG25" s="93">
        <f t="shared" si="104"/>
        <v>0</v>
      </c>
      <c r="HH25" s="93">
        <f t="shared" si="105"/>
        <v>0</v>
      </c>
      <c r="HI25" s="93">
        <f t="shared" si="106"/>
        <v>0</v>
      </c>
      <c r="HJ25" s="93">
        <f t="shared" si="107"/>
        <v>0</v>
      </c>
      <c r="HK25" s="93">
        <f t="shared" si="108"/>
        <v>0</v>
      </c>
      <c r="HL25" s="93">
        <f t="shared" si="109"/>
        <v>0</v>
      </c>
      <c r="HM25" s="93">
        <f t="shared" si="110"/>
        <v>0</v>
      </c>
      <c r="HN25" s="93">
        <f t="shared" si="111"/>
        <v>0</v>
      </c>
      <c r="HO25" s="93">
        <f t="shared" si="112"/>
        <v>0</v>
      </c>
      <c r="HP25" s="93">
        <f t="shared" si="113"/>
        <v>0</v>
      </c>
      <c r="HQ25" s="93">
        <f t="shared" si="114"/>
        <v>0</v>
      </c>
    </row>
    <row r="26" spans="2:225" x14ac:dyDescent="0.25">
      <c r="B26" s="40">
        <v>22</v>
      </c>
      <c r="C26" s="91">
        <f t="shared" ca="1" si="0"/>
        <v>14397442.022895692</v>
      </c>
      <c r="D26" s="91">
        <f t="shared" ca="1" si="1"/>
        <v>19719453.996822</v>
      </c>
      <c r="E26" s="91">
        <f t="shared" ca="1" si="2"/>
        <v>4987311.4804889373</v>
      </c>
      <c r="F26" s="91">
        <f t="shared" ca="1" si="3"/>
        <v>7202666.3994699568</v>
      </c>
      <c r="H26" s="40">
        <v>22</v>
      </c>
      <c r="I26" s="91">
        <f t="shared" si="130"/>
        <v>412190.03977798333</v>
      </c>
      <c r="J26" s="41">
        <f>SI_MAN_20_24</f>
        <v>0.60699999999999998</v>
      </c>
      <c r="K26" s="92">
        <f t="shared" si="4"/>
        <v>250199.35414523588</v>
      </c>
      <c r="L26" s="92">
        <f t="shared" si="5"/>
        <v>996.81017587743372</v>
      </c>
      <c r="M26" s="42"/>
      <c r="N26" s="40">
        <v>22</v>
      </c>
      <c r="O26" s="54">
        <f t="shared" si="137"/>
        <v>3.0332647591500499</v>
      </c>
      <c r="P26" s="92">
        <f t="shared" si="133"/>
        <v>322.34183232805583</v>
      </c>
      <c r="Q26" s="92">
        <f t="shared" si="115"/>
        <v>117654.76879974038</v>
      </c>
      <c r="R26" s="42"/>
      <c r="S26" s="40">
        <v>22</v>
      </c>
      <c r="T26" s="54">
        <f>'7. Dödsrisk'!E26</f>
        <v>6.4000000000000005E-4</v>
      </c>
      <c r="U26" s="90">
        <f t="shared" si="116"/>
        <v>0.99936000000000003</v>
      </c>
      <c r="V26" s="43"/>
      <c r="W26" s="37">
        <v>22</v>
      </c>
      <c r="X26" s="93">
        <f t="shared" si="126"/>
        <v>0.99314891894082902</v>
      </c>
      <c r="Y26" s="93">
        <f t="shared" si="126"/>
        <v>0.99592755682436884</v>
      </c>
      <c r="Z26" s="93">
        <f t="shared" si="126"/>
        <v>0.99609689329622908</v>
      </c>
      <c r="AA26" s="93">
        <f t="shared" si="126"/>
        <v>0.99631608283445294</v>
      </c>
      <c r="AB26" s="93">
        <f t="shared" si="126"/>
        <v>0.99638582984254187</v>
      </c>
      <c r="AC26" s="93">
        <f t="shared" si="126"/>
        <v>0.99651537684153102</v>
      </c>
      <c r="AD26" s="93">
        <f t="shared" si="126"/>
        <v>0.99656520510178648</v>
      </c>
      <c r="AE26" s="93">
        <f t="shared" si="126"/>
        <v>0.99668480727865971</v>
      </c>
      <c r="AF26" s="93">
        <f t="shared" si="126"/>
        <v>0.99675458009926665</v>
      </c>
      <c r="AG26" s="93">
        <f t="shared" si="126"/>
        <v>0.99677451558957841</v>
      </c>
      <c r="AH26" s="93">
        <f t="shared" si="126"/>
        <v>0.99680441972216993</v>
      </c>
      <c r="AI26" s="93">
        <f t="shared" si="126"/>
        <v>0.99685426243529185</v>
      </c>
      <c r="AJ26" s="93">
        <f t="shared" si="126"/>
        <v>0.99692404711859028</v>
      </c>
      <c r="AK26" s="93">
        <f t="shared" si="126"/>
        <v>0.99703372082788133</v>
      </c>
      <c r="AL26" s="93">
        <f t="shared" si="126"/>
        <v>0.99712346193945589</v>
      </c>
      <c r="AM26" s="93">
        <f t="shared" si="126"/>
        <v>0.99723315758679054</v>
      </c>
      <c r="AN26" s="93">
        <f t="shared" si="128"/>
        <v>0.99736281475270838</v>
      </c>
      <c r="AO26" s="93">
        <f t="shared" si="128"/>
        <v>0.9975523496991513</v>
      </c>
      <c r="AP26" s="93">
        <f t="shared" si="128"/>
        <v>0.99785170521071431</v>
      </c>
      <c r="AQ26" s="93">
        <f t="shared" si="128"/>
        <v>0.99819109018137608</v>
      </c>
      <c r="AR26" s="93">
        <f t="shared" si="128"/>
        <v>0.99875039040000002</v>
      </c>
      <c r="AS26" s="93">
        <f t="shared" si="128"/>
        <v>0.99939</v>
      </c>
      <c r="AT26" s="93">
        <f t="shared" si="128"/>
        <v>1</v>
      </c>
      <c r="AU26" s="93">
        <f t="shared" si="128"/>
        <v>0</v>
      </c>
      <c r="AV26" s="93">
        <f t="shared" si="128"/>
        <v>0</v>
      </c>
      <c r="AW26" s="93">
        <f t="shared" si="128"/>
        <v>0</v>
      </c>
      <c r="AX26" s="93">
        <f t="shared" si="128"/>
        <v>0</v>
      </c>
      <c r="AY26" s="93">
        <f t="shared" si="128"/>
        <v>0</v>
      </c>
      <c r="AZ26" s="93">
        <f t="shared" si="128"/>
        <v>0</v>
      </c>
      <c r="BA26" s="93">
        <f t="shared" si="128"/>
        <v>0</v>
      </c>
      <c r="BB26" s="93">
        <f t="shared" si="128"/>
        <v>0</v>
      </c>
      <c r="BC26" s="93">
        <f t="shared" si="128"/>
        <v>0</v>
      </c>
      <c r="BD26" s="93">
        <f t="shared" si="135"/>
        <v>0</v>
      </c>
      <c r="BE26" s="93">
        <f t="shared" si="135"/>
        <v>0</v>
      </c>
      <c r="BF26" s="93">
        <f t="shared" si="135"/>
        <v>0</v>
      </c>
      <c r="BG26" s="93">
        <f t="shared" si="135"/>
        <v>0</v>
      </c>
      <c r="BH26" s="93">
        <f t="shared" si="135"/>
        <v>0</v>
      </c>
      <c r="BI26" s="93">
        <f t="shared" si="135"/>
        <v>0</v>
      </c>
      <c r="BJ26" s="93">
        <f t="shared" si="135"/>
        <v>0</v>
      </c>
      <c r="BK26" s="93">
        <f t="shared" si="135"/>
        <v>0</v>
      </c>
      <c r="BL26" s="93">
        <f t="shared" si="135"/>
        <v>0</v>
      </c>
      <c r="BM26" s="93">
        <f t="shared" si="135"/>
        <v>0</v>
      </c>
      <c r="BN26" s="93">
        <f t="shared" si="135"/>
        <v>0</v>
      </c>
      <c r="BO26" s="93">
        <f t="shared" si="135"/>
        <v>0</v>
      </c>
      <c r="BP26" s="93">
        <f t="shared" si="135"/>
        <v>0</v>
      </c>
      <c r="BQ26" s="93">
        <f t="shared" si="135"/>
        <v>0</v>
      </c>
      <c r="BR26" s="93">
        <f t="shared" si="135"/>
        <v>0</v>
      </c>
      <c r="BS26" s="93">
        <f t="shared" si="135"/>
        <v>0</v>
      </c>
      <c r="BT26" s="93">
        <f t="shared" si="134"/>
        <v>0</v>
      </c>
      <c r="BU26" s="93">
        <f t="shared" si="134"/>
        <v>0</v>
      </c>
      <c r="BV26" s="93">
        <f t="shared" si="134"/>
        <v>0</v>
      </c>
      <c r="BW26" s="93">
        <f t="shared" si="134"/>
        <v>0</v>
      </c>
      <c r="BX26" s="93">
        <f t="shared" si="134"/>
        <v>0</v>
      </c>
      <c r="BY26" s="93">
        <f t="shared" si="134"/>
        <v>0</v>
      </c>
      <c r="BZ26" s="93">
        <f t="shared" si="134"/>
        <v>0</v>
      </c>
      <c r="CA26" s="93">
        <f t="shared" si="134"/>
        <v>0</v>
      </c>
      <c r="CB26" s="93">
        <f t="shared" si="134"/>
        <v>0</v>
      </c>
      <c r="CC26" s="93">
        <f t="shared" si="134"/>
        <v>0</v>
      </c>
      <c r="CD26" s="93">
        <f t="shared" si="134"/>
        <v>0</v>
      </c>
      <c r="CE26" s="93">
        <f t="shared" si="134"/>
        <v>0</v>
      </c>
      <c r="CF26" s="93">
        <f t="shared" si="134"/>
        <v>0</v>
      </c>
      <c r="CG26" s="93">
        <f t="shared" si="134"/>
        <v>0</v>
      </c>
      <c r="CH26" s="93">
        <f t="shared" si="134"/>
        <v>0</v>
      </c>
      <c r="CI26" s="93">
        <f t="shared" si="134"/>
        <v>0</v>
      </c>
      <c r="CJ26" s="93">
        <f t="shared" si="136"/>
        <v>0</v>
      </c>
      <c r="CK26" s="93">
        <f t="shared" si="136"/>
        <v>0</v>
      </c>
      <c r="CL26" s="93">
        <f t="shared" si="136"/>
        <v>0</v>
      </c>
      <c r="CM26" s="93">
        <f t="shared" si="136"/>
        <v>0</v>
      </c>
      <c r="CN26" s="93">
        <f t="shared" si="136"/>
        <v>0</v>
      </c>
      <c r="CO26" s="93">
        <f t="shared" si="136"/>
        <v>0</v>
      </c>
      <c r="CP26" s="93">
        <f t="shared" si="136"/>
        <v>0</v>
      </c>
      <c r="CQ26" s="93">
        <f t="shared" si="136"/>
        <v>0</v>
      </c>
      <c r="CR26" s="93">
        <f t="shared" si="136"/>
        <v>0</v>
      </c>
      <c r="CS26" s="93">
        <f t="shared" si="136"/>
        <v>0</v>
      </c>
      <c r="CT26" s="93">
        <f t="shared" si="136"/>
        <v>0</v>
      </c>
      <c r="CU26" s="93">
        <f t="shared" si="136"/>
        <v>0</v>
      </c>
      <c r="CV26" s="93">
        <f t="shared" si="136"/>
        <v>0</v>
      </c>
      <c r="CW26" s="93">
        <f t="shared" si="136"/>
        <v>0</v>
      </c>
      <c r="CX26" s="93">
        <f t="shared" si="136"/>
        <v>0</v>
      </c>
      <c r="CY26" s="93">
        <f t="shared" si="132"/>
        <v>0</v>
      </c>
      <c r="CZ26" s="93">
        <f t="shared" si="132"/>
        <v>0</v>
      </c>
      <c r="DA26" s="93">
        <f t="shared" si="132"/>
        <v>0</v>
      </c>
      <c r="DB26" s="93">
        <f t="shared" si="132"/>
        <v>0</v>
      </c>
      <c r="DC26" s="93">
        <f t="shared" si="132"/>
        <v>0</v>
      </c>
      <c r="DD26" s="93">
        <f t="shared" si="132"/>
        <v>0</v>
      </c>
      <c r="DE26" s="93">
        <f t="shared" si="132"/>
        <v>0</v>
      </c>
      <c r="DF26" s="93">
        <f t="shared" si="132"/>
        <v>0</v>
      </c>
      <c r="DG26" s="93">
        <f t="shared" si="132"/>
        <v>0</v>
      </c>
      <c r="DH26" s="93">
        <f t="shared" si="132"/>
        <v>0</v>
      </c>
      <c r="DI26" s="93">
        <f t="shared" si="132"/>
        <v>0</v>
      </c>
      <c r="DJ26" s="93">
        <f t="shared" si="132"/>
        <v>0</v>
      </c>
      <c r="DK26" s="93">
        <f t="shared" si="129"/>
        <v>0</v>
      </c>
      <c r="DL26" s="93">
        <f t="shared" si="129"/>
        <v>0</v>
      </c>
      <c r="DM26" s="93">
        <f t="shared" si="129"/>
        <v>0</v>
      </c>
      <c r="DN26" s="93">
        <f t="shared" si="129"/>
        <v>0</v>
      </c>
      <c r="DO26" s="93">
        <f t="shared" si="129"/>
        <v>0</v>
      </c>
      <c r="DP26" s="93">
        <f t="shared" si="129"/>
        <v>0</v>
      </c>
      <c r="DQ26" s="93">
        <f t="shared" si="129"/>
        <v>0</v>
      </c>
      <c r="DR26" s="93">
        <f t="shared" si="129"/>
        <v>0</v>
      </c>
      <c r="DS26" s="93">
        <f t="shared" si="129"/>
        <v>0</v>
      </c>
      <c r="DU26" s="37">
        <v>22</v>
      </c>
      <c r="DV26" s="93">
        <f t="shared" si="15"/>
        <v>0.72529733768056437</v>
      </c>
      <c r="DW26" s="93">
        <f t="shared" si="16"/>
        <v>0.73596347499939618</v>
      </c>
      <c r="DX26" s="93">
        <f t="shared" si="17"/>
        <v>0.74678646727879905</v>
      </c>
      <c r="DY26" s="93">
        <f t="shared" si="18"/>
        <v>0.75776862120936961</v>
      </c>
      <c r="DZ26" s="93">
        <f t="shared" si="19"/>
        <v>0.768912277403625</v>
      </c>
      <c r="EA26" s="93">
        <f t="shared" si="20"/>
        <v>0.7802198108948547</v>
      </c>
      <c r="EB26" s="93">
        <f t="shared" si="21"/>
        <v>0.79169363164330842</v>
      </c>
      <c r="EC26" s="93">
        <f t="shared" si="22"/>
        <v>0.80333618504982762</v>
      </c>
      <c r="ED26" s="93">
        <f t="shared" si="23"/>
        <v>0.81514995247703093</v>
      </c>
      <c r="EE26" s="93">
        <f t="shared" si="24"/>
        <v>0.82713745177816367</v>
      </c>
      <c r="EF26" s="93">
        <f t="shared" si="25"/>
        <v>0.8393012378337249</v>
      </c>
      <c r="EG26" s="93">
        <f t="shared" si="26"/>
        <v>0.85164390309598548</v>
      </c>
      <c r="EH26" s="93">
        <f t="shared" si="27"/>
        <v>0.86416807814151464</v>
      </c>
      <c r="EI26" s="93">
        <f t="shared" si="28"/>
        <v>0.87687643223183098</v>
      </c>
      <c r="EJ26" s="93">
        <f t="shared" si="29"/>
        <v>0.88977167388229905</v>
      </c>
      <c r="EK26" s="93">
        <f t="shared" si="30"/>
        <v>0.9028565514393917</v>
      </c>
      <c r="EL26" s="93">
        <f t="shared" si="31"/>
        <v>0.91613385366644151</v>
      </c>
      <c r="EM26" s="93">
        <f t="shared" si="32"/>
        <v>0.92960641033800684</v>
      </c>
      <c r="EN26" s="93">
        <f t="shared" si="33"/>
        <v>0.94327709284297745</v>
      </c>
      <c r="EO26" s="93">
        <f t="shared" si="34"/>
        <v>0.95714881479655056</v>
      </c>
      <c r="EP26" s="93">
        <f t="shared" si="35"/>
        <v>0.97122453266120568</v>
      </c>
      <c r="EQ26" s="93">
        <f t="shared" si="36"/>
        <v>0.98550724637681164</v>
      </c>
      <c r="ER26" s="93">
        <f t="shared" si="37"/>
        <v>1</v>
      </c>
      <c r="ES26" s="93">
        <f t="shared" si="38"/>
        <v>0</v>
      </c>
      <c r="ET26" s="93">
        <f t="shared" si="39"/>
        <v>0</v>
      </c>
      <c r="EU26" s="93">
        <f t="shared" si="40"/>
        <v>0</v>
      </c>
      <c r="EV26" s="93">
        <f t="shared" si="41"/>
        <v>0</v>
      </c>
      <c r="EW26" s="93">
        <f t="shared" si="42"/>
        <v>0</v>
      </c>
      <c r="EX26" s="93">
        <f t="shared" si="43"/>
        <v>0</v>
      </c>
      <c r="EY26" s="93">
        <f t="shared" si="44"/>
        <v>0</v>
      </c>
      <c r="EZ26" s="93">
        <f t="shared" si="45"/>
        <v>0</v>
      </c>
      <c r="FA26" s="93">
        <f t="shared" si="46"/>
        <v>0</v>
      </c>
      <c r="FB26" s="93">
        <f t="shared" si="47"/>
        <v>0</v>
      </c>
      <c r="FC26" s="93">
        <f t="shared" si="48"/>
        <v>0</v>
      </c>
      <c r="FD26" s="93">
        <f t="shared" si="49"/>
        <v>0</v>
      </c>
      <c r="FE26" s="93">
        <f t="shared" si="50"/>
        <v>0</v>
      </c>
      <c r="FF26" s="93">
        <f t="shared" si="51"/>
        <v>0</v>
      </c>
      <c r="FG26" s="93">
        <f t="shared" si="52"/>
        <v>0</v>
      </c>
      <c r="FH26" s="93">
        <f t="shared" si="53"/>
        <v>0</v>
      </c>
      <c r="FI26" s="93">
        <f t="shared" si="54"/>
        <v>0</v>
      </c>
      <c r="FJ26" s="93">
        <f t="shared" si="55"/>
        <v>0</v>
      </c>
      <c r="FK26" s="93">
        <f t="shared" si="56"/>
        <v>0</v>
      </c>
      <c r="FL26" s="93">
        <f t="shared" si="57"/>
        <v>0</v>
      </c>
      <c r="FM26" s="93">
        <f t="shared" si="58"/>
        <v>0</v>
      </c>
      <c r="FN26" s="93">
        <f t="shared" si="59"/>
        <v>0</v>
      </c>
      <c r="FO26" s="93">
        <f t="shared" si="60"/>
        <v>0</v>
      </c>
      <c r="FP26" s="93">
        <f t="shared" si="61"/>
        <v>0</v>
      </c>
      <c r="FQ26" s="93">
        <f t="shared" si="62"/>
        <v>0</v>
      </c>
      <c r="FR26" s="93">
        <f t="shared" si="63"/>
        <v>0</v>
      </c>
      <c r="FS26" s="93">
        <f t="shared" si="64"/>
        <v>0</v>
      </c>
      <c r="FT26" s="93">
        <f t="shared" si="65"/>
        <v>0</v>
      </c>
      <c r="FU26" s="93">
        <f t="shared" si="66"/>
        <v>0</v>
      </c>
      <c r="FV26" s="93">
        <f t="shared" si="67"/>
        <v>0</v>
      </c>
      <c r="FW26" s="93">
        <f t="shared" si="68"/>
        <v>0</v>
      </c>
      <c r="FX26" s="93">
        <f t="shared" si="69"/>
        <v>0</v>
      </c>
      <c r="FY26" s="93">
        <f t="shared" si="70"/>
        <v>0</v>
      </c>
      <c r="FZ26" s="93">
        <f t="shared" si="71"/>
        <v>0</v>
      </c>
      <c r="GA26" s="93">
        <f t="shared" si="72"/>
        <v>0</v>
      </c>
      <c r="GB26" s="93">
        <f t="shared" si="73"/>
        <v>0</v>
      </c>
      <c r="GC26" s="93">
        <f t="shared" si="74"/>
        <v>0</v>
      </c>
      <c r="GD26" s="93">
        <f t="shared" si="75"/>
        <v>0</v>
      </c>
      <c r="GE26" s="93">
        <f t="shared" si="76"/>
        <v>0</v>
      </c>
      <c r="GF26" s="93">
        <f t="shared" si="77"/>
        <v>0</v>
      </c>
      <c r="GG26" s="93">
        <f t="shared" si="78"/>
        <v>0</v>
      </c>
      <c r="GH26" s="93">
        <f t="shared" si="79"/>
        <v>0</v>
      </c>
      <c r="GI26" s="93">
        <f t="shared" si="80"/>
        <v>0</v>
      </c>
      <c r="GJ26" s="93">
        <f t="shared" si="81"/>
        <v>0</v>
      </c>
      <c r="GK26" s="93">
        <f t="shared" si="82"/>
        <v>0</v>
      </c>
      <c r="GL26" s="93">
        <f t="shared" si="83"/>
        <v>0</v>
      </c>
      <c r="GM26" s="93">
        <f t="shared" si="84"/>
        <v>0</v>
      </c>
      <c r="GN26" s="93">
        <f t="shared" si="85"/>
        <v>0</v>
      </c>
      <c r="GO26" s="93">
        <f t="shared" si="86"/>
        <v>0</v>
      </c>
      <c r="GP26" s="93">
        <f t="shared" si="87"/>
        <v>0</v>
      </c>
      <c r="GQ26" s="93">
        <f t="shared" si="88"/>
        <v>0</v>
      </c>
      <c r="GR26" s="93">
        <f t="shared" si="89"/>
        <v>0</v>
      </c>
      <c r="GS26" s="93">
        <f t="shared" si="90"/>
        <v>0</v>
      </c>
      <c r="GT26" s="93">
        <f t="shared" si="91"/>
        <v>0</v>
      </c>
      <c r="GU26" s="93">
        <f t="shared" si="92"/>
        <v>0</v>
      </c>
      <c r="GV26" s="93">
        <f t="shared" si="93"/>
        <v>0</v>
      </c>
      <c r="GW26" s="93">
        <f t="shared" si="94"/>
        <v>0</v>
      </c>
      <c r="GX26" s="93">
        <f t="shared" si="95"/>
        <v>0</v>
      </c>
      <c r="GY26" s="93">
        <f t="shared" si="96"/>
        <v>0</v>
      </c>
      <c r="GZ26" s="93">
        <f t="shared" si="97"/>
        <v>0</v>
      </c>
      <c r="HA26" s="93">
        <f t="shared" si="98"/>
        <v>0</v>
      </c>
      <c r="HB26" s="93">
        <f t="shared" si="99"/>
        <v>0</v>
      </c>
      <c r="HC26" s="93">
        <f t="shared" si="100"/>
        <v>0</v>
      </c>
      <c r="HD26" s="93">
        <f t="shared" si="101"/>
        <v>0</v>
      </c>
      <c r="HE26" s="93">
        <f t="shared" si="102"/>
        <v>0</v>
      </c>
      <c r="HF26" s="93">
        <f t="shared" si="103"/>
        <v>0</v>
      </c>
      <c r="HG26" s="93">
        <f t="shared" si="104"/>
        <v>0</v>
      </c>
      <c r="HH26" s="93">
        <f t="shared" si="105"/>
        <v>0</v>
      </c>
      <c r="HI26" s="93">
        <f t="shared" si="106"/>
        <v>0</v>
      </c>
      <c r="HJ26" s="93">
        <f t="shared" si="107"/>
        <v>0</v>
      </c>
      <c r="HK26" s="93">
        <f t="shared" si="108"/>
        <v>0</v>
      </c>
      <c r="HL26" s="93">
        <f t="shared" si="109"/>
        <v>0</v>
      </c>
      <c r="HM26" s="93">
        <f t="shared" si="110"/>
        <v>0</v>
      </c>
      <c r="HN26" s="93">
        <f t="shared" si="111"/>
        <v>0</v>
      </c>
      <c r="HO26" s="93">
        <f t="shared" si="112"/>
        <v>0</v>
      </c>
      <c r="HP26" s="93">
        <f t="shared" si="113"/>
        <v>0</v>
      </c>
      <c r="HQ26" s="93">
        <f t="shared" si="114"/>
        <v>0</v>
      </c>
    </row>
    <row r="27" spans="2:225" x14ac:dyDescent="0.25">
      <c r="B27" s="40">
        <v>23</v>
      </c>
      <c r="C27" s="91">
        <f t="shared" ca="1" si="0"/>
        <v>14364483.624575337</v>
      </c>
      <c r="D27" s="91">
        <f t="shared" ca="1" si="1"/>
        <v>19481722.945361804</v>
      </c>
      <c r="E27" s="91">
        <f t="shared" ca="1" si="2"/>
        <v>4944433.7479892224</v>
      </c>
      <c r="F27" s="91">
        <f t="shared" ca="1" si="3"/>
        <v>7089548.941993095</v>
      </c>
      <c r="H27" s="40">
        <v>23</v>
      </c>
      <c r="I27" s="91">
        <f t="shared" si="130"/>
        <v>412190.03977798333</v>
      </c>
      <c r="J27" s="41">
        <f>SI_MAN_20_24</f>
        <v>0.60699999999999998</v>
      </c>
      <c r="K27" s="92">
        <f t="shared" si="4"/>
        <v>250199.35414523588</v>
      </c>
      <c r="L27" s="92">
        <f t="shared" si="5"/>
        <v>996.81017587743372</v>
      </c>
      <c r="M27" s="42"/>
      <c r="N27" s="40">
        <v>23</v>
      </c>
      <c r="O27" s="54">
        <f t="shared" si="137"/>
        <v>3.0332647591500499</v>
      </c>
      <c r="P27" s="92">
        <f t="shared" si="133"/>
        <v>322.34183232805583</v>
      </c>
      <c r="Q27" s="92">
        <f t="shared" si="115"/>
        <v>117654.76879974038</v>
      </c>
      <c r="R27" s="42"/>
      <c r="S27" s="40">
        <v>23</v>
      </c>
      <c r="T27" s="54">
        <f>'7. Dödsrisk'!E27</f>
        <v>6.2E-4</v>
      </c>
      <c r="U27" s="90">
        <f t="shared" si="116"/>
        <v>0.99938000000000005</v>
      </c>
      <c r="V27" s="43"/>
      <c r="W27" s="37">
        <v>23</v>
      </c>
      <c r="X27" s="93">
        <f t="shared" si="126"/>
        <v>0.99251330363270696</v>
      </c>
      <c r="Y27" s="93">
        <f t="shared" si="126"/>
        <v>0.99529016318800123</v>
      </c>
      <c r="Z27" s="93">
        <f t="shared" si="126"/>
        <v>0.99545939128451955</v>
      </c>
      <c r="AA27" s="93">
        <f t="shared" si="126"/>
        <v>0.99567844054143895</v>
      </c>
      <c r="AB27" s="93">
        <f t="shared" si="126"/>
        <v>0.99574814291144265</v>
      </c>
      <c r="AC27" s="93">
        <f t="shared" si="126"/>
        <v>0.99587760700035244</v>
      </c>
      <c r="AD27" s="93">
        <f t="shared" si="126"/>
        <v>0.99592740337052132</v>
      </c>
      <c r="AE27" s="93">
        <f t="shared" si="126"/>
        <v>0.99604692900200142</v>
      </c>
      <c r="AF27" s="93">
        <f t="shared" si="126"/>
        <v>0.99611665716800313</v>
      </c>
      <c r="AG27" s="93">
        <f t="shared" si="126"/>
        <v>0.99613657989960114</v>
      </c>
      <c r="AH27" s="93">
        <f t="shared" si="126"/>
        <v>0.99616646489354777</v>
      </c>
      <c r="AI27" s="93">
        <f t="shared" si="126"/>
        <v>0.99621627570733329</v>
      </c>
      <c r="AJ27" s="93">
        <f t="shared" si="126"/>
        <v>0.99628601572843445</v>
      </c>
      <c r="AK27" s="93">
        <f t="shared" si="126"/>
        <v>0.99639561924655151</v>
      </c>
      <c r="AL27" s="93">
        <f t="shared" si="126"/>
        <v>0.99648530292381465</v>
      </c>
      <c r="AM27" s="93">
        <f t="shared" si="126"/>
        <v>0.996594928365935</v>
      </c>
      <c r="AN27" s="93">
        <f t="shared" si="128"/>
        <v>0.99672450255126666</v>
      </c>
      <c r="AO27" s="93">
        <f t="shared" si="128"/>
        <v>0.99691391619534386</v>
      </c>
      <c r="AP27" s="93">
        <f t="shared" si="128"/>
        <v>0.99721308011937948</v>
      </c>
      <c r="AQ27" s="93">
        <f t="shared" si="128"/>
        <v>0.99755224788366004</v>
      </c>
      <c r="AR27" s="93">
        <f t="shared" si="128"/>
        <v>0.99811119015014405</v>
      </c>
      <c r="AS27" s="93">
        <f t="shared" si="128"/>
        <v>0.99875039040000002</v>
      </c>
      <c r="AT27" s="93">
        <f t="shared" si="128"/>
        <v>0.99936000000000003</v>
      </c>
      <c r="AU27" s="93">
        <f t="shared" si="128"/>
        <v>1</v>
      </c>
      <c r="AV27" s="93">
        <f t="shared" si="128"/>
        <v>0</v>
      </c>
      <c r="AW27" s="93">
        <f t="shared" si="128"/>
        <v>0</v>
      </c>
      <c r="AX27" s="93">
        <f t="shared" si="128"/>
        <v>0</v>
      </c>
      <c r="AY27" s="93">
        <f t="shared" si="128"/>
        <v>0</v>
      </c>
      <c r="AZ27" s="93">
        <f t="shared" si="128"/>
        <v>0</v>
      </c>
      <c r="BA27" s="93">
        <f t="shared" si="128"/>
        <v>0</v>
      </c>
      <c r="BB27" s="93">
        <f t="shared" si="128"/>
        <v>0</v>
      </c>
      <c r="BC27" s="93">
        <f t="shared" si="128"/>
        <v>0</v>
      </c>
      <c r="BD27" s="93">
        <f t="shared" si="135"/>
        <v>0</v>
      </c>
      <c r="BE27" s="93">
        <f t="shared" si="135"/>
        <v>0</v>
      </c>
      <c r="BF27" s="93">
        <f t="shared" si="135"/>
        <v>0</v>
      </c>
      <c r="BG27" s="93">
        <f t="shared" si="135"/>
        <v>0</v>
      </c>
      <c r="BH27" s="93">
        <f t="shared" si="135"/>
        <v>0</v>
      </c>
      <c r="BI27" s="93">
        <f t="shared" si="135"/>
        <v>0</v>
      </c>
      <c r="BJ27" s="93">
        <f t="shared" si="135"/>
        <v>0</v>
      </c>
      <c r="BK27" s="93">
        <f t="shared" si="135"/>
        <v>0</v>
      </c>
      <c r="BL27" s="93">
        <f t="shared" si="135"/>
        <v>0</v>
      </c>
      <c r="BM27" s="93">
        <f t="shared" si="135"/>
        <v>0</v>
      </c>
      <c r="BN27" s="93">
        <f t="shared" si="135"/>
        <v>0</v>
      </c>
      <c r="BO27" s="93">
        <f t="shared" si="135"/>
        <v>0</v>
      </c>
      <c r="BP27" s="93">
        <f t="shared" si="135"/>
        <v>0</v>
      </c>
      <c r="BQ27" s="93">
        <f t="shared" si="135"/>
        <v>0</v>
      </c>
      <c r="BR27" s="93">
        <f t="shared" si="135"/>
        <v>0</v>
      </c>
      <c r="BS27" s="93">
        <f t="shared" si="135"/>
        <v>0</v>
      </c>
      <c r="BT27" s="93">
        <f t="shared" si="134"/>
        <v>0</v>
      </c>
      <c r="BU27" s="93">
        <f t="shared" si="134"/>
        <v>0</v>
      </c>
      <c r="BV27" s="93">
        <f t="shared" si="134"/>
        <v>0</v>
      </c>
      <c r="BW27" s="93">
        <f t="shared" si="134"/>
        <v>0</v>
      </c>
      <c r="BX27" s="93">
        <f t="shared" si="134"/>
        <v>0</v>
      </c>
      <c r="BY27" s="93">
        <f t="shared" si="134"/>
        <v>0</v>
      </c>
      <c r="BZ27" s="93">
        <f t="shared" si="134"/>
        <v>0</v>
      </c>
      <c r="CA27" s="93">
        <f t="shared" si="134"/>
        <v>0</v>
      </c>
      <c r="CB27" s="93">
        <f t="shared" si="134"/>
        <v>0</v>
      </c>
      <c r="CC27" s="93">
        <f t="shared" si="134"/>
        <v>0</v>
      </c>
      <c r="CD27" s="93">
        <f t="shared" si="134"/>
        <v>0</v>
      </c>
      <c r="CE27" s="93">
        <f t="shared" si="134"/>
        <v>0</v>
      </c>
      <c r="CF27" s="93">
        <f t="shared" si="134"/>
        <v>0</v>
      </c>
      <c r="CG27" s="93">
        <f t="shared" si="134"/>
        <v>0</v>
      </c>
      <c r="CH27" s="93">
        <f t="shared" si="134"/>
        <v>0</v>
      </c>
      <c r="CI27" s="93">
        <f t="shared" si="134"/>
        <v>0</v>
      </c>
      <c r="CJ27" s="93">
        <f t="shared" si="136"/>
        <v>0</v>
      </c>
      <c r="CK27" s="93">
        <f t="shared" si="136"/>
        <v>0</v>
      </c>
      <c r="CL27" s="93">
        <f t="shared" si="136"/>
        <v>0</v>
      </c>
      <c r="CM27" s="93">
        <f t="shared" si="136"/>
        <v>0</v>
      </c>
      <c r="CN27" s="93">
        <f t="shared" si="136"/>
        <v>0</v>
      </c>
      <c r="CO27" s="93">
        <f t="shared" si="136"/>
        <v>0</v>
      </c>
      <c r="CP27" s="93">
        <f t="shared" si="136"/>
        <v>0</v>
      </c>
      <c r="CQ27" s="93">
        <f t="shared" si="136"/>
        <v>0</v>
      </c>
      <c r="CR27" s="93">
        <f t="shared" si="136"/>
        <v>0</v>
      </c>
      <c r="CS27" s="93">
        <f t="shared" si="136"/>
        <v>0</v>
      </c>
      <c r="CT27" s="93">
        <f t="shared" si="136"/>
        <v>0</v>
      </c>
      <c r="CU27" s="93">
        <f t="shared" si="136"/>
        <v>0</v>
      </c>
      <c r="CV27" s="93">
        <f t="shared" si="136"/>
        <v>0</v>
      </c>
      <c r="CW27" s="93">
        <f t="shared" si="136"/>
        <v>0</v>
      </c>
      <c r="CX27" s="93">
        <f t="shared" si="136"/>
        <v>0</v>
      </c>
      <c r="CY27" s="93">
        <f t="shared" si="132"/>
        <v>0</v>
      </c>
      <c r="CZ27" s="93">
        <f t="shared" si="132"/>
        <v>0</v>
      </c>
      <c r="DA27" s="93">
        <f t="shared" si="132"/>
        <v>0</v>
      </c>
      <c r="DB27" s="93">
        <f t="shared" si="132"/>
        <v>0</v>
      </c>
      <c r="DC27" s="93">
        <f t="shared" si="132"/>
        <v>0</v>
      </c>
      <c r="DD27" s="93">
        <f t="shared" si="132"/>
        <v>0</v>
      </c>
      <c r="DE27" s="93">
        <f t="shared" si="132"/>
        <v>0</v>
      </c>
      <c r="DF27" s="93">
        <f t="shared" si="132"/>
        <v>0</v>
      </c>
      <c r="DG27" s="93">
        <f t="shared" si="132"/>
        <v>0</v>
      </c>
      <c r="DH27" s="93">
        <f t="shared" si="132"/>
        <v>0</v>
      </c>
      <c r="DI27" s="93">
        <f t="shared" si="132"/>
        <v>0</v>
      </c>
      <c r="DJ27" s="93">
        <f t="shared" si="132"/>
        <v>0</v>
      </c>
      <c r="DK27" s="93">
        <f t="shared" si="129"/>
        <v>0</v>
      </c>
      <c r="DL27" s="93">
        <f t="shared" si="129"/>
        <v>0</v>
      </c>
      <c r="DM27" s="93">
        <f t="shared" si="129"/>
        <v>0</v>
      </c>
      <c r="DN27" s="93">
        <f t="shared" si="129"/>
        <v>0</v>
      </c>
      <c r="DO27" s="93">
        <f t="shared" si="129"/>
        <v>0</v>
      </c>
      <c r="DP27" s="93">
        <f t="shared" si="129"/>
        <v>0</v>
      </c>
      <c r="DQ27" s="93">
        <f t="shared" si="129"/>
        <v>0</v>
      </c>
      <c r="DR27" s="93">
        <f t="shared" si="129"/>
        <v>0</v>
      </c>
      <c r="DS27" s="93">
        <f t="shared" si="129"/>
        <v>0</v>
      </c>
      <c r="DU27" s="37">
        <v>23</v>
      </c>
      <c r="DV27" s="93">
        <f t="shared" si="15"/>
        <v>0.71478578206200549</v>
      </c>
      <c r="DW27" s="93">
        <f t="shared" si="16"/>
        <v>0.72529733768056437</v>
      </c>
      <c r="DX27" s="93">
        <f t="shared" si="17"/>
        <v>0.73596347499939618</v>
      </c>
      <c r="DY27" s="93">
        <f t="shared" si="18"/>
        <v>0.74678646727879905</v>
      </c>
      <c r="DZ27" s="93">
        <f t="shared" si="19"/>
        <v>0.75776862120936961</v>
      </c>
      <c r="EA27" s="93">
        <f t="shared" si="20"/>
        <v>0.768912277403625</v>
      </c>
      <c r="EB27" s="93">
        <f t="shared" si="21"/>
        <v>0.7802198108948547</v>
      </c>
      <c r="EC27" s="93">
        <f t="shared" si="22"/>
        <v>0.79169363164330842</v>
      </c>
      <c r="ED27" s="93">
        <f t="shared" si="23"/>
        <v>0.80333618504982762</v>
      </c>
      <c r="EE27" s="93">
        <f t="shared" si="24"/>
        <v>0.81514995247703093</v>
      </c>
      <c r="EF27" s="93">
        <f t="shared" si="25"/>
        <v>0.82713745177816367</v>
      </c>
      <c r="EG27" s="93">
        <f t="shared" si="26"/>
        <v>0.8393012378337249</v>
      </c>
      <c r="EH27" s="93">
        <f t="shared" si="27"/>
        <v>0.85164390309598548</v>
      </c>
      <c r="EI27" s="93">
        <f t="shared" si="28"/>
        <v>0.86416807814151464</v>
      </c>
      <c r="EJ27" s="93">
        <f t="shared" si="29"/>
        <v>0.87687643223183098</v>
      </c>
      <c r="EK27" s="93">
        <f t="shared" si="30"/>
        <v>0.88977167388229905</v>
      </c>
      <c r="EL27" s="93">
        <f t="shared" si="31"/>
        <v>0.9028565514393917</v>
      </c>
      <c r="EM27" s="93">
        <f t="shared" si="32"/>
        <v>0.91613385366644151</v>
      </c>
      <c r="EN27" s="93">
        <f t="shared" si="33"/>
        <v>0.92960641033800684</v>
      </c>
      <c r="EO27" s="93">
        <f t="shared" si="34"/>
        <v>0.94327709284297745</v>
      </c>
      <c r="EP27" s="93">
        <f t="shared" si="35"/>
        <v>0.95714881479655056</v>
      </c>
      <c r="EQ27" s="93">
        <f t="shared" si="36"/>
        <v>0.97122453266120568</v>
      </c>
      <c r="ER27" s="93">
        <f t="shared" si="37"/>
        <v>0.98550724637681164</v>
      </c>
      <c r="ES27" s="93">
        <f t="shared" si="38"/>
        <v>1</v>
      </c>
      <c r="ET27" s="93">
        <f t="shared" si="39"/>
        <v>0</v>
      </c>
      <c r="EU27" s="93">
        <f t="shared" si="40"/>
        <v>0</v>
      </c>
      <c r="EV27" s="93">
        <f t="shared" si="41"/>
        <v>0</v>
      </c>
      <c r="EW27" s="93">
        <f t="shared" si="42"/>
        <v>0</v>
      </c>
      <c r="EX27" s="93">
        <f t="shared" si="43"/>
        <v>0</v>
      </c>
      <c r="EY27" s="93">
        <f t="shared" si="44"/>
        <v>0</v>
      </c>
      <c r="EZ27" s="93">
        <f t="shared" si="45"/>
        <v>0</v>
      </c>
      <c r="FA27" s="93">
        <f t="shared" si="46"/>
        <v>0</v>
      </c>
      <c r="FB27" s="93">
        <f t="shared" si="47"/>
        <v>0</v>
      </c>
      <c r="FC27" s="93">
        <f t="shared" si="48"/>
        <v>0</v>
      </c>
      <c r="FD27" s="93">
        <f t="shared" si="49"/>
        <v>0</v>
      </c>
      <c r="FE27" s="93">
        <f t="shared" si="50"/>
        <v>0</v>
      </c>
      <c r="FF27" s="93">
        <f t="shared" si="51"/>
        <v>0</v>
      </c>
      <c r="FG27" s="93">
        <f t="shared" si="52"/>
        <v>0</v>
      </c>
      <c r="FH27" s="93">
        <f t="shared" si="53"/>
        <v>0</v>
      </c>
      <c r="FI27" s="93">
        <f t="shared" si="54"/>
        <v>0</v>
      </c>
      <c r="FJ27" s="93">
        <f t="shared" si="55"/>
        <v>0</v>
      </c>
      <c r="FK27" s="93">
        <f t="shared" si="56"/>
        <v>0</v>
      </c>
      <c r="FL27" s="93">
        <f t="shared" si="57"/>
        <v>0</v>
      </c>
      <c r="FM27" s="93">
        <f t="shared" si="58"/>
        <v>0</v>
      </c>
      <c r="FN27" s="93">
        <f t="shared" si="59"/>
        <v>0</v>
      </c>
      <c r="FO27" s="93">
        <f t="shared" si="60"/>
        <v>0</v>
      </c>
      <c r="FP27" s="93">
        <f t="shared" si="61"/>
        <v>0</v>
      </c>
      <c r="FQ27" s="93">
        <f t="shared" si="62"/>
        <v>0</v>
      </c>
      <c r="FR27" s="93">
        <f t="shared" si="63"/>
        <v>0</v>
      </c>
      <c r="FS27" s="93">
        <f t="shared" si="64"/>
        <v>0</v>
      </c>
      <c r="FT27" s="93">
        <f t="shared" si="65"/>
        <v>0</v>
      </c>
      <c r="FU27" s="93">
        <f t="shared" si="66"/>
        <v>0</v>
      </c>
      <c r="FV27" s="93">
        <f t="shared" si="67"/>
        <v>0</v>
      </c>
      <c r="FW27" s="93">
        <f t="shared" si="68"/>
        <v>0</v>
      </c>
      <c r="FX27" s="93">
        <f t="shared" si="69"/>
        <v>0</v>
      </c>
      <c r="FY27" s="93">
        <f t="shared" si="70"/>
        <v>0</v>
      </c>
      <c r="FZ27" s="93">
        <f t="shared" si="71"/>
        <v>0</v>
      </c>
      <c r="GA27" s="93">
        <f t="shared" si="72"/>
        <v>0</v>
      </c>
      <c r="GB27" s="93">
        <f t="shared" si="73"/>
        <v>0</v>
      </c>
      <c r="GC27" s="93">
        <f t="shared" si="74"/>
        <v>0</v>
      </c>
      <c r="GD27" s="93">
        <f t="shared" si="75"/>
        <v>0</v>
      </c>
      <c r="GE27" s="93">
        <f t="shared" si="76"/>
        <v>0</v>
      </c>
      <c r="GF27" s="93">
        <f t="shared" si="77"/>
        <v>0</v>
      </c>
      <c r="GG27" s="93">
        <f t="shared" si="78"/>
        <v>0</v>
      </c>
      <c r="GH27" s="93">
        <f t="shared" si="79"/>
        <v>0</v>
      </c>
      <c r="GI27" s="93">
        <f t="shared" si="80"/>
        <v>0</v>
      </c>
      <c r="GJ27" s="93">
        <f t="shared" si="81"/>
        <v>0</v>
      </c>
      <c r="GK27" s="93">
        <f t="shared" si="82"/>
        <v>0</v>
      </c>
      <c r="GL27" s="93">
        <f t="shared" si="83"/>
        <v>0</v>
      </c>
      <c r="GM27" s="93">
        <f t="shared" si="84"/>
        <v>0</v>
      </c>
      <c r="GN27" s="93">
        <f t="shared" si="85"/>
        <v>0</v>
      </c>
      <c r="GO27" s="93">
        <f t="shared" si="86"/>
        <v>0</v>
      </c>
      <c r="GP27" s="93">
        <f t="shared" si="87"/>
        <v>0</v>
      </c>
      <c r="GQ27" s="93">
        <f t="shared" si="88"/>
        <v>0</v>
      </c>
      <c r="GR27" s="93">
        <f t="shared" si="89"/>
        <v>0</v>
      </c>
      <c r="GS27" s="93">
        <f t="shared" si="90"/>
        <v>0</v>
      </c>
      <c r="GT27" s="93">
        <f t="shared" si="91"/>
        <v>0</v>
      </c>
      <c r="GU27" s="93">
        <f t="shared" si="92"/>
        <v>0</v>
      </c>
      <c r="GV27" s="93">
        <f t="shared" si="93"/>
        <v>0</v>
      </c>
      <c r="GW27" s="93">
        <f t="shared" si="94"/>
        <v>0</v>
      </c>
      <c r="GX27" s="93">
        <f t="shared" si="95"/>
        <v>0</v>
      </c>
      <c r="GY27" s="93">
        <f t="shared" si="96"/>
        <v>0</v>
      </c>
      <c r="GZ27" s="93">
        <f t="shared" si="97"/>
        <v>0</v>
      </c>
      <c r="HA27" s="93">
        <f t="shared" si="98"/>
        <v>0</v>
      </c>
      <c r="HB27" s="93">
        <f t="shared" si="99"/>
        <v>0</v>
      </c>
      <c r="HC27" s="93">
        <f t="shared" si="100"/>
        <v>0</v>
      </c>
      <c r="HD27" s="93">
        <f t="shared" si="101"/>
        <v>0</v>
      </c>
      <c r="HE27" s="93">
        <f t="shared" si="102"/>
        <v>0</v>
      </c>
      <c r="HF27" s="93">
        <f t="shared" si="103"/>
        <v>0</v>
      </c>
      <c r="HG27" s="93">
        <f t="shared" si="104"/>
        <v>0</v>
      </c>
      <c r="HH27" s="93">
        <f t="shared" si="105"/>
        <v>0</v>
      </c>
      <c r="HI27" s="93">
        <f t="shared" si="106"/>
        <v>0</v>
      </c>
      <c r="HJ27" s="93">
        <f t="shared" si="107"/>
        <v>0</v>
      </c>
      <c r="HK27" s="93">
        <f t="shared" si="108"/>
        <v>0</v>
      </c>
      <c r="HL27" s="93">
        <f t="shared" si="109"/>
        <v>0</v>
      </c>
      <c r="HM27" s="93">
        <f t="shared" si="110"/>
        <v>0</v>
      </c>
      <c r="HN27" s="93">
        <f t="shared" si="111"/>
        <v>0</v>
      </c>
      <c r="HO27" s="93">
        <f t="shared" si="112"/>
        <v>0</v>
      </c>
      <c r="HP27" s="93">
        <f t="shared" si="113"/>
        <v>0</v>
      </c>
      <c r="HQ27" s="93">
        <f t="shared" si="114"/>
        <v>0</v>
      </c>
    </row>
    <row r="28" spans="2:225" x14ac:dyDescent="0.25">
      <c r="B28" s="40">
        <v>24</v>
      </c>
      <c r="C28" s="91">
        <f t="shared" ca="1" si="0"/>
        <v>14330732.32845065</v>
      </c>
      <c r="D28" s="91">
        <f t="shared" ca="1" si="1"/>
        <v>19243454.533027034</v>
      </c>
      <c r="E28" s="91">
        <f t="shared" ca="1" si="2"/>
        <v>4900799.5187026877</v>
      </c>
      <c r="F28" s="91">
        <f t="shared" ca="1" si="3"/>
        <v>6976219.4292394845</v>
      </c>
      <c r="H28" s="40">
        <v>24</v>
      </c>
      <c r="I28" s="91">
        <f t="shared" si="130"/>
        <v>412190.03977798333</v>
      </c>
      <c r="J28" s="41">
        <f>SI_MAN_20_24</f>
        <v>0.60699999999999998</v>
      </c>
      <c r="K28" s="92">
        <f t="shared" si="4"/>
        <v>250199.35414523588</v>
      </c>
      <c r="L28" s="92">
        <f t="shared" si="5"/>
        <v>996.81017587743372</v>
      </c>
      <c r="M28" s="42"/>
      <c r="N28" s="40">
        <v>24</v>
      </c>
      <c r="O28" s="54">
        <f t="shared" si="137"/>
        <v>3.0332647591500499</v>
      </c>
      <c r="P28" s="92">
        <f t="shared" si="133"/>
        <v>322.34183232805583</v>
      </c>
      <c r="Q28" s="92">
        <f t="shared" si="115"/>
        <v>117654.76879974038</v>
      </c>
      <c r="R28" s="42"/>
      <c r="S28" s="40">
        <v>24</v>
      </c>
      <c r="T28" s="54">
        <f>'7. Dödsrisk'!E28</f>
        <v>8.3999999999999993E-4</v>
      </c>
      <c r="U28" s="90">
        <f t="shared" si="116"/>
        <v>0.99916000000000005</v>
      </c>
      <c r="V28" s="43"/>
      <c r="W28" s="37">
        <v>24</v>
      </c>
      <c r="X28" s="93">
        <f t="shared" si="126"/>
        <v>0.99189794538445475</v>
      </c>
      <c r="Y28" s="93">
        <f t="shared" si="126"/>
        <v>0.99467308328682469</v>
      </c>
      <c r="Z28" s="93">
        <f t="shared" si="126"/>
        <v>0.99484220646192323</v>
      </c>
      <c r="AA28" s="93">
        <f t="shared" si="126"/>
        <v>0.99506111990830326</v>
      </c>
      <c r="AB28" s="93">
        <f t="shared" si="126"/>
        <v>0.99513077906283764</v>
      </c>
      <c r="AC28" s="93">
        <f t="shared" si="126"/>
        <v>0.99526016288401231</v>
      </c>
      <c r="AD28" s="93">
        <f t="shared" si="126"/>
        <v>0.99530992838043164</v>
      </c>
      <c r="AE28" s="93">
        <f t="shared" si="126"/>
        <v>0.99542937990602021</v>
      </c>
      <c r="AF28" s="93">
        <f t="shared" si="126"/>
        <v>0.99549906484055906</v>
      </c>
      <c r="AG28" s="93">
        <f t="shared" si="126"/>
        <v>0.99551897522006338</v>
      </c>
      <c r="AH28" s="93">
        <f t="shared" si="126"/>
        <v>0.99554884168531377</v>
      </c>
      <c r="AI28" s="93">
        <f t="shared" si="126"/>
        <v>0.99559862161639479</v>
      </c>
      <c r="AJ28" s="93">
        <f t="shared" si="126"/>
        <v>0.99566831839868286</v>
      </c>
      <c r="AK28" s="93">
        <f t="shared" si="126"/>
        <v>0.99577785396261864</v>
      </c>
      <c r="AL28" s="93">
        <f t="shared" si="126"/>
        <v>0.99586748203600195</v>
      </c>
      <c r="AM28" s="93">
        <f t="shared" si="126"/>
        <v>0.99597703951034822</v>
      </c>
      <c r="AN28" s="93">
        <f t="shared" si="128"/>
        <v>0.99610653335968491</v>
      </c>
      <c r="AO28" s="93">
        <f t="shared" si="128"/>
        <v>0.99629582956730278</v>
      </c>
      <c r="AP28" s="93">
        <f t="shared" si="128"/>
        <v>0.99659480800970546</v>
      </c>
      <c r="AQ28" s="93">
        <f t="shared" si="128"/>
        <v>0.99693376548997226</v>
      </c>
      <c r="AR28" s="93">
        <f t="shared" si="128"/>
        <v>0.99749236121225104</v>
      </c>
      <c r="AS28" s="93">
        <f t="shared" si="128"/>
        <v>0.99813116515795208</v>
      </c>
      <c r="AT28" s="93">
        <f t="shared" si="128"/>
        <v>0.99874039680000004</v>
      </c>
      <c r="AU28" s="93">
        <f t="shared" si="128"/>
        <v>0.99938000000000005</v>
      </c>
      <c r="AV28" s="93">
        <f t="shared" si="128"/>
        <v>1</v>
      </c>
      <c r="AW28" s="93">
        <f t="shared" si="128"/>
        <v>0</v>
      </c>
      <c r="AX28" s="93">
        <f t="shared" si="128"/>
        <v>0</v>
      </c>
      <c r="AY28" s="93">
        <f t="shared" si="128"/>
        <v>0</v>
      </c>
      <c r="AZ28" s="93">
        <f t="shared" si="128"/>
        <v>0</v>
      </c>
      <c r="BA28" s="93">
        <f t="shared" si="128"/>
        <v>0</v>
      </c>
      <c r="BB28" s="93">
        <f t="shared" si="128"/>
        <v>0</v>
      </c>
      <c r="BC28" s="93">
        <f t="shared" si="128"/>
        <v>0</v>
      </c>
      <c r="BD28" s="93">
        <f t="shared" si="135"/>
        <v>0</v>
      </c>
      <c r="BE28" s="93">
        <f t="shared" si="135"/>
        <v>0</v>
      </c>
      <c r="BF28" s="93">
        <f t="shared" si="135"/>
        <v>0</v>
      </c>
      <c r="BG28" s="93">
        <f t="shared" si="135"/>
        <v>0</v>
      </c>
      <c r="BH28" s="93">
        <f t="shared" si="135"/>
        <v>0</v>
      </c>
      <c r="BI28" s="93">
        <f t="shared" si="135"/>
        <v>0</v>
      </c>
      <c r="BJ28" s="93">
        <f t="shared" si="135"/>
        <v>0</v>
      </c>
      <c r="BK28" s="93">
        <f t="shared" si="135"/>
        <v>0</v>
      </c>
      <c r="BL28" s="93">
        <f t="shared" si="135"/>
        <v>0</v>
      </c>
      <c r="BM28" s="93">
        <f t="shared" si="135"/>
        <v>0</v>
      </c>
      <c r="BN28" s="93">
        <f t="shared" si="135"/>
        <v>0</v>
      </c>
      <c r="BO28" s="93">
        <f t="shared" si="135"/>
        <v>0</v>
      </c>
      <c r="BP28" s="93">
        <f t="shared" si="135"/>
        <v>0</v>
      </c>
      <c r="BQ28" s="93">
        <f t="shared" si="135"/>
        <v>0</v>
      </c>
      <c r="BR28" s="93">
        <f t="shared" si="135"/>
        <v>0</v>
      </c>
      <c r="BS28" s="93">
        <f t="shared" si="135"/>
        <v>0</v>
      </c>
      <c r="BT28" s="93">
        <f t="shared" si="134"/>
        <v>0</v>
      </c>
      <c r="BU28" s="93">
        <f t="shared" si="134"/>
        <v>0</v>
      </c>
      <c r="BV28" s="93">
        <f t="shared" si="134"/>
        <v>0</v>
      </c>
      <c r="BW28" s="93">
        <f t="shared" si="134"/>
        <v>0</v>
      </c>
      <c r="BX28" s="93">
        <f t="shared" si="134"/>
        <v>0</v>
      </c>
      <c r="BY28" s="93">
        <f t="shared" si="134"/>
        <v>0</v>
      </c>
      <c r="BZ28" s="93">
        <f t="shared" si="134"/>
        <v>0</v>
      </c>
      <c r="CA28" s="93">
        <f t="shared" si="134"/>
        <v>0</v>
      </c>
      <c r="CB28" s="93">
        <f t="shared" si="134"/>
        <v>0</v>
      </c>
      <c r="CC28" s="93">
        <f t="shared" si="134"/>
        <v>0</v>
      </c>
      <c r="CD28" s="93">
        <f t="shared" si="134"/>
        <v>0</v>
      </c>
      <c r="CE28" s="93">
        <f t="shared" si="134"/>
        <v>0</v>
      </c>
      <c r="CF28" s="93">
        <f t="shared" si="134"/>
        <v>0</v>
      </c>
      <c r="CG28" s="93">
        <f t="shared" si="134"/>
        <v>0</v>
      </c>
      <c r="CH28" s="93">
        <f t="shared" si="134"/>
        <v>0</v>
      </c>
      <c r="CI28" s="93">
        <f t="shared" si="134"/>
        <v>0</v>
      </c>
      <c r="CJ28" s="93">
        <f t="shared" si="136"/>
        <v>0</v>
      </c>
      <c r="CK28" s="93">
        <f t="shared" si="136"/>
        <v>0</v>
      </c>
      <c r="CL28" s="93">
        <f t="shared" si="136"/>
        <v>0</v>
      </c>
      <c r="CM28" s="93">
        <f t="shared" si="136"/>
        <v>0</v>
      </c>
      <c r="CN28" s="93">
        <f t="shared" si="136"/>
        <v>0</v>
      </c>
      <c r="CO28" s="93">
        <f t="shared" si="136"/>
        <v>0</v>
      </c>
      <c r="CP28" s="93">
        <f t="shared" si="136"/>
        <v>0</v>
      </c>
      <c r="CQ28" s="93">
        <f t="shared" si="136"/>
        <v>0</v>
      </c>
      <c r="CR28" s="93">
        <f t="shared" si="136"/>
        <v>0</v>
      </c>
      <c r="CS28" s="93">
        <f t="shared" si="136"/>
        <v>0</v>
      </c>
      <c r="CT28" s="93">
        <f t="shared" si="136"/>
        <v>0</v>
      </c>
      <c r="CU28" s="93">
        <f t="shared" si="136"/>
        <v>0</v>
      </c>
      <c r="CV28" s="93">
        <f t="shared" si="136"/>
        <v>0</v>
      </c>
      <c r="CW28" s="93">
        <f t="shared" si="136"/>
        <v>0</v>
      </c>
      <c r="CX28" s="93">
        <f t="shared" si="136"/>
        <v>0</v>
      </c>
      <c r="CY28" s="93">
        <f t="shared" si="132"/>
        <v>0</v>
      </c>
      <c r="CZ28" s="93">
        <f t="shared" si="132"/>
        <v>0</v>
      </c>
      <c r="DA28" s="93">
        <f t="shared" si="132"/>
        <v>0</v>
      </c>
      <c r="DB28" s="93">
        <f t="shared" si="132"/>
        <v>0</v>
      </c>
      <c r="DC28" s="93">
        <f t="shared" si="132"/>
        <v>0</v>
      </c>
      <c r="DD28" s="93">
        <f t="shared" si="132"/>
        <v>0</v>
      </c>
      <c r="DE28" s="93">
        <f t="shared" si="132"/>
        <v>0</v>
      </c>
      <c r="DF28" s="93">
        <f t="shared" si="132"/>
        <v>0</v>
      </c>
      <c r="DG28" s="93">
        <f t="shared" si="132"/>
        <v>0</v>
      </c>
      <c r="DH28" s="93">
        <f t="shared" si="132"/>
        <v>0</v>
      </c>
      <c r="DI28" s="93">
        <f t="shared" si="132"/>
        <v>0</v>
      </c>
      <c r="DJ28" s="93">
        <f t="shared" si="132"/>
        <v>0</v>
      </c>
      <c r="DK28" s="93">
        <f t="shared" si="129"/>
        <v>0</v>
      </c>
      <c r="DL28" s="93">
        <f t="shared" si="129"/>
        <v>0</v>
      </c>
      <c r="DM28" s="93">
        <f t="shared" si="129"/>
        <v>0</v>
      </c>
      <c r="DN28" s="93">
        <f t="shared" si="129"/>
        <v>0</v>
      </c>
      <c r="DO28" s="93">
        <f t="shared" si="129"/>
        <v>0</v>
      </c>
      <c r="DP28" s="93">
        <f t="shared" si="129"/>
        <v>0</v>
      </c>
      <c r="DQ28" s="93">
        <f t="shared" si="129"/>
        <v>0</v>
      </c>
      <c r="DR28" s="93">
        <f t="shared" si="129"/>
        <v>0</v>
      </c>
      <c r="DS28" s="93">
        <f t="shared" si="129"/>
        <v>0</v>
      </c>
      <c r="DU28" s="37">
        <v>24</v>
      </c>
      <c r="DV28" s="93">
        <f t="shared" si="15"/>
        <v>0.70442656782922286</v>
      </c>
      <c r="DW28" s="93">
        <f t="shared" si="16"/>
        <v>0.71478578206200549</v>
      </c>
      <c r="DX28" s="93">
        <f t="shared" si="17"/>
        <v>0.72529733768056437</v>
      </c>
      <c r="DY28" s="93">
        <f t="shared" si="18"/>
        <v>0.73596347499939618</v>
      </c>
      <c r="DZ28" s="93">
        <f t="shared" si="19"/>
        <v>0.74678646727879905</v>
      </c>
      <c r="EA28" s="93">
        <f t="shared" si="20"/>
        <v>0.75776862120936961</v>
      </c>
      <c r="EB28" s="93">
        <f t="shared" si="21"/>
        <v>0.768912277403625</v>
      </c>
      <c r="EC28" s="93">
        <f t="shared" si="22"/>
        <v>0.7802198108948547</v>
      </c>
      <c r="ED28" s="93">
        <f t="shared" si="23"/>
        <v>0.79169363164330842</v>
      </c>
      <c r="EE28" s="93">
        <f t="shared" si="24"/>
        <v>0.80333618504982762</v>
      </c>
      <c r="EF28" s="93">
        <f t="shared" si="25"/>
        <v>0.81514995247703093</v>
      </c>
      <c r="EG28" s="93">
        <f t="shared" si="26"/>
        <v>0.82713745177816367</v>
      </c>
      <c r="EH28" s="93">
        <f t="shared" si="27"/>
        <v>0.8393012378337249</v>
      </c>
      <c r="EI28" s="93">
        <f t="shared" si="28"/>
        <v>0.85164390309598548</v>
      </c>
      <c r="EJ28" s="93">
        <f t="shared" si="29"/>
        <v>0.86416807814151464</v>
      </c>
      <c r="EK28" s="93">
        <f t="shared" si="30"/>
        <v>0.87687643223183098</v>
      </c>
      <c r="EL28" s="93">
        <f t="shared" si="31"/>
        <v>0.88977167388229905</v>
      </c>
      <c r="EM28" s="93">
        <f t="shared" si="32"/>
        <v>0.9028565514393917</v>
      </c>
      <c r="EN28" s="93">
        <f t="shared" si="33"/>
        <v>0.91613385366644151</v>
      </c>
      <c r="EO28" s="93">
        <f t="shared" si="34"/>
        <v>0.92960641033800684</v>
      </c>
      <c r="EP28" s="93">
        <f t="shared" si="35"/>
        <v>0.94327709284297745</v>
      </c>
      <c r="EQ28" s="93">
        <f t="shared" si="36"/>
        <v>0.95714881479655056</v>
      </c>
      <c r="ER28" s="93">
        <f t="shared" si="37"/>
        <v>0.97122453266120568</v>
      </c>
      <c r="ES28" s="93">
        <f t="shared" si="38"/>
        <v>0.98550724637681164</v>
      </c>
      <c r="ET28" s="93">
        <f t="shared" si="39"/>
        <v>1</v>
      </c>
      <c r="EU28" s="93">
        <f t="shared" si="40"/>
        <v>0</v>
      </c>
      <c r="EV28" s="93">
        <f t="shared" si="41"/>
        <v>0</v>
      </c>
      <c r="EW28" s="93">
        <f t="shared" si="42"/>
        <v>0</v>
      </c>
      <c r="EX28" s="93">
        <f t="shared" si="43"/>
        <v>0</v>
      </c>
      <c r="EY28" s="93">
        <f t="shared" si="44"/>
        <v>0</v>
      </c>
      <c r="EZ28" s="93">
        <f t="shared" si="45"/>
        <v>0</v>
      </c>
      <c r="FA28" s="93">
        <f t="shared" si="46"/>
        <v>0</v>
      </c>
      <c r="FB28" s="93">
        <f t="shared" si="47"/>
        <v>0</v>
      </c>
      <c r="FC28" s="93">
        <f t="shared" si="48"/>
        <v>0</v>
      </c>
      <c r="FD28" s="93">
        <f t="shared" si="49"/>
        <v>0</v>
      </c>
      <c r="FE28" s="93">
        <f t="shared" si="50"/>
        <v>0</v>
      </c>
      <c r="FF28" s="93">
        <f t="shared" si="51"/>
        <v>0</v>
      </c>
      <c r="FG28" s="93">
        <f t="shared" si="52"/>
        <v>0</v>
      </c>
      <c r="FH28" s="93">
        <f t="shared" si="53"/>
        <v>0</v>
      </c>
      <c r="FI28" s="93">
        <f t="shared" si="54"/>
        <v>0</v>
      </c>
      <c r="FJ28" s="93">
        <f t="shared" si="55"/>
        <v>0</v>
      </c>
      <c r="FK28" s="93">
        <f t="shared" si="56"/>
        <v>0</v>
      </c>
      <c r="FL28" s="93">
        <f t="shared" si="57"/>
        <v>0</v>
      </c>
      <c r="FM28" s="93">
        <f t="shared" si="58"/>
        <v>0</v>
      </c>
      <c r="FN28" s="93">
        <f t="shared" si="59"/>
        <v>0</v>
      </c>
      <c r="FO28" s="93">
        <f t="shared" si="60"/>
        <v>0</v>
      </c>
      <c r="FP28" s="93">
        <f t="shared" si="61"/>
        <v>0</v>
      </c>
      <c r="FQ28" s="93">
        <f t="shared" si="62"/>
        <v>0</v>
      </c>
      <c r="FR28" s="93">
        <f t="shared" si="63"/>
        <v>0</v>
      </c>
      <c r="FS28" s="93">
        <f t="shared" si="64"/>
        <v>0</v>
      </c>
      <c r="FT28" s="93">
        <f t="shared" si="65"/>
        <v>0</v>
      </c>
      <c r="FU28" s="93">
        <f t="shared" si="66"/>
        <v>0</v>
      </c>
      <c r="FV28" s="93">
        <f t="shared" si="67"/>
        <v>0</v>
      </c>
      <c r="FW28" s="93">
        <f t="shared" si="68"/>
        <v>0</v>
      </c>
      <c r="FX28" s="93">
        <f t="shared" si="69"/>
        <v>0</v>
      </c>
      <c r="FY28" s="93">
        <f t="shared" si="70"/>
        <v>0</v>
      </c>
      <c r="FZ28" s="93">
        <f t="shared" si="71"/>
        <v>0</v>
      </c>
      <c r="GA28" s="93">
        <f t="shared" si="72"/>
        <v>0</v>
      </c>
      <c r="GB28" s="93">
        <f t="shared" si="73"/>
        <v>0</v>
      </c>
      <c r="GC28" s="93">
        <f t="shared" si="74"/>
        <v>0</v>
      </c>
      <c r="GD28" s="93">
        <f t="shared" si="75"/>
        <v>0</v>
      </c>
      <c r="GE28" s="93">
        <f t="shared" si="76"/>
        <v>0</v>
      </c>
      <c r="GF28" s="93">
        <f t="shared" si="77"/>
        <v>0</v>
      </c>
      <c r="GG28" s="93">
        <f t="shared" si="78"/>
        <v>0</v>
      </c>
      <c r="GH28" s="93">
        <f t="shared" si="79"/>
        <v>0</v>
      </c>
      <c r="GI28" s="93">
        <f t="shared" si="80"/>
        <v>0</v>
      </c>
      <c r="GJ28" s="93">
        <f t="shared" si="81"/>
        <v>0</v>
      </c>
      <c r="GK28" s="93">
        <f t="shared" si="82"/>
        <v>0</v>
      </c>
      <c r="GL28" s="93">
        <f t="shared" si="83"/>
        <v>0</v>
      </c>
      <c r="GM28" s="93">
        <f t="shared" si="84"/>
        <v>0</v>
      </c>
      <c r="GN28" s="93">
        <f t="shared" si="85"/>
        <v>0</v>
      </c>
      <c r="GO28" s="93">
        <f t="shared" si="86"/>
        <v>0</v>
      </c>
      <c r="GP28" s="93">
        <f t="shared" si="87"/>
        <v>0</v>
      </c>
      <c r="GQ28" s="93">
        <f t="shared" si="88"/>
        <v>0</v>
      </c>
      <c r="GR28" s="93">
        <f t="shared" si="89"/>
        <v>0</v>
      </c>
      <c r="GS28" s="93">
        <f t="shared" si="90"/>
        <v>0</v>
      </c>
      <c r="GT28" s="93">
        <f t="shared" si="91"/>
        <v>0</v>
      </c>
      <c r="GU28" s="93">
        <f t="shared" si="92"/>
        <v>0</v>
      </c>
      <c r="GV28" s="93">
        <f t="shared" si="93"/>
        <v>0</v>
      </c>
      <c r="GW28" s="93">
        <f t="shared" si="94"/>
        <v>0</v>
      </c>
      <c r="GX28" s="93">
        <f t="shared" si="95"/>
        <v>0</v>
      </c>
      <c r="GY28" s="93">
        <f t="shared" si="96"/>
        <v>0</v>
      </c>
      <c r="GZ28" s="93">
        <f t="shared" si="97"/>
        <v>0</v>
      </c>
      <c r="HA28" s="93">
        <f t="shared" si="98"/>
        <v>0</v>
      </c>
      <c r="HB28" s="93">
        <f t="shared" si="99"/>
        <v>0</v>
      </c>
      <c r="HC28" s="93">
        <f t="shared" si="100"/>
        <v>0</v>
      </c>
      <c r="HD28" s="93">
        <f t="shared" si="101"/>
        <v>0</v>
      </c>
      <c r="HE28" s="93">
        <f t="shared" si="102"/>
        <v>0</v>
      </c>
      <c r="HF28" s="93">
        <f t="shared" si="103"/>
        <v>0</v>
      </c>
      <c r="HG28" s="93">
        <f t="shared" si="104"/>
        <v>0</v>
      </c>
      <c r="HH28" s="93">
        <f t="shared" si="105"/>
        <v>0</v>
      </c>
      <c r="HI28" s="93">
        <f t="shared" si="106"/>
        <v>0</v>
      </c>
      <c r="HJ28" s="93">
        <f t="shared" si="107"/>
        <v>0</v>
      </c>
      <c r="HK28" s="93">
        <f t="shared" si="108"/>
        <v>0</v>
      </c>
      <c r="HL28" s="93">
        <f t="shared" si="109"/>
        <v>0</v>
      </c>
      <c r="HM28" s="93">
        <f t="shared" si="110"/>
        <v>0</v>
      </c>
      <c r="HN28" s="93">
        <f t="shared" si="111"/>
        <v>0</v>
      </c>
      <c r="HO28" s="93">
        <f t="shared" si="112"/>
        <v>0</v>
      </c>
      <c r="HP28" s="93">
        <f t="shared" si="113"/>
        <v>0</v>
      </c>
      <c r="HQ28" s="93">
        <f t="shared" si="114"/>
        <v>0</v>
      </c>
    </row>
    <row r="29" spans="2:225" x14ac:dyDescent="0.25">
      <c r="B29" s="40">
        <v>25</v>
      </c>
      <c r="C29" s="91">
        <f t="shared" ca="1" si="0"/>
        <v>14299611.309191981</v>
      </c>
      <c r="D29" s="91">
        <f t="shared" ca="1" si="1"/>
        <v>19009222.92613975</v>
      </c>
      <c r="E29" s="91">
        <f t="shared" ca="1" si="2"/>
        <v>4857565.4688659534</v>
      </c>
      <c r="F29" s="91">
        <f t="shared" ca="1" si="3"/>
        <v>6864330.6982262516</v>
      </c>
      <c r="H29" s="40">
        <v>25</v>
      </c>
      <c r="I29" s="91">
        <f t="shared" ref="I29:I38" si="138">AI_MAN_25_34*(1+SOCA)</f>
        <v>491020.31961147091</v>
      </c>
      <c r="J29" s="41">
        <f t="shared" ref="J29:J38" si="139">SI_MAN_25_34</f>
        <v>0.84599999999999997</v>
      </c>
      <c r="K29" s="92">
        <f t="shared" si="4"/>
        <v>415403.19039130438</v>
      </c>
      <c r="L29" s="92">
        <f t="shared" si="5"/>
        <v>1654.9927904036031</v>
      </c>
      <c r="M29" s="42"/>
      <c r="N29" s="40">
        <v>25</v>
      </c>
      <c r="O29" s="54">
        <f t="shared" si="137"/>
        <v>3.0332647591500499</v>
      </c>
      <c r="P29" s="92">
        <f t="shared" si="133"/>
        <v>374.01865349425526</v>
      </c>
      <c r="Q29" s="92">
        <f t="shared" si="115"/>
        <v>136516.80852540318</v>
      </c>
      <c r="R29" s="42"/>
      <c r="S29" s="40">
        <v>25</v>
      </c>
      <c r="T29" s="54">
        <f>'7. Dödsrisk'!E29</f>
        <v>8.9000000000000006E-4</v>
      </c>
      <c r="U29" s="90">
        <f t="shared" si="116"/>
        <v>0.99911000000000005</v>
      </c>
      <c r="V29" s="43"/>
      <c r="W29" s="37">
        <v>25</v>
      </c>
      <c r="X29" s="93">
        <f t="shared" ref="X29:AM44" si="140">IF($W29&lt;X$3,0,IF($W29=X$3,1,X28*$U28))</f>
        <v>0.99106475111033188</v>
      </c>
      <c r="Y29" s="93">
        <f t="shared" si="140"/>
        <v>0.99383755789686379</v>
      </c>
      <c r="Z29" s="93">
        <f t="shared" si="140"/>
        <v>0.99400653900849523</v>
      </c>
      <c r="AA29" s="93">
        <f t="shared" si="140"/>
        <v>0.99422526856758031</v>
      </c>
      <c r="AB29" s="93">
        <f t="shared" si="140"/>
        <v>0.99429486920842491</v>
      </c>
      <c r="AC29" s="93">
        <f t="shared" si="140"/>
        <v>0.99442414434718984</v>
      </c>
      <c r="AD29" s="93">
        <f t="shared" si="140"/>
        <v>0.99447386804059212</v>
      </c>
      <c r="AE29" s="93">
        <f t="shared" si="140"/>
        <v>0.99459321922689925</v>
      </c>
      <c r="AF29" s="93">
        <f t="shared" si="140"/>
        <v>0.99466284562609308</v>
      </c>
      <c r="AG29" s="93">
        <f t="shared" si="140"/>
        <v>0.99468273928087858</v>
      </c>
      <c r="AH29" s="93">
        <f t="shared" si="140"/>
        <v>0.99471258065829815</v>
      </c>
      <c r="AI29" s="93">
        <f t="shared" si="140"/>
        <v>0.99476231877423704</v>
      </c>
      <c r="AJ29" s="93">
        <f t="shared" si="140"/>
        <v>0.99483195701122806</v>
      </c>
      <c r="AK29" s="93">
        <f t="shared" si="140"/>
        <v>0.99494140056529012</v>
      </c>
      <c r="AL29" s="93">
        <f t="shared" si="140"/>
        <v>0.99503095335109171</v>
      </c>
      <c r="AM29" s="93">
        <f t="shared" si="140"/>
        <v>0.99514041879715953</v>
      </c>
      <c r="AN29" s="93">
        <f t="shared" si="128"/>
        <v>0.99526980387166286</v>
      </c>
      <c r="AO29" s="93">
        <f t="shared" si="128"/>
        <v>0.99545894107046629</v>
      </c>
      <c r="AP29" s="93">
        <f t="shared" si="128"/>
        <v>0.99575766837097734</v>
      </c>
      <c r="AQ29" s="93">
        <f t="shared" si="128"/>
        <v>0.99609634112696077</v>
      </c>
      <c r="AR29" s="93">
        <f t="shared" si="128"/>
        <v>0.99665446762883281</v>
      </c>
      <c r="AS29" s="93">
        <f t="shared" si="128"/>
        <v>0.99729273497921944</v>
      </c>
      <c r="AT29" s="93">
        <f t="shared" si="128"/>
        <v>0.99790145486668813</v>
      </c>
      <c r="AU29" s="93">
        <f t="shared" si="128"/>
        <v>0.99854052080000011</v>
      </c>
      <c r="AV29" s="93">
        <f t="shared" si="128"/>
        <v>0.99916000000000005</v>
      </c>
      <c r="AW29" s="93">
        <f t="shared" si="128"/>
        <v>1</v>
      </c>
      <c r="AX29" s="93">
        <f t="shared" si="128"/>
        <v>0</v>
      </c>
      <c r="AY29" s="93">
        <f t="shared" si="128"/>
        <v>0</v>
      </c>
      <c r="AZ29" s="93">
        <f t="shared" si="128"/>
        <v>0</v>
      </c>
      <c r="BA29" s="93">
        <f t="shared" si="128"/>
        <v>0</v>
      </c>
      <c r="BB29" s="93">
        <f t="shared" si="128"/>
        <v>0</v>
      </c>
      <c r="BC29" s="93">
        <f t="shared" si="128"/>
        <v>0</v>
      </c>
      <c r="BD29" s="93">
        <f t="shared" si="135"/>
        <v>0</v>
      </c>
      <c r="BE29" s="93">
        <f t="shared" si="135"/>
        <v>0</v>
      </c>
      <c r="BF29" s="93">
        <f t="shared" si="135"/>
        <v>0</v>
      </c>
      <c r="BG29" s="93">
        <f t="shared" si="135"/>
        <v>0</v>
      </c>
      <c r="BH29" s="93">
        <f t="shared" si="135"/>
        <v>0</v>
      </c>
      <c r="BI29" s="93">
        <f t="shared" si="135"/>
        <v>0</v>
      </c>
      <c r="BJ29" s="93">
        <f t="shared" si="135"/>
        <v>0</v>
      </c>
      <c r="BK29" s="93">
        <f t="shared" si="135"/>
        <v>0</v>
      </c>
      <c r="BL29" s="93">
        <f t="shared" si="135"/>
        <v>0</v>
      </c>
      <c r="BM29" s="93">
        <f t="shared" si="135"/>
        <v>0</v>
      </c>
      <c r="BN29" s="93">
        <f t="shared" si="135"/>
        <v>0</v>
      </c>
      <c r="BO29" s="93">
        <f t="shared" si="135"/>
        <v>0</v>
      </c>
      <c r="BP29" s="93">
        <f t="shared" si="135"/>
        <v>0</v>
      </c>
      <c r="BQ29" s="93">
        <f t="shared" si="135"/>
        <v>0</v>
      </c>
      <c r="BR29" s="93">
        <f t="shared" si="135"/>
        <v>0</v>
      </c>
      <c r="BS29" s="93">
        <f t="shared" si="135"/>
        <v>0</v>
      </c>
      <c r="BT29" s="93">
        <f t="shared" si="134"/>
        <v>0</v>
      </c>
      <c r="BU29" s="93">
        <f t="shared" si="134"/>
        <v>0</v>
      </c>
      <c r="BV29" s="93">
        <f t="shared" si="134"/>
        <v>0</v>
      </c>
      <c r="BW29" s="93">
        <f t="shared" si="134"/>
        <v>0</v>
      </c>
      <c r="BX29" s="93">
        <f t="shared" si="134"/>
        <v>0</v>
      </c>
      <c r="BY29" s="93">
        <f t="shared" si="134"/>
        <v>0</v>
      </c>
      <c r="BZ29" s="93">
        <f t="shared" si="134"/>
        <v>0</v>
      </c>
      <c r="CA29" s="93">
        <f t="shared" si="134"/>
        <v>0</v>
      </c>
      <c r="CB29" s="93">
        <f t="shared" si="134"/>
        <v>0</v>
      </c>
      <c r="CC29" s="93">
        <f t="shared" si="134"/>
        <v>0</v>
      </c>
      <c r="CD29" s="93">
        <f t="shared" si="134"/>
        <v>0</v>
      </c>
      <c r="CE29" s="93">
        <f t="shared" si="134"/>
        <v>0</v>
      </c>
      <c r="CF29" s="93">
        <f t="shared" si="134"/>
        <v>0</v>
      </c>
      <c r="CG29" s="93">
        <f t="shared" si="134"/>
        <v>0</v>
      </c>
      <c r="CH29" s="93">
        <f t="shared" si="134"/>
        <v>0</v>
      </c>
      <c r="CI29" s="93">
        <f t="shared" si="134"/>
        <v>0</v>
      </c>
      <c r="CJ29" s="93">
        <f t="shared" si="136"/>
        <v>0</v>
      </c>
      <c r="CK29" s="93">
        <f t="shared" si="136"/>
        <v>0</v>
      </c>
      <c r="CL29" s="93">
        <f t="shared" si="136"/>
        <v>0</v>
      </c>
      <c r="CM29" s="93">
        <f t="shared" si="136"/>
        <v>0</v>
      </c>
      <c r="CN29" s="93">
        <f t="shared" si="136"/>
        <v>0</v>
      </c>
      <c r="CO29" s="93">
        <f t="shared" si="136"/>
        <v>0</v>
      </c>
      <c r="CP29" s="93">
        <f t="shared" si="136"/>
        <v>0</v>
      </c>
      <c r="CQ29" s="93">
        <f t="shared" si="136"/>
        <v>0</v>
      </c>
      <c r="CR29" s="93">
        <f t="shared" si="136"/>
        <v>0</v>
      </c>
      <c r="CS29" s="93">
        <f t="shared" si="136"/>
        <v>0</v>
      </c>
      <c r="CT29" s="93">
        <f t="shared" si="136"/>
        <v>0</v>
      </c>
      <c r="CU29" s="93">
        <f t="shared" si="136"/>
        <v>0</v>
      </c>
      <c r="CV29" s="93">
        <f t="shared" si="136"/>
        <v>0</v>
      </c>
      <c r="CW29" s="93">
        <f t="shared" si="136"/>
        <v>0</v>
      </c>
      <c r="CX29" s="93">
        <f t="shared" si="136"/>
        <v>0</v>
      </c>
      <c r="CY29" s="93">
        <f t="shared" si="132"/>
        <v>0</v>
      </c>
      <c r="CZ29" s="93">
        <f t="shared" si="132"/>
        <v>0</v>
      </c>
      <c r="DA29" s="93">
        <f t="shared" si="132"/>
        <v>0</v>
      </c>
      <c r="DB29" s="93">
        <f t="shared" si="132"/>
        <v>0</v>
      </c>
      <c r="DC29" s="93">
        <f t="shared" si="132"/>
        <v>0</v>
      </c>
      <c r="DD29" s="93">
        <f t="shared" si="132"/>
        <v>0</v>
      </c>
      <c r="DE29" s="93">
        <f t="shared" si="132"/>
        <v>0</v>
      </c>
      <c r="DF29" s="93">
        <f t="shared" si="132"/>
        <v>0</v>
      </c>
      <c r="DG29" s="93">
        <f t="shared" si="132"/>
        <v>0</v>
      </c>
      <c r="DH29" s="93">
        <f t="shared" si="132"/>
        <v>0</v>
      </c>
      <c r="DI29" s="93">
        <f t="shared" si="132"/>
        <v>0</v>
      </c>
      <c r="DJ29" s="93">
        <f t="shared" si="132"/>
        <v>0</v>
      </c>
      <c r="DK29" s="93">
        <f t="shared" si="129"/>
        <v>0</v>
      </c>
      <c r="DL29" s="93">
        <f t="shared" si="129"/>
        <v>0</v>
      </c>
      <c r="DM29" s="93">
        <f t="shared" si="129"/>
        <v>0</v>
      </c>
      <c r="DN29" s="93">
        <f t="shared" si="129"/>
        <v>0</v>
      </c>
      <c r="DO29" s="93">
        <f t="shared" si="129"/>
        <v>0</v>
      </c>
      <c r="DP29" s="93">
        <f t="shared" si="129"/>
        <v>0</v>
      </c>
      <c r="DQ29" s="93">
        <f t="shared" si="129"/>
        <v>0</v>
      </c>
      <c r="DR29" s="93">
        <f t="shared" si="129"/>
        <v>0</v>
      </c>
      <c r="DS29" s="93">
        <f t="shared" si="129"/>
        <v>0</v>
      </c>
      <c r="DU29" s="37">
        <v>25</v>
      </c>
      <c r="DV29" s="93">
        <f t="shared" si="15"/>
        <v>0.6942174871360457</v>
      </c>
      <c r="DW29" s="93">
        <f t="shared" si="16"/>
        <v>0.70442656782922286</v>
      </c>
      <c r="DX29" s="93">
        <f t="shared" si="17"/>
        <v>0.71478578206200549</v>
      </c>
      <c r="DY29" s="93">
        <f t="shared" si="18"/>
        <v>0.72529733768056437</v>
      </c>
      <c r="DZ29" s="93">
        <f t="shared" si="19"/>
        <v>0.73596347499939618</v>
      </c>
      <c r="EA29" s="93">
        <f t="shared" si="20"/>
        <v>0.74678646727879905</v>
      </c>
      <c r="EB29" s="93">
        <f t="shared" si="21"/>
        <v>0.75776862120936961</v>
      </c>
      <c r="EC29" s="93">
        <f t="shared" si="22"/>
        <v>0.768912277403625</v>
      </c>
      <c r="ED29" s="93">
        <f t="shared" si="23"/>
        <v>0.7802198108948547</v>
      </c>
      <c r="EE29" s="93">
        <f t="shared" si="24"/>
        <v>0.79169363164330842</v>
      </c>
      <c r="EF29" s="93">
        <f t="shared" si="25"/>
        <v>0.80333618504982762</v>
      </c>
      <c r="EG29" s="93">
        <f t="shared" si="26"/>
        <v>0.81514995247703093</v>
      </c>
      <c r="EH29" s="93">
        <f t="shared" si="27"/>
        <v>0.82713745177816367</v>
      </c>
      <c r="EI29" s="93">
        <f t="shared" si="28"/>
        <v>0.8393012378337249</v>
      </c>
      <c r="EJ29" s="93">
        <f t="shared" si="29"/>
        <v>0.85164390309598548</v>
      </c>
      <c r="EK29" s="93">
        <f t="shared" si="30"/>
        <v>0.86416807814151464</v>
      </c>
      <c r="EL29" s="93">
        <f t="shared" si="31"/>
        <v>0.87687643223183098</v>
      </c>
      <c r="EM29" s="93">
        <f t="shared" si="32"/>
        <v>0.88977167388229905</v>
      </c>
      <c r="EN29" s="93">
        <f t="shared" si="33"/>
        <v>0.9028565514393917</v>
      </c>
      <c r="EO29" s="93">
        <f t="shared" si="34"/>
        <v>0.91613385366644151</v>
      </c>
      <c r="EP29" s="93">
        <f t="shared" si="35"/>
        <v>0.92960641033800684</v>
      </c>
      <c r="EQ29" s="93">
        <f t="shared" si="36"/>
        <v>0.94327709284297745</v>
      </c>
      <c r="ER29" s="93">
        <f t="shared" si="37"/>
        <v>0.95714881479655056</v>
      </c>
      <c r="ES29" s="93">
        <f t="shared" si="38"/>
        <v>0.97122453266120568</v>
      </c>
      <c r="ET29" s="93">
        <f t="shared" si="39"/>
        <v>0.98550724637681164</v>
      </c>
      <c r="EU29" s="93">
        <f t="shared" si="40"/>
        <v>1</v>
      </c>
      <c r="EV29" s="93">
        <f t="shared" si="41"/>
        <v>0</v>
      </c>
      <c r="EW29" s="93">
        <f t="shared" si="42"/>
        <v>0</v>
      </c>
      <c r="EX29" s="93">
        <f t="shared" si="43"/>
        <v>0</v>
      </c>
      <c r="EY29" s="93">
        <f t="shared" si="44"/>
        <v>0</v>
      </c>
      <c r="EZ29" s="93">
        <f t="shared" si="45"/>
        <v>0</v>
      </c>
      <c r="FA29" s="93">
        <f t="shared" si="46"/>
        <v>0</v>
      </c>
      <c r="FB29" s="93">
        <f t="shared" si="47"/>
        <v>0</v>
      </c>
      <c r="FC29" s="93">
        <f t="shared" si="48"/>
        <v>0</v>
      </c>
      <c r="FD29" s="93">
        <f t="shared" si="49"/>
        <v>0</v>
      </c>
      <c r="FE29" s="93">
        <f t="shared" si="50"/>
        <v>0</v>
      </c>
      <c r="FF29" s="93">
        <f t="shared" si="51"/>
        <v>0</v>
      </c>
      <c r="FG29" s="93">
        <f t="shared" si="52"/>
        <v>0</v>
      </c>
      <c r="FH29" s="93">
        <f t="shared" si="53"/>
        <v>0</v>
      </c>
      <c r="FI29" s="93">
        <f t="shared" si="54"/>
        <v>0</v>
      </c>
      <c r="FJ29" s="93">
        <f t="shared" si="55"/>
        <v>0</v>
      </c>
      <c r="FK29" s="93">
        <f t="shared" si="56"/>
        <v>0</v>
      </c>
      <c r="FL29" s="93">
        <f t="shared" si="57"/>
        <v>0</v>
      </c>
      <c r="FM29" s="93">
        <f t="shared" si="58"/>
        <v>0</v>
      </c>
      <c r="FN29" s="93">
        <f t="shared" si="59"/>
        <v>0</v>
      </c>
      <c r="FO29" s="93">
        <f t="shared" si="60"/>
        <v>0</v>
      </c>
      <c r="FP29" s="93">
        <f t="shared" si="61"/>
        <v>0</v>
      </c>
      <c r="FQ29" s="93">
        <f t="shared" si="62"/>
        <v>0</v>
      </c>
      <c r="FR29" s="93">
        <f t="shared" si="63"/>
        <v>0</v>
      </c>
      <c r="FS29" s="93">
        <f t="shared" si="64"/>
        <v>0</v>
      </c>
      <c r="FT29" s="93">
        <f t="shared" si="65"/>
        <v>0</v>
      </c>
      <c r="FU29" s="93">
        <f t="shared" si="66"/>
        <v>0</v>
      </c>
      <c r="FV29" s="93">
        <f t="shared" si="67"/>
        <v>0</v>
      </c>
      <c r="FW29" s="93">
        <f t="shared" si="68"/>
        <v>0</v>
      </c>
      <c r="FX29" s="93">
        <f t="shared" si="69"/>
        <v>0</v>
      </c>
      <c r="FY29" s="93">
        <f t="shared" si="70"/>
        <v>0</v>
      </c>
      <c r="FZ29" s="93">
        <f t="shared" si="71"/>
        <v>0</v>
      </c>
      <c r="GA29" s="93">
        <f t="shared" si="72"/>
        <v>0</v>
      </c>
      <c r="GB29" s="93">
        <f t="shared" si="73"/>
        <v>0</v>
      </c>
      <c r="GC29" s="93">
        <f t="shared" si="74"/>
        <v>0</v>
      </c>
      <c r="GD29" s="93">
        <f t="shared" si="75"/>
        <v>0</v>
      </c>
      <c r="GE29" s="93">
        <f t="shared" si="76"/>
        <v>0</v>
      </c>
      <c r="GF29" s="93">
        <f t="shared" si="77"/>
        <v>0</v>
      </c>
      <c r="GG29" s="93">
        <f t="shared" si="78"/>
        <v>0</v>
      </c>
      <c r="GH29" s="93">
        <f t="shared" si="79"/>
        <v>0</v>
      </c>
      <c r="GI29" s="93">
        <f t="shared" si="80"/>
        <v>0</v>
      </c>
      <c r="GJ29" s="93">
        <f t="shared" si="81"/>
        <v>0</v>
      </c>
      <c r="GK29" s="93">
        <f t="shared" si="82"/>
        <v>0</v>
      </c>
      <c r="GL29" s="93">
        <f t="shared" si="83"/>
        <v>0</v>
      </c>
      <c r="GM29" s="93">
        <f t="shared" si="84"/>
        <v>0</v>
      </c>
      <c r="GN29" s="93">
        <f t="shared" si="85"/>
        <v>0</v>
      </c>
      <c r="GO29" s="93">
        <f t="shared" si="86"/>
        <v>0</v>
      </c>
      <c r="GP29" s="93">
        <f t="shared" si="87"/>
        <v>0</v>
      </c>
      <c r="GQ29" s="93">
        <f t="shared" si="88"/>
        <v>0</v>
      </c>
      <c r="GR29" s="93">
        <f t="shared" si="89"/>
        <v>0</v>
      </c>
      <c r="GS29" s="93">
        <f t="shared" si="90"/>
        <v>0</v>
      </c>
      <c r="GT29" s="93">
        <f t="shared" si="91"/>
        <v>0</v>
      </c>
      <c r="GU29" s="93">
        <f t="shared" si="92"/>
        <v>0</v>
      </c>
      <c r="GV29" s="93">
        <f t="shared" si="93"/>
        <v>0</v>
      </c>
      <c r="GW29" s="93">
        <f t="shared" si="94"/>
        <v>0</v>
      </c>
      <c r="GX29" s="93">
        <f t="shared" si="95"/>
        <v>0</v>
      </c>
      <c r="GY29" s="93">
        <f t="shared" si="96"/>
        <v>0</v>
      </c>
      <c r="GZ29" s="93">
        <f t="shared" si="97"/>
        <v>0</v>
      </c>
      <c r="HA29" s="93">
        <f t="shared" si="98"/>
        <v>0</v>
      </c>
      <c r="HB29" s="93">
        <f t="shared" si="99"/>
        <v>0</v>
      </c>
      <c r="HC29" s="93">
        <f t="shared" si="100"/>
        <v>0</v>
      </c>
      <c r="HD29" s="93">
        <f t="shared" si="101"/>
        <v>0</v>
      </c>
      <c r="HE29" s="93">
        <f t="shared" si="102"/>
        <v>0</v>
      </c>
      <c r="HF29" s="93">
        <f t="shared" si="103"/>
        <v>0</v>
      </c>
      <c r="HG29" s="93">
        <f t="shared" si="104"/>
        <v>0</v>
      </c>
      <c r="HH29" s="93">
        <f t="shared" si="105"/>
        <v>0</v>
      </c>
      <c r="HI29" s="93">
        <f t="shared" si="106"/>
        <v>0</v>
      </c>
      <c r="HJ29" s="93">
        <f t="shared" si="107"/>
        <v>0</v>
      </c>
      <c r="HK29" s="93">
        <f t="shared" si="108"/>
        <v>0</v>
      </c>
      <c r="HL29" s="93">
        <f t="shared" si="109"/>
        <v>0</v>
      </c>
      <c r="HM29" s="93">
        <f t="shared" si="110"/>
        <v>0</v>
      </c>
      <c r="HN29" s="93">
        <f t="shared" si="111"/>
        <v>0</v>
      </c>
      <c r="HO29" s="93">
        <f t="shared" si="112"/>
        <v>0</v>
      </c>
      <c r="HP29" s="93">
        <f t="shared" si="113"/>
        <v>0</v>
      </c>
      <c r="HQ29" s="93">
        <f t="shared" si="114"/>
        <v>0</v>
      </c>
    </row>
    <row r="30" spans="2:225" x14ac:dyDescent="0.25">
      <c r="B30" s="40">
        <v>26</v>
      </c>
      <c r="C30" s="91">
        <f t="shared" ca="1" si="0"/>
        <v>14100937.484320553</v>
      </c>
      <c r="D30" s="91">
        <f t="shared" ca="1" si="1"/>
        <v>18610382.976597615</v>
      </c>
      <c r="E30" s="91">
        <f t="shared" ca="1" si="2"/>
        <v>4794743.1679414976</v>
      </c>
      <c r="F30" s="91">
        <f t="shared" ca="1" si="3"/>
        <v>6733806.9779111873</v>
      </c>
      <c r="H30" s="40">
        <v>26</v>
      </c>
      <c r="I30" s="91">
        <f t="shared" si="138"/>
        <v>491020.31961147091</v>
      </c>
      <c r="J30" s="41">
        <f t="shared" si="139"/>
        <v>0.84599999999999997</v>
      </c>
      <c r="K30" s="92">
        <f t="shared" si="4"/>
        <v>415403.19039130438</v>
      </c>
      <c r="L30" s="92">
        <f t="shared" si="5"/>
        <v>1654.9927904036031</v>
      </c>
      <c r="M30" s="42"/>
      <c r="N30" s="40">
        <v>26</v>
      </c>
      <c r="O30" s="54">
        <f t="shared" si="137"/>
        <v>3.0332647591500499</v>
      </c>
      <c r="P30" s="92">
        <f t="shared" si="133"/>
        <v>374.01865349425526</v>
      </c>
      <c r="Q30" s="92">
        <f t="shared" si="115"/>
        <v>136516.80852540318</v>
      </c>
      <c r="R30" s="42"/>
      <c r="S30" s="40">
        <v>26</v>
      </c>
      <c r="T30" s="54">
        <f>'7. Dödsrisk'!E30</f>
        <v>8.3000000000000001E-4</v>
      </c>
      <c r="U30" s="90">
        <f t="shared" si="116"/>
        <v>0.99917</v>
      </c>
      <c r="V30" s="43"/>
      <c r="W30" s="37">
        <v>26</v>
      </c>
      <c r="X30" s="93">
        <f t="shared" si="140"/>
        <v>0.99018270348184378</v>
      </c>
      <c r="Y30" s="93">
        <f t="shared" si="140"/>
        <v>0.99295304247033567</v>
      </c>
      <c r="Z30" s="93">
        <f t="shared" si="140"/>
        <v>0.99312187318877776</v>
      </c>
      <c r="AA30" s="93">
        <f t="shared" si="140"/>
        <v>0.99334040807855517</v>
      </c>
      <c r="AB30" s="93">
        <f t="shared" si="140"/>
        <v>0.99340994677482952</v>
      </c>
      <c r="AC30" s="93">
        <f t="shared" si="140"/>
        <v>0.99353910685872093</v>
      </c>
      <c r="AD30" s="93">
        <f t="shared" si="140"/>
        <v>0.99358878629803604</v>
      </c>
      <c r="AE30" s="93">
        <f t="shared" si="140"/>
        <v>0.99370803126178742</v>
      </c>
      <c r="AF30" s="93">
        <f t="shared" si="140"/>
        <v>0.99377759569348589</v>
      </c>
      <c r="AG30" s="93">
        <f t="shared" si="140"/>
        <v>0.99379747164291865</v>
      </c>
      <c r="AH30" s="93">
        <f t="shared" si="140"/>
        <v>0.9938272864615123</v>
      </c>
      <c r="AI30" s="93">
        <f t="shared" si="140"/>
        <v>0.99387698031052807</v>
      </c>
      <c r="AJ30" s="93">
        <f t="shared" si="140"/>
        <v>0.99394655656948816</v>
      </c>
      <c r="AK30" s="93">
        <f t="shared" si="140"/>
        <v>0.99405590271878708</v>
      </c>
      <c r="AL30" s="93">
        <f t="shared" si="140"/>
        <v>0.99414537580260931</v>
      </c>
      <c r="AM30" s="93">
        <f t="shared" si="140"/>
        <v>0.99425474382443013</v>
      </c>
      <c r="AN30" s="93">
        <f t="shared" si="128"/>
        <v>0.9943840137462171</v>
      </c>
      <c r="AO30" s="93">
        <f t="shared" si="128"/>
        <v>0.9945729826129136</v>
      </c>
      <c r="AP30" s="93">
        <f t="shared" si="128"/>
        <v>0.99487144404612726</v>
      </c>
      <c r="AQ30" s="93">
        <f t="shared" si="128"/>
        <v>0.99520981538335784</v>
      </c>
      <c r="AR30" s="93">
        <f t="shared" si="128"/>
        <v>0.99576744515264315</v>
      </c>
      <c r="AS30" s="93">
        <f t="shared" si="128"/>
        <v>0.99640514444508799</v>
      </c>
      <c r="AT30" s="93">
        <f t="shared" si="128"/>
        <v>0.99701332257185682</v>
      </c>
      <c r="AU30" s="93">
        <f t="shared" si="128"/>
        <v>0.9976518197364882</v>
      </c>
      <c r="AV30" s="93">
        <f t="shared" si="128"/>
        <v>0.99827074760000012</v>
      </c>
      <c r="AW30" s="93">
        <f t="shared" si="128"/>
        <v>0.99911000000000005</v>
      </c>
      <c r="AX30" s="93">
        <f t="shared" si="128"/>
        <v>1</v>
      </c>
      <c r="AY30" s="93">
        <f t="shared" si="128"/>
        <v>0</v>
      </c>
      <c r="AZ30" s="93">
        <f t="shared" si="128"/>
        <v>0</v>
      </c>
      <c r="BA30" s="93">
        <f t="shared" si="128"/>
        <v>0</v>
      </c>
      <c r="BB30" s="93">
        <f t="shared" si="128"/>
        <v>0</v>
      </c>
      <c r="BC30" s="93">
        <f t="shared" si="128"/>
        <v>0</v>
      </c>
      <c r="BD30" s="93">
        <f t="shared" si="135"/>
        <v>0</v>
      </c>
      <c r="BE30" s="93">
        <f t="shared" si="135"/>
        <v>0</v>
      </c>
      <c r="BF30" s="93">
        <f t="shared" si="135"/>
        <v>0</v>
      </c>
      <c r="BG30" s="93">
        <f t="shared" si="135"/>
        <v>0</v>
      </c>
      <c r="BH30" s="93">
        <f t="shared" si="135"/>
        <v>0</v>
      </c>
      <c r="BI30" s="93">
        <f t="shared" si="135"/>
        <v>0</v>
      </c>
      <c r="BJ30" s="93">
        <f t="shared" si="135"/>
        <v>0</v>
      </c>
      <c r="BK30" s="93">
        <f t="shared" si="135"/>
        <v>0</v>
      </c>
      <c r="BL30" s="93">
        <f t="shared" si="135"/>
        <v>0</v>
      </c>
      <c r="BM30" s="93">
        <f t="shared" si="135"/>
        <v>0</v>
      </c>
      <c r="BN30" s="93">
        <f t="shared" si="135"/>
        <v>0</v>
      </c>
      <c r="BO30" s="93">
        <f t="shared" si="135"/>
        <v>0</v>
      </c>
      <c r="BP30" s="93">
        <f t="shared" si="135"/>
        <v>0</v>
      </c>
      <c r="BQ30" s="93">
        <f t="shared" si="135"/>
        <v>0</v>
      </c>
      <c r="BR30" s="93">
        <f t="shared" si="135"/>
        <v>0</v>
      </c>
      <c r="BS30" s="93">
        <f t="shared" si="135"/>
        <v>0</v>
      </c>
      <c r="BT30" s="93">
        <f t="shared" si="134"/>
        <v>0</v>
      </c>
      <c r="BU30" s="93">
        <f t="shared" si="134"/>
        <v>0</v>
      </c>
      <c r="BV30" s="93">
        <f t="shared" si="134"/>
        <v>0</v>
      </c>
      <c r="BW30" s="93">
        <f t="shared" si="134"/>
        <v>0</v>
      </c>
      <c r="BX30" s="93">
        <f t="shared" si="134"/>
        <v>0</v>
      </c>
      <c r="BY30" s="93">
        <f t="shared" si="134"/>
        <v>0</v>
      </c>
      <c r="BZ30" s="93">
        <f t="shared" si="134"/>
        <v>0</v>
      </c>
      <c r="CA30" s="93">
        <f t="shared" si="134"/>
        <v>0</v>
      </c>
      <c r="CB30" s="93">
        <f t="shared" si="134"/>
        <v>0</v>
      </c>
      <c r="CC30" s="93">
        <f t="shared" si="134"/>
        <v>0</v>
      </c>
      <c r="CD30" s="93">
        <f t="shared" si="134"/>
        <v>0</v>
      </c>
      <c r="CE30" s="93">
        <f t="shared" si="134"/>
        <v>0</v>
      </c>
      <c r="CF30" s="93">
        <f t="shared" si="134"/>
        <v>0</v>
      </c>
      <c r="CG30" s="93">
        <f t="shared" si="134"/>
        <v>0</v>
      </c>
      <c r="CH30" s="93">
        <f t="shared" si="134"/>
        <v>0</v>
      </c>
      <c r="CI30" s="93">
        <f t="shared" si="134"/>
        <v>0</v>
      </c>
      <c r="CJ30" s="93">
        <f t="shared" si="136"/>
        <v>0</v>
      </c>
      <c r="CK30" s="93">
        <f t="shared" si="136"/>
        <v>0</v>
      </c>
      <c r="CL30" s="93">
        <f t="shared" si="136"/>
        <v>0</v>
      </c>
      <c r="CM30" s="93">
        <f t="shared" si="136"/>
        <v>0</v>
      </c>
      <c r="CN30" s="93">
        <f t="shared" si="136"/>
        <v>0</v>
      </c>
      <c r="CO30" s="93">
        <f t="shared" si="136"/>
        <v>0</v>
      </c>
      <c r="CP30" s="93">
        <f t="shared" si="136"/>
        <v>0</v>
      </c>
      <c r="CQ30" s="93">
        <f t="shared" si="136"/>
        <v>0</v>
      </c>
      <c r="CR30" s="93">
        <f t="shared" si="136"/>
        <v>0</v>
      </c>
      <c r="CS30" s="93">
        <f t="shared" si="136"/>
        <v>0</v>
      </c>
      <c r="CT30" s="93">
        <f t="shared" si="136"/>
        <v>0</v>
      </c>
      <c r="CU30" s="93">
        <f t="shared" si="136"/>
        <v>0</v>
      </c>
      <c r="CV30" s="93">
        <f t="shared" si="136"/>
        <v>0</v>
      </c>
      <c r="CW30" s="93">
        <f t="shared" si="136"/>
        <v>0</v>
      </c>
      <c r="CX30" s="93">
        <f t="shared" si="136"/>
        <v>0</v>
      </c>
      <c r="CY30" s="93">
        <f t="shared" si="132"/>
        <v>0</v>
      </c>
      <c r="CZ30" s="93">
        <f t="shared" si="132"/>
        <v>0</v>
      </c>
      <c r="DA30" s="93">
        <f t="shared" si="132"/>
        <v>0</v>
      </c>
      <c r="DB30" s="93">
        <f t="shared" si="132"/>
        <v>0</v>
      </c>
      <c r="DC30" s="93">
        <f t="shared" si="132"/>
        <v>0</v>
      </c>
      <c r="DD30" s="93">
        <f t="shared" si="132"/>
        <v>0</v>
      </c>
      <c r="DE30" s="93">
        <f t="shared" si="132"/>
        <v>0</v>
      </c>
      <c r="DF30" s="93">
        <f t="shared" si="132"/>
        <v>0</v>
      </c>
      <c r="DG30" s="93">
        <f t="shared" si="132"/>
        <v>0</v>
      </c>
      <c r="DH30" s="93">
        <f t="shared" si="132"/>
        <v>0</v>
      </c>
      <c r="DI30" s="93">
        <f t="shared" si="132"/>
        <v>0</v>
      </c>
      <c r="DJ30" s="93">
        <f t="shared" si="132"/>
        <v>0</v>
      </c>
      <c r="DK30" s="93">
        <f t="shared" si="129"/>
        <v>0</v>
      </c>
      <c r="DL30" s="93">
        <f t="shared" si="129"/>
        <v>0</v>
      </c>
      <c r="DM30" s="93">
        <f t="shared" si="129"/>
        <v>0</v>
      </c>
      <c r="DN30" s="93">
        <f t="shared" si="129"/>
        <v>0</v>
      </c>
      <c r="DO30" s="93">
        <f t="shared" si="129"/>
        <v>0</v>
      </c>
      <c r="DP30" s="93">
        <f t="shared" si="129"/>
        <v>0</v>
      </c>
      <c r="DQ30" s="93">
        <f t="shared" si="129"/>
        <v>0</v>
      </c>
      <c r="DR30" s="93">
        <f t="shared" si="129"/>
        <v>0</v>
      </c>
      <c r="DS30" s="93">
        <f t="shared" si="129"/>
        <v>0</v>
      </c>
      <c r="DU30" s="37">
        <v>26</v>
      </c>
      <c r="DV30" s="93">
        <f t="shared" si="15"/>
        <v>0.6841563641340741</v>
      </c>
      <c r="DW30" s="93">
        <f t="shared" si="16"/>
        <v>0.6942174871360457</v>
      </c>
      <c r="DX30" s="93">
        <f t="shared" si="17"/>
        <v>0.70442656782922286</v>
      </c>
      <c r="DY30" s="93">
        <f t="shared" si="18"/>
        <v>0.71478578206200549</v>
      </c>
      <c r="DZ30" s="93">
        <f t="shared" si="19"/>
        <v>0.72529733768056437</v>
      </c>
      <c r="EA30" s="93">
        <f t="shared" si="20"/>
        <v>0.73596347499939618</v>
      </c>
      <c r="EB30" s="93">
        <f t="shared" si="21"/>
        <v>0.74678646727879905</v>
      </c>
      <c r="EC30" s="93">
        <f t="shared" si="22"/>
        <v>0.75776862120936961</v>
      </c>
      <c r="ED30" s="93">
        <f t="shared" si="23"/>
        <v>0.768912277403625</v>
      </c>
      <c r="EE30" s="93">
        <f t="shared" si="24"/>
        <v>0.7802198108948547</v>
      </c>
      <c r="EF30" s="93">
        <f t="shared" si="25"/>
        <v>0.79169363164330842</v>
      </c>
      <c r="EG30" s="93">
        <f t="shared" si="26"/>
        <v>0.80333618504982762</v>
      </c>
      <c r="EH30" s="93">
        <f t="shared" si="27"/>
        <v>0.81514995247703093</v>
      </c>
      <c r="EI30" s="93">
        <f t="shared" si="28"/>
        <v>0.82713745177816367</v>
      </c>
      <c r="EJ30" s="93">
        <f t="shared" si="29"/>
        <v>0.8393012378337249</v>
      </c>
      <c r="EK30" s="93">
        <f t="shared" si="30"/>
        <v>0.85164390309598548</v>
      </c>
      <c r="EL30" s="93">
        <f t="shared" si="31"/>
        <v>0.86416807814151464</v>
      </c>
      <c r="EM30" s="93">
        <f t="shared" si="32"/>
        <v>0.87687643223183098</v>
      </c>
      <c r="EN30" s="93">
        <f t="shared" si="33"/>
        <v>0.88977167388229905</v>
      </c>
      <c r="EO30" s="93">
        <f t="shared" si="34"/>
        <v>0.9028565514393917</v>
      </c>
      <c r="EP30" s="93">
        <f t="shared" si="35"/>
        <v>0.91613385366644151</v>
      </c>
      <c r="EQ30" s="93">
        <f t="shared" si="36"/>
        <v>0.92960641033800684</v>
      </c>
      <c r="ER30" s="93">
        <f t="shared" si="37"/>
        <v>0.94327709284297745</v>
      </c>
      <c r="ES30" s="93">
        <f t="shared" si="38"/>
        <v>0.95714881479655056</v>
      </c>
      <c r="ET30" s="93">
        <f t="shared" si="39"/>
        <v>0.97122453266120568</v>
      </c>
      <c r="EU30" s="93">
        <f t="shared" si="40"/>
        <v>0.98550724637681164</v>
      </c>
      <c r="EV30" s="93">
        <f t="shared" si="41"/>
        <v>1</v>
      </c>
      <c r="EW30" s="93">
        <f t="shared" si="42"/>
        <v>0</v>
      </c>
      <c r="EX30" s="93">
        <f t="shared" si="43"/>
        <v>0</v>
      </c>
      <c r="EY30" s="93">
        <f t="shared" si="44"/>
        <v>0</v>
      </c>
      <c r="EZ30" s="93">
        <f t="shared" si="45"/>
        <v>0</v>
      </c>
      <c r="FA30" s="93">
        <f t="shared" si="46"/>
        <v>0</v>
      </c>
      <c r="FB30" s="93">
        <f t="shared" si="47"/>
        <v>0</v>
      </c>
      <c r="FC30" s="93">
        <f t="shared" si="48"/>
        <v>0</v>
      </c>
      <c r="FD30" s="93">
        <f t="shared" si="49"/>
        <v>0</v>
      </c>
      <c r="FE30" s="93">
        <f t="shared" si="50"/>
        <v>0</v>
      </c>
      <c r="FF30" s="93">
        <f t="shared" si="51"/>
        <v>0</v>
      </c>
      <c r="FG30" s="93">
        <f t="shared" si="52"/>
        <v>0</v>
      </c>
      <c r="FH30" s="93">
        <f t="shared" si="53"/>
        <v>0</v>
      </c>
      <c r="FI30" s="93">
        <f t="shared" si="54"/>
        <v>0</v>
      </c>
      <c r="FJ30" s="93">
        <f t="shared" si="55"/>
        <v>0</v>
      </c>
      <c r="FK30" s="93">
        <f t="shared" si="56"/>
        <v>0</v>
      </c>
      <c r="FL30" s="93">
        <f t="shared" si="57"/>
        <v>0</v>
      </c>
      <c r="FM30" s="93">
        <f t="shared" si="58"/>
        <v>0</v>
      </c>
      <c r="FN30" s="93">
        <f t="shared" si="59"/>
        <v>0</v>
      </c>
      <c r="FO30" s="93">
        <f t="shared" si="60"/>
        <v>0</v>
      </c>
      <c r="FP30" s="93">
        <f t="shared" si="61"/>
        <v>0</v>
      </c>
      <c r="FQ30" s="93">
        <f t="shared" si="62"/>
        <v>0</v>
      </c>
      <c r="FR30" s="93">
        <f t="shared" si="63"/>
        <v>0</v>
      </c>
      <c r="FS30" s="93">
        <f t="shared" si="64"/>
        <v>0</v>
      </c>
      <c r="FT30" s="93">
        <f t="shared" si="65"/>
        <v>0</v>
      </c>
      <c r="FU30" s="93">
        <f t="shared" si="66"/>
        <v>0</v>
      </c>
      <c r="FV30" s="93">
        <f t="shared" si="67"/>
        <v>0</v>
      </c>
      <c r="FW30" s="93">
        <f t="shared" si="68"/>
        <v>0</v>
      </c>
      <c r="FX30" s="93">
        <f t="shared" si="69"/>
        <v>0</v>
      </c>
      <c r="FY30" s="93">
        <f t="shared" si="70"/>
        <v>0</v>
      </c>
      <c r="FZ30" s="93">
        <f t="shared" si="71"/>
        <v>0</v>
      </c>
      <c r="GA30" s="93">
        <f t="shared" si="72"/>
        <v>0</v>
      </c>
      <c r="GB30" s="93">
        <f t="shared" si="73"/>
        <v>0</v>
      </c>
      <c r="GC30" s="93">
        <f t="shared" si="74"/>
        <v>0</v>
      </c>
      <c r="GD30" s="93">
        <f t="shared" si="75"/>
        <v>0</v>
      </c>
      <c r="GE30" s="93">
        <f t="shared" si="76"/>
        <v>0</v>
      </c>
      <c r="GF30" s="93">
        <f t="shared" si="77"/>
        <v>0</v>
      </c>
      <c r="GG30" s="93">
        <f t="shared" si="78"/>
        <v>0</v>
      </c>
      <c r="GH30" s="93">
        <f t="shared" si="79"/>
        <v>0</v>
      </c>
      <c r="GI30" s="93">
        <f t="shared" si="80"/>
        <v>0</v>
      </c>
      <c r="GJ30" s="93">
        <f t="shared" si="81"/>
        <v>0</v>
      </c>
      <c r="GK30" s="93">
        <f t="shared" si="82"/>
        <v>0</v>
      </c>
      <c r="GL30" s="93">
        <f t="shared" si="83"/>
        <v>0</v>
      </c>
      <c r="GM30" s="93">
        <f t="shared" si="84"/>
        <v>0</v>
      </c>
      <c r="GN30" s="93">
        <f t="shared" si="85"/>
        <v>0</v>
      </c>
      <c r="GO30" s="93">
        <f t="shared" si="86"/>
        <v>0</v>
      </c>
      <c r="GP30" s="93">
        <f t="shared" si="87"/>
        <v>0</v>
      </c>
      <c r="GQ30" s="93">
        <f t="shared" si="88"/>
        <v>0</v>
      </c>
      <c r="GR30" s="93">
        <f t="shared" si="89"/>
        <v>0</v>
      </c>
      <c r="GS30" s="93">
        <f t="shared" si="90"/>
        <v>0</v>
      </c>
      <c r="GT30" s="93">
        <f t="shared" si="91"/>
        <v>0</v>
      </c>
      <c r="GU30" s="93">
        <f t="shared" si="92"/>
        <v>0</v>
      </c>
      <c r="GV30" s="93">
        <f t="shared" si="93"/>
        <v>0</v>
      </c>
      <c r="GW30" s="93">
        <f t="shared" si="94"/>
        <v>0</v>
      </c>
      <c r="GX30" s="93">
        <f t="shared" si="95"/>
        <v>0</v>
      </c>
      <c r="GY30" s="93">
        <f t="shared" si="96"/>
        <v>0</v>
      </c>
      <c r="GZ30" s="93">
        <f t="shared" si="97"/>
        <v>0</v>
      </c>
      <c r="HA30" s="93">
        <f t="shared" si="98"/>
        <v>0</v>
      </c>
      <c r="HB30" s="93">
        <f t="shared" si="99"/>
        <v>0</v>
      </c>
      <c r="HC30" s="93">
        <f t="shared" si="100"/>
        <v>0</v>
      </c>
      <c r="HD30" s="93">
        <f t="shared" si="101"/>
        <v>0</v>
      </c>
      <c r="HE30" s="93">
        <f t="shared" si="102"/>
        <v>0</v>
      </c>
      <c r="HF30" s="93">
        <f t="shared" si="103"/>
        <v>0</v>
      </c>
      <c r="HG30" s="93">
        <f t="shared" si="104"/>
        <v>0</v>
      </c>
      <c r="HH30" s="93">
        <f t="shared" si="105"/>
        <v>0</v>
      </c>
      <c r="HI30" s="93">
        <f t="shared" si="106"/>
        <v>0</v>
      </c>
      <c r="HJ30" s="93">
        <f t="shared" si="107"/>
        <v>0</v>
      </c>
      <c r="HK30" s="93">
        <f t="shared" si="108"/>
        <v>0</v>
      </c>
      <c r="HL30" s="93">
        <f t="shared" si="109"/>
        <v>0</v>
      </c>
      <c r="HM30" s="93">
        <f t="shared" si="110"/>
        <v>0</v>
      </c>
      <c r="HN30" s="93">
        <f t="shared" si="111"/>
        <v>0</v>
      </c>
      <c r="HO30" s="93">
        <f t="shared" si="112"/>
        <v>0</v>
      </c>
      <c r="HP30" s="93">
        <f t="shared" si="113"/>
        <v>0</v>
      </c>
      <c r="HQ30" s="93">
        <f t="shared" si="114"/>
        <v>0</v>
      </c>
    </row>
    <row r="31" spans="2:225" x14ac:dyDescent="0.25">
      <c r="B31" s="40">
        <v>27</v>
      </c>
      <c r="C31" s="91">
        <f t="shared" ca="1" si="0"/>
        <v>13898327.7632364</v>
      </c>
      <c r="D31" s="91">
        <f t="shared" ca="1" si="1"/>
        <v>18210094.164362751</v>
      </c>
      <c r="E31" s="91">
        <f t="shared" ca="1" si="2"/>
        <v>4730656.1328212786</v>
      </c>
      <c r="F31" s="91">
        <f t="shared" ca="1" si="3"/>
        <v>6602770.46887495</v>
      </c>
      <c r="H31" s="40">
        <v>27</v>
      </c>
      <c r="I31" s="91">
        <f t="shared" si="138"/>
        <v>491020.31961147091</v>
      </c>
      <c r="J31" s="41">
        <f t="shared" si="139"/>
        <v>0.84599999999999997</v>
      </c>
      <c r="K31" s="92">
        <f t="shared" si="4"/>
        <v>415403.19039130438</v>
      </c>
      <c r="L31" s="92">
        <f t="shared" si="5"/>
        <v>1654.9927904036031</v>
      </c>
      <c r="M31" s="42"/>
      <c r="N31" s="40">
        <v>27</v>
      </c>
      <c r="O31" s="54">
        <f t="shared" si="137"/>
        <v>3.0332647591500499</v>
      </c>
      <c r="P31" s="92">
        <f t="shared" si="133"/>
        <v>374.01865349425526</v>
      </c>
      <c r="Q31" s="92">
        <f t="shared" si="115"/>
        <v>136516.80852540318</v>
      </c>
      <c r="R31" s="42"/>
      <c r="S31" s="40">
        <v>27</v>
      </c>
      <c r="T31" s="54">
        <f>'7. Dödsrisk'!E31</f>
        <v>7.9000000000000001E-4</v>
      </c>
      <c r="U31" s="90">
        <f t="shared" si="116"/>
        <v>0.99921000000000004</v>
      </c>
      <c r="V31" s="43"/>
      <c r="W31" s="37">
        <v>27</v>
      </c>
      <c r="X31" s="93">
        <f t="shared" si="140"/>
        <v>0.98936085183795386</v>
      </c>
      <c r="Y31" s="93">
        <f t="shared" si="140"/>
        <v>0.99212889144508531</v>
      </c>
      <c r="Z31" s="93">
        <f t="shared" si="140"/>
        <v>0.99229758203403107</v>
      </c>
      <c r="AA31" s="93">
        <f t="shared" si="140"/>
        <v>0.99251593553984996</v>
      </c>
      <c r="AB31" s="93">
        <f t="shared" si="140"/>
        <v>0.99258541651900645</v>
      </c>
      <c r="AC31" s="93">
        <f t="shared" si="140"/>
        <v>0.99271446940002817</v>
      </c>
      <c r="AD31" s="93">
        <f t="shared" si="140"/>
        <v>0.99276410760540867</v>
      </c>
      <c r="AE31" s="93">
        <f t="shared" si="140"/>
        <v>0.99288325359584018</v>
      </c>
      <c r="AF31" s="93">
        <f t="shared" si="140"/>
        <v>0.99295276028906032</v>
      </c>
      <c r="AG31" s="93">
        <f t="shared" si="140"/>
        <v>0.99297261974145501</v>
      </c>
      <c r="AH31" s="93">
        <f t="shared" si="140"/>
        <v>0.99300240981374921</v>
      </c>
      <c r="AI31" s="93">
        <f t="shared" si="140"/>
        <v>0.99305206241687038</v>
      </c>
      <c r="AJ31" s="93">
        <f t="shared" si="140"/>
        <v>0.99312158092753544</v>
      </c>
      <c r="AK31" s="93">
        <f t="shared" si="140"/>
        <v>0.99323083631953046</v>
      </c>
      <c r="AL31" s="93">
        <f t="shared" si="140"/>
        <v>0.99332023514069312</v>
      </c>
      <c r="AM31" s="93">
        <f t="shared" si="140"/>
        <v>0.9934295123870559</v>
      </c>
      <c r="AN31" s="93">
        <f t="shared" si="128"/>
        <v>0.99355867501480777</v>
      </c>
      <c r="AO31" s="93">
        <f t="shared" si="128"/>
        <v>0.99374748703734483</v>
      </c>
      <c r="AP31" s="93">
        <f t="shared" si="128"/>
        <v>0.99404570074756893</v>
      </c>
      <c r="AQ31" s="93">
        <f t="shared" si="128"/>
        <v>0.99438379123658971</v>
      </c>
      <c r="AR31" s="93">
        <f t="shared" si="128"/>
        <v>0.99494095817316641</v>
      </c>
      <c r="AS31" s="93">
        <f t="shared" si="128"/>
        <v>0.99557812817519853</v>
      </c>
      <c r="AT31" s="93">
        <f t="shared" si="128"/>
        <v>0.99618580151412217</v>
      </c>
      <c r="AU31" s="93">
        <f t="shared" si="128"/>
        <v>0.9968237687261069</v>
      </c>
      <c r="AV31" s="93">
        <f t="shared" si="128"/>
        <v>0.99744218287949216</v>
      </c>
      <c r="AW31" s="93">
        <f t="shared" si="128"/>
        <v>0.9982807387</v>
      </c>
      <c r="AX31" s="93">
        <f t="shared" si="128"/>
        <v>0.99917</v>
      </c>
      <c r="AY31" s="93">
        <f t="shared" si="128"/>
        <v>1</v>
      </c>
      <c r="AZ31" s="93">
        <f t="shared" si="128"/>
        <v>0</v>
      </c>
      <c r="BA31" s="93">
        <f t="shared" si="128"/>
        <v>0</v>
      </c>
      <c r="BB31" s="93">
        <f t="shared" si="128"/>
        <v>0</v>
      </c>
      <c r="BC31" s="93">
        <f t="shared" si="128"/>
        <v>0</v>
      </c>
      <c r="BD31" s="93">
        <f t="shared" si="135"/>
        <v>0</v>
      </c>
      <c r="BE31" s="93">
        <f t="shared" si="135"/>
        <v>0</v>
      </c>
      <c r="BF31" s="93">
        <f t="shared" si="135"/>
        <v>0</v>
      </c>
      <c r="BG31" s="93">
        <f t="shared" si="135"/>
        <v>0</v>
      </c>
      <c r="BH31" s="93">
        <f t="shared" si="135"/>
        <v>0</v>
      </c>
      <c r="BI31" s="93">
        <f t="shared" si="135"/>
        <v>0</v>
      </c>
      <c r="BJ31" s="93">
        <f t="shared" si="135"/>
        <v>0</v>
      </c>
      <c r="BK31" s="93">
        <f t="shared" si="135"/>
        <v>0</v>
      </c>
      <c r="BL31" s="93">
        <f t="shared" si="135"/>
        <v>0</v>
      </c>
      <c r="BM31" s="93">
        <f t="shared" si="135"/>
        <v>0</v>
      </c>
      <c r="BN31" s="93">
        <f t="shared" si="135"/>
        <v>0</v>
      </c>
      <c r="BO31" s="93">
        <f t="shared" si="135"/>
        <v>0</v>
      </c>
      <c r="BP31" s="93">
        <f t="shared" si="135"/>
        <v>0</v>
      </c>
      <c r="BQ31" s="93">
        <f t="shared" si="135"/>
        <v>0</v>
      </c>
      <c r="BR31" s="93">
        <f t="shared" si="135"/>
        <v>0</v>
      </c>
      <c r="BS31" s="93">
        <f t="shared" si="135"/>
        <v>0</v>
      </c>
      <c r="BT31" s="93">
        <f t="shared" si="134"/>
        <v>0</v>
      </c>
      <c r="BU31" s="93">
        <f t="shared" si="134"/>
        <v>0</v>
      </c>
      <c r="BV31" s="93">
        <f t="shared" si="134"/>
        <v>0</v>
      </c>
      <c r="BW31" s="93">
        <f t="shared" si="134"/>
        <v>0</v>
      </c>
      <c r="BX31" s="93">
        <f t="shared" si="134"/>
        <v>0</v>
      </c>
      <c r="BY31" s="93">
        <f t="shared" si="134"/>
        <v>0</v>
      </c>
      <c r="BZ31" s="93">
        <f t="shared" si="134"/>
        <v>0</v>
      </c>
      <c r="CA31" s="93">
        <f t="shared" si="134"/>
        <v>0</v>
      </c>
      <c r="CB31" s="93">
        <f t="shared" si="134"/>
        <v>0</v>
      </c>
      <c r="CC31" s="93">
        <f t="shared" si="134"/>
        <v>0</v>
      </c>
      <c r="CD31" s="93">
        <f t="shared" si="134"/>
        <v>0</v>
      </c>
      <c r="CE31" s="93">
        <f t="shared" si="134"/>
        <v>0</v>
      </c>
      <c r="CF31" s="93">
        <f t="shared" si="134"/>
        <v>0</v>
      </c>
      <c r="CG31" s="93">
        <f t="shared" si="134"/>
        <v>0</v>
      </c>
      <c r="CH31" s="93">
        <f t="shared" si="134"/>
        <v>0</v>
      </c>
      <c r="CI31" s="93">
        <f t="shared" si="134"/>
        <v>0</v>
      </c>
      <c r="CJ31" s="93">
        <f t="shared" si="136"/>
        <v>0</v>
      </c>
      <c r="CK31" s="93">
        <f t="shared" si="136"/>
        <v>0</v>
      </c>
      <c r="CL31" s="93">
        <f t="shared" si="136"/>
        <v>0</v>
      </c>
      <c r="CM31" s="93">
        <f t="shared" si="136"/>
        <v>0</v>
      </c>
      <c r="CN31" s="93">
        <f t="shared" si="136"/>
        <v>0</v>
      </c>
      <c r="CO31" s="93">
        <f t="shared" si="136"/>
        <v>0</v>
      </c>
      <c r="CP31" s="93">
        <f t="shared" si="136"/>
        <v>0</v>
      </c>
      <c r="CQ31" s="93">
        <f t="shared" si="136"/>
        <v>0</v>
      </c>
      <c r="CR31" s="93">
        <f t="shared" si="136"/>
        <v>0</v>
      </c>
      <c r="CS31" s="93">
        <f t="shared" si="136"/>
        <v>0</v>
      </c>
      <c r="CT31" s="93">
        <f t="shared" si="136"/>
        <v>0</v>
      </c>
      <c r="CU31" s="93">
        <f t="shared" si="136"/>
        <v>0</v>
      </c>
      <c r="CV31" s="93">
        <f t="shared" si="136"/>
        <v>0</v>
      </c>
      <c r="CW31" s="93">
        <f t="shared" si="136"/>
        <v>0</v>
      </c>
      <c r="CX31" s="93">
        <f t="shared" si="136"/>
        <v>0</v>
      </c>
      <c r="CY31" s="93">
        <f t="shared" si="132"/>
        <v>0</v>
      </c>
      <c r="CZ31" s="93">
        <f t="shared" si="132"/>
        <v>0</v>
      </c>
      <c r="DA31" s="93">
        <f t="shared" si="132"/>
        <v>0</v>
      </c>
      <c r="DB31" s="93">
        <f t="shared" si="132"/>
        <v>0</v>
      </c>
      <c r="DC31" s="93">
        <f t="shared" si="132"/>
        <v>0</v>
      </c>
      <c r="DD31" s="93">
        <f t="shared" si="132"/>
        <v>0</v>
      </c>
      <c r="DE31" s="93">
        <f t="shared" si="132"/>
        <v>0</v>
      </c>
      <c r="DF31" s="93">
        <f t="shared" si="132"/>
        <v>0</v>
      </c>
      <c r="DG31" s="93">
        <f t="shared" si="132"/>
        <v>0</v>
      </c>
      <c r="DH31" s="93">
        <f t="shared" si="132"/>
        <v>0</v>
      </c>
      <c r="DI31" s="93">
        <f t="shared" si="132"/>
        <v>0</v>
      </c>
      <c r="DJ31" s="93">
        <f t="shared" si="132"/>
        <v>0</v>
      </c>
      <c r="DK31" s="93">
        <f t="shared" si="129"/>
        <v>0</v>
      </c>
      <c r="DL31" s="93">
        <f t="shared" si="129"/>
        <v>0</v>
      </c>
      <c r="DM31" s="93">
        <f t="shared" si="129"/>
        <v>0</v>
      </c>
      <c r="DN31" s="93">
        <f t="shared" si="129"/>
        <v>0</v>
      </c>
      <c r="DO31" s="93">
        <f t="shared" si="129"/>
        <v>0</v>
      </c>
      <c r="DP31" s="93">
        <f t="shared" si="129"/>
        <v>0</v>
      </c>
      <c r="DQ31" s="93">
        <f t="shared" si="129"/>
        <v>0</v>
      </c>
      <c r="DR31" s="93">
        <f t="shared" si="129"/>
        <v>0</v>
      </c>
      <c r="DS31" s="93">
        <f t="shared" si="129"/>
        <v>0</v>
      </c>
      <c r="DU31" s="37">
        <v>27</v>
      </c>
      <c r="DV31" s="93">
        <f t="shared" si="15"/>
        <v>0.67424105450894267</v>
      </c>
      <c r="DW31" s="93">
        <f t="shared" si="16"/>
        <v>0.6841563641340741</v>
      </c>
      <c r="DX31" s="93">
        <f t="shared" si="17"/>
        <v>0.6942174871360457</v>
      </c>
      <c r="DY31" s="93">
        <f t="shared" si="18"/>
        <v>0.70442656782922286</v>
      </c>
      <c r="DZ31" s="93">
        <f t="shared" si="19"/>
        <v>0.71478578206200549</v>
      </c>
      <c r="EA31" s="93">
        <f t="shared" si="20"/>
        <v>0.72529733768056437</v>
      </c>
      <c r="EB31" s="93">
        <f t="shared" si="21"/>
        <v>0.73596347499939618</v>
      </c>
      <c r="EC31" s="93">
        <f t="shared" si="22"/>
        <v>0.74678646727879905</v>
      </c>
      <c r="ED31" s="93">
        <f t="shared" si="23"/>
        <v>0.75776862120936961</v>
      </c>
      <c r="EE31" s="93">
        <f t="shared" si="24"/>
        <v>0.768912277403625</v>
      </c>
      <c r="EF31" s="93">
        <f t="shared" si="25"/>
        <v>0.7802198108948547</v>
      </c>
      <c r="EG31" s="93">
        <f t="shared" si="26"/>
        <v>0.79169363164330842</v>
      </c>
      <c r="EH31" s="93">
        <f t="shared" si="27"/>
        <v>0.80333618504982762</v>
      </c>
      <c r="EI31" s="93">
        <f t="shared" si="28"/>
        <v>0.81514995247703093</v>
      </c>
      <c r="EJ31" s="93">
        <f t="shared" si="29"/>
        <v>0.82713745177816367</v>
      </c>
      <c r="EK31" s="93">
        <f t="shared" si="30"/>
        <v>0.8393012378337249</v>
      </c>
      <c r="EL31" s="93">
        <f t="shared" si="31"/>
        <v>0.85164390309598548</v>
      </c>
      <c r="EM31" s="93">
        <f t="shared" si="32"/>
        <v>0.86416807814151464</v>
      </c>
      <c r="EN31" s="93">
        <f t="shared" si="33"/>
        <v>0.87687643223183098</v>
      </c>
      <c r="EO31" s="93">
        <f t="shared" si="34"/>
        <v>0.88977167388229905</v>
      </c>
      <c r="EP31" s="93">
        <f t="shared" si="35"/>
        <v>0.9028565514393917</v>
      </c>
      <c r="EQ31" s="93">
        <f t="shared" si="36"/>
        <v>0.91613385366644151</v>
      </c>
      <c r="ER31" s="93">
        <f t="shared" si="37"/>
        <v>0.92960641033800684</v>
      </c>
      <c r="ES31" s="93">
        <f t="shared" si="38"/>
        <v>0.94327709284297745</v>
      </c>
      <c r="ET31" s="93">
        <f t="shared" si="39"/>
        <v>0.95714881479655056</v>
      </c>
      <c r="EU31" s="93">
        <f t="shared" si="40"/>
        <v>0.97122453266120568</v>
      </c>
      <c r="EV31" s="93">
        <f t="shared" si="41"/>
        <v>0.98550724637681164</v>
      </c>
      <c r="EW31" s="93">
        <f t="shared" si="42"/>
        <v>1</v>
      </c>
      <c r="EX31" s="93">
        <f t="shared" si="43"/>
        <v>0</v>
      </c>
      <c r="EY31" s="93">
        <f t="shared" si="44"/>
        <v>0</v>
      </c>
      <c r="EZ31" s="93">
        <f t="shared" si="45"/>
        <v>0</v>
      </c>
      <c r="FA31" s="93">
        <f t="shared" si="46"/>
        <v>0</v>
      </c>
      <c r="FB31" s="93">
        <f t="shared" si="47"/>
        <v>0</v>
      </c>
      <c r="FC31" s="93">
        <f t="shared" si="48"/>
        <v>0</v>
      </c>
      <c r="FD31" s="93">
        <f t="shared" si="49"/>
        <v>0</v>
      </c>
      <c r="FE31" s="93">
        <f t="shared" si="50"/>
        <v>0</v>
      </c>
      <c r="FF31" s="93">
        <f t="shared" si="51"/>
        <v>0</v>
      </c>
      <c r="FG31" s="93">
        <f t="shared" si="52"/>
        <v>0</v>
      </c>
      <c r="FH31" s="93">
        <f t="shared" si="53"/>
        <v>0</v>
      </c>
      <c r="FI31" s="93">
        <f t="shared" si="54"/>
        <v>0</v>
      </c>
      <c r="FJ31" s="93">
        <f t="shared" si="55"/>
        <v>0</v>
      </c>
      <c r="FK31" s="93">
        <f t="shared" si="56"/>
        <v>0</v>
      </c>
      <c r="FL31" s="93">
        <f t="shared" si="57"/>
        <v>0</v>
      </c>
      <c r="FM31" s="93">
        <f t="shared" si="58"/>
        <v>0</v>
      </c>
      <c r="FN31" s="93">
        <f t="shared" si="59"/>
        <v>0</v>
      </c>
      <c r="FO31" s="93">
        <f t="shared" si="60"/>
        <v>0</v>
      </c>
      <c r="FP31" s="93">
        <f t="shared" si="61"/>
        <v>0</v>
      </c>
      <c r="FQ31" s="93">
        <f t="shared" si="62"/>
        <v>0</v>
      </c>
      <c r="FR31" s="93">
        <f t="shared" si="63"/>
        <v>0</v>
      </c>
      <c r="FS31" s="93">
        <f t="shared" si="64"/>
        <v>0</v>
      </c>
      <c r="FT31" s="93">
        <f t="shared" si="65"/>
        <v>0</v>
      </c>
      <c r="FU31" s="93">
        <f t="shared" si="66"/>
        <v>0</v>
      </c>
      <c r="FV31" s="93">
        <f t="shared" si="67"/>
        <v>0</v>
      </c>
      <c r="FW31" s="93">
        <f t="shared" si="68"/>
        <v>0</v>
      </c>
      <c r="FX31" s="93">
        <f t="shared" si="69"/>
        <v>0</v>
      </c>
      <c r="FY31" s="93">
        <f t="shared" si="70"/>
        <v>0</v>
      </c>
      <c r="FZ31" s="93">
        <f t="shared" si="71"/>
        <v>0</v>
      </c>
      <c r="GA31" s="93">
        <f t="shared" si="72"/>
        <v>0</v>
      </c>
      <c r="GB31" s="93">
        <f t="shared" si="73"/>
        <v>0</v>
      </c>
      <c r="GC31" s="93">
        <f t="shared" si="74"/>
        <v>0</v>
      </c>
      <c r="GD31" s="93">
        <f t="shared" si="75"/>
        <v>0</v>
      </c>
      <c r="GE31" s="93">
        <f t="shared" si="76"/>
        <v>0</v>
      </c>
      <c r="GF31" s="93">
        <f t="shared" si="77"/>
        <v>0</v>
      </c>
      <c r="GG31" s="93">
        <f t="shared" si="78"/>
        <v>0</v>
      </c>
      <c r="GH31" s="93">
        <f t="shared" si="79"/>
        <v>0</v>
      </c>
      <c r="GI31" s="93">
        <f t="shared" si="80"/>
        <v>0</v>
      </c>
      <c r="GJ31" s="93">
        <f t="shared" si="81"/>
        <v>0</v>
      </c>
      <c r="GK31" s="93">
        <f t="shared" si="82"/>
        <v>0</v>
      </c>
      <c r="GL31" s="93">
        <f t="shared" si="83"/>
        <v>0</v>
      </c>
      <c r="GM31" s="93">
        <f t="shared" si="84"/>
        <v>0</v>
      </c>
      <c r="GN31" s="93">
        <f t="shared" si="85"/>
        <v>0</v>
      </c>
      <c r="GO31" s="93">
        <f t="shared" si="86"/>
        <v>0</v>
      </c>
      <c r="GP31" s="93">
        <f t="shared" si="87"/>
        <v>0</v>
      </c>
      <c r="GQ31" s="93">
        <f t="shared" si="88"/>
        <v>0</v>
      </c>
      <c r="GR31" s="93">
        <f t="shared" si="89"/>
        <v>0</v>
      </c>
      <c r="GS31" s="93">
        <f t="shared" si="90"/>
        <v>0</v>
      </c>
      <c r="GT31" s="93">
        <f t="shared" si="91"/>
        <v>0</v>
      </c>
      <c r="GU31" s="93">
        <f t="shared" si="92"/>
        <v>0</v>
      </c>
      <c r="GV31" s="93">
        <f t="shared" si="93"/>
        <v>0</v>
      </c>
      <c r="GW31" s="93">
        <f t="shared" si="94"/>
        <v>0</v>
      </c>
      <c r="GX31" s="93">
        <f t="shared" si="95"/>
        <v>0</v>
      </c>
      <c r="GY31" s="93">
        <f t="shared" si="96"/>
        <v>0</v>
      </c>
      <c r="GZ31" s="93">
        <f t="shared" si="97"/>
        <v>0</v>
      </c>
      <c r="HA31" s="93">
        <f t="shared" si="98"/>
        <v>0</v>
      </c>
      <c r="HB31" s="93">
        <f t="shared" si="99"/>
        <v>0</v>
      </c>
      <c r="HC31" s="93">
        <f t="shared" si="100"/>
        <v>0</v>
      </c>
      <c r="HD31" s="93">
        <f t="shared" si="101"/>
        <v>0</v>
      </c>
      <c r="HE31" s="93">
        <f t="shared" si="102"/>
        <v>0</v>
      </c>
      <c r="HF31" s="93">
        <f t="shared" si="103"/>
        <v>0</v>
      </c>
      <c r="HG31" s="93">
        <f t="shared" si="104"/>
        <v>0</v>
      </c>
      <c r="HH31" s="93">
        <f t="shared" si="105"/>
        <v>0</v>
      </c>
      <c r="HI31" s="93">
        <f t="shared" si="106"/>
        <v>0</v>
      </c>
      <c r="HJ31" s="93">
        <f t="shared" si="107"/>
        <v>0</v>
      </c>
      <c r="HK31" s="93">
        <f t="shared" si="108"/>
        <v>0</v>
      </c>
      <c r="HL31" s="93">
        <f t="shared" si="109"/>
        <v>0</v>
      </c>
      <c r="HM31" s="93">
        <f t="shared" si="110"/>
        <v>0</v>
      </c>
      <c r="HN31" s="93">
        <f t="shared" si="111"/>
        <v>0</v>
      </c>
      <c r="HO31" s="93">
        <f t="shared" si="112"/>
        <v>0</v>
      </c>
      <c r="HP31" s="93">
        <f t="shared" si="113"/>
        <v>0</v>
      </c>
      <c r="HQ31" s="93">
        <f t="shared" si="114"/>
        <v>0</v>
      </c>
    </row>
    <row r="32" spans="2:225" x14ac:dyDescent="0.25">
      <c r="B32" s="40">
        <v>28</v>
      </c>
      <c r="C32" s="91">
        <f t="shared" ca="1" si="0"/>
        <v>13692019.570847902</v>
      </c>
      <c r="D32" s="91">
        <f t="shared" ca="1" si="1"/>
        <v>17808759.894287929</v>
      </c>
      <c r="E32" s="91">
        <f t="shared" ca="1" si="2"/>
        <v>4665385.8515347019</v>
      </c>
      <c r="F32" s="91">
        <f t="shared" ca="1" si="3"/>
        <v>6471366.0395207712</v>
      </c>
      <c r="H32" s="40">
        <v>28</v>
      </c>
      <c r="I32" s="91">
        <f t="shared" si="138"/>
        <v>491020.31961147091</v>
      </c>
      <c r="J32" s="41">
        <f t="shared" si="139"/>
        <v>0.84599999999999997</v>
      </c>
      <c r="K32" s="92">
        <f t="shared" si="4"/>
        <v>415403.19039130438</v>
      </c>
      <c r="L32" s="92">
        <f t="shared" si="5"/>
        <v>1654.9927904036031</v>
      </c>
      <c r="M32" s="42"/>
      <c r="N32" s="40">
        <v>28</v>
      </c>
      <c r="O32" s="54">
        <f t="shared" si="137"/>
        <v>3.0332647591500499</v>
      </c>
      <c r="P32" s="92">
        <f t="shared" si="133"/>
        <v>374.01865349425526</v>
      </c>
      <c r="Q32" s="92">
        <f t="shared" si="115"/>
        <v>136516.80852540318</v>
      </c>
      <c r="R32" s="42"/>
      <c r="S32" s="40">
        <v>28</v>
      </c>
      <c r="T32" s="54">
        <f>'7. Dödsrisk'!E32</f>
        <v>7.5000000000000002E-4</v>
      </c>
      <c r="U32" s="90">
        <f t="shared" si="116"/>
        <v>0.99924999999999997</v>
      </c>
      <c r="V32" s="43"/>
      <c r="W32" s="37">
        <v>28</v>
      </c>
      <c r="X32" s="93">
        <f t="shared" si="140"/>
        <v>0.98857925676500191</v>
      </c>
      <c r="Y32" s="93">
        <f t="shared" si="140"/>
        <v>0.99134510962084377</v>
      </c>
      <c r="Z32" s="93">
        <f t="shared" si="140"/>
        <v>0.99151366694422427</v>
      </c>
      <c r="AA32" s="93">
        <f t="shared" si="140"/>
        <v>0.99173184795077352</v>
      </c>
      <c r="AB32" s="93">
        <f t="shared" si="140"/>
        <v>0.99180127403995644</v>
      </c>
      <c r="AC32" s="93">
        <f t="shared" si="140"/>
        <v>0.99193022496920213</v>
      </c>
      <c r="AD32" s="93">
        <f t="shared" si="140"/>
        <v>0.99197982396040041</v>
      </c>
      <c r="AE32" s="93">
        <f t="shared" si="140"/>
        <v>0.99209887582549949</v>
      </c>
      <c r="AF32" s="93">
        <f t="shared" si="140"/>
        <v>0.99216832760843199</v>
      </c>
      <c r="AG32" s="93">
        <f t="shared" si="140"/>
        <v>0.99218817137185933</v>
      </c>
      <c r="AH32" s="93">
        <f t="shared" si="140"/>
        <v>0.99221793790999635</v>
      </c>
      <c r="AI32" s="93">
        <f t="shared" si="140"/>
        <v>0.99226755128756106</v>
      </c>
      <c r="AJ32" s="93">
        <f t="shared" si="140"/>
        <v>0.99233701487860271</v>
      </c>
      <c r="AK32" s="93">
        <f t="shared" si="140"/>
        <v>0.9924461839588381</v>
      </c>
      <c r="AL32" s="93">
        <f t="shared" si="140"/>
        <v>0.99253551215493196</v>
      </c>
      <c r="AM32" s="93">
        <f t="shared" si="140"/>
        <v>0.99264470307227015</v>
      </c>
      <c r="AN32" s="93">
        <f t="shared" si="128"/>
        <v>0.99277376366154613</v>
      </c>
      <c r="AO32" s="93">
        <f t="shared" si="128"/>
        <v>0.99296242652258537</v>
      </c>
      <c r="AP32" s="93">
        <f t="shared" si="128"/>
        <v>0.99326040464397836</v>
      </c>
      <c r="AQ32" s="93">
        <f t="shared" si="128"/>
        <v>0.99359822804151288</v>
      </c>
      <c r="AR32" s="93">
        <f t="shared" si="128"/>
        <v>0.99415495481620964</v>
      </c>
      <c r="AS32" s="93">
        <f t="shared" si="128"/>
        <v>0.99479162145394018</v>
      </c>
      <c r="AT32" s="93">
        <f t="shared" si="128"/>
        <v>0.99539881473092606</v>
      </c>
      <c r="AU32" s="93">
        <f t="shared" si="128"/>
        <v>0.99603627794881333</v>
      </c>
      <c r="AV32" s="93">
        <f t="shared" si="128"/>
        <v>0.99665420355501744</v>
      </c>
      <c r="AW32" s="93">
        <f t="shared" si="128"/>
        <v>0.99749209691642704</v>
      </c>
      <c r="AX32" s="93">
        <f t="shared" si="128"/>
        <v>0.99838065570000001</v>
      </c>
      <c r="AY32" s="93">
        <f t="shared" si="128"/>
        <v>0.99921000000000004</v>
      </c>
      <c r="AZ32" s="93">
        <f t="shared" si="128"/>
        <v>1</v>
      </c>
      <c r="BA32" s="93">
        <f t="shared" si="128"/>
        <v>0</v>
      </c>
      <c r="BB32" s="93">
        <f t="shared" si="128"/>
        <v>0</v>
      </c>
      <c r="BC32" s="93">
        <f t="shared" si="128"/>
        <v>0</v>
      </c>
      <c r="BD32" s="93">
        <f t="shared" si="135"/>
        <v>0</v>
      </c>
      <c r="BE32" s="93">
        <f t="shared" si="135"/>
        <v>0</v>
      </c>
      <c r="BF32" s="93">
        <f t="shared" si="135"/>
        <v>0</v>
      </c>
      <c r="BG32" s="93">
        <f t="shared" si="135"/>
        <v>0</v>
      </c>
      <c r="BH32" s="93">
        <f t="shared" si="135"/>
        <v>0</v>
      </c>
      <c r="BI32" s="93">
        <f t="shared" si="135"/>
        <v>0</v>
      </c>
      <c r="BJ32" s="93">
        <f t="shared" si="135"/>
        <v>0</v>
      </c>
      <c r="BK32" s="93">
        <f t="shared" si="135"/>
        <v>0</v>
      </c>
      <c r="BL32" s="93">
        <f t="shared" si="135"/>
        <v>0</v>
      </c>
      <c r="BM32" s="93">
        <f t="shared" si="135"/>
        <v>0</v>
      </c>
      <c r="BN32" s="93">
        <f t="shared" si="135"/>
        <v>0</v>
      </c>
      <c r="BO32" s="93">
        <f t="shared" si="135"/>
        <v>0</v>
      </c>
      <c r="BP32" s="93">
        <f t="shared" si="135"/>
        <v>0</v>
      </c>
      <c r="BQ32" s="93">
        <f t="shared" si="135"/>
        <v>0</v>
      </c>
      <c r="BR32" s="93">
        <f t="shared" si="135"/>
        <v>0</v>
      </c>
      <c r="BS32" s="93">
        <f t="shared" si="135"/>
        <v>0</v>
      </c>
      <c r="BT32" s="93">
        <f t="shared" si="134"/>
        <v>0</v>
      </c>
      <c r="BU32" s="93">
        <f t="shared" si="134"/>
        <v>0</v>
      </c>
      <c r="BV32" s="93">
        <f t="shared" si="134"/>
        <v>0</v>
      </c>
      <c r="BW32" s="93">
        <f t="shared" si="134"/>
        <v>0</v>
      </c>
      <c r="BX32" s="93">
        <f t="shared" si="134"/>
        <v>0</v>
      </c>
      <c r="BY32" s="93">
        <f t="shared" si="134"/>
        <v>0</v>
      </c>
      <c r="BZ32" s="93">
        <f t="shared" si="134"/>
        <v>0</v>
      </c>
      <c r="CA32" s="93">
        <f t="shared" si="134"/>
        <v>0</v>
      </c>
      <c r="CB32" s="93">
        <f t="shared" si="134"/>
        <v>0</v>
      </c>
      <c r="CC32" s="93">
        <f t="shared" si="134"/>
        <v>0</v>
      </c>
      <c r="CD32" s="93">
        <f t="shared" si="134"/>
        <v>0</v>
      </c>
      <c r="CE32" s="93">
        <f t="shared" si="134"/>
        <v>0</v>
      </c>
      <c r="CF32" s="93">
        <f t="shared" si="134"/>
        <v>0</v>
      </c>
      <c r="CG32" s="93">
        <f t="shared" si="134"/>
        <v>0</v>
      </c>
      <c r="CH32" s="93">
        <f t="shared" si="134"/>
        <v>0</v>
      </c>
      <c r="CI32" s="93">
        <f t="shared" si="134"/>
        <v>0</v>
      </c>
      <c r="CJ32" s="93">
        <f t="shared" si="136"/>
        <v>0</v>
      </c>
      <c r="CK32" s="93">
        <f t="shared" si="136"/>
        <v>0</v>
      </c>
      <c r="CL32" s="93">
        <f t="shared" si="136"/>
        <v>0</v>
      </c>
      <c r="CM32" s="93">
        <f t="shared" si="136"/>
        <v>0</v>
      </c>
      <c r="CN32" s="93">
        <f t="shared" si="136"/>
        <v>0</v>
      </c>
      <c r="CO32" s="93">
        <f t="shared" si="136"/>
        <v>0</v>
      </c>
      <c r="CP32" s="93">
        <f t="shared" si="136"/>
        <v>0</v>
      </c>
      <c r="CQ32" s="93">
        <f t="shared" si="136"/>
        <v>0</v>
      </c>
      <c r="CR32" s="93">
        <f t="shared" si="136"/>
        <v>0</v>
      </c>
      <c r="CS32" s="93">
        <f t="shared" si="136"/>
        <v>0</v>
      </c>
      <c r="CT32" s="93">
        <f t="shared" si="136"/>
        <v>0</v>
      </c>
      <c r="CU32" s="93">
        <f t="shared" si="136"/>
        <v>0</v>
      </c>
      <c r="CV32" s="93">
        <f t="shared" si="136"/>
        <v>0</v>
      </c>
      <c r="CW32" s="93">
        <f t="shared" si="136"/>
        <v>0</v>
      </c>
      <c r="CX32" s="93">
        <f t="shared" si="136"/>
        <v>0</v>
      </c>
      <c r="CY32" s="93">
        <f t="shared" si="132"/>
        <v>0</v>
      </c>
      <c r="CZ32" s="93">
        <f t="shared" si="132"/>
        <v>0</v>
      </c>
      <c r="DA32" s="93">
        <f t="shared" si="132"/>
        <v>0</v>
      </c>
      <c r="DB32" s="93">
        <f t="shared" si="132"/>
        <v>0</v>
      </c>
      <c r="DC32" s="93">
        <f t="shared" si="132"/>
        <v>0</v>
      </c>
      <c r="DD32" s="93">
        <f t="shared" si="132"/>
        <v>0</v>
      </c>
      <c r="DE32" s="93">
        <f t="shared" si="132"/>
        <v>0</v>
      </c>
      <c r="DF32" s="93">
        <f t="shared" si="132"/>
        <v>0</v>
      </c>
      <c r="DG32" s="93">
        <f t="shared" si="132"/>
        <v>0</v>
      </c>
      <c r="DH32" s="93">
        <f t="shared" si="132"/>
        <v>0</v>
      </c>
      <c r="DI32" s="93">
        <f t="shared" si="132"/>
        <v>0</v>
      </c>
      <c r="DJ32" s="93">
        <f t="shared" si="132"/>
        <v>0</v>
      </c>
      <c r="DK32" s="93">
        <f t="shared" si="129"/>
        <v>0</v>
      </c>
      <c r="DL32" s="93">
        <f t="shared" si="129"/>
        <v>0</v>
      </c>
      <c r="DM32" s="93">
        <f t="shared" si="129"/>
        <v>0</v>
      </c>
      <c r="DN32" s="93">
        <f t="shared" si="129"/>
        <v>0</v>
      </c>
      <c r="DO32" s="93">
        <f t="shared" si="129"/>
        <v>0</v>
      </c>
      <c r="DP32" s="93">
        <f t="shared" si="129"/>
        <v>0</v>
      </c>
      <c r="DQ32" s="93">
        <f t="shared" si="129"/>
        <v>0</v>
      </c>
      <c r="DR32" s="93">
        <f t="shared" si="129"/>
        <v>0</v>
      </c>
      <c r="DS32" s="93">
        <f t="shared" si="129"/>
        <v>0</v>
      </c>
      <c r="DU32" s="37">
        <v>28</v>
      </c>
      <c r="DV32" s="93">
        <f t="shared" si="15"/>
        <v>0.66446944502330585</v>
      </c>
      <c r="DW32" s="93">
        <f t="shared" si="16"/>
        <v>0.67424105450894267</v>
      </c>
      <c r="DX32" s="93">
        <f t="shared" si="17"/>
        <v>0.6841563641340741</v>
      </c>
      <c r="DY32" s="93">
        <f t="shared" si="18"/>
        <v>0.6942174871360457</v>
      </c>
      <c r="DZ32" s="93">
        <f t="shared" si="19"/>
        <v>0.70442656782922286</v>
      </c>
      <c r="EA32" s="93">
        <f t="shared" si="20"/>
        <v>0.71478578206200549</v>
      </c>
      <c r="EB32" s="93">
        <f t="shared" si="21"/>
        <v>0.72529733768056437</v>
      </c>
      <c r="EC32" s="93">
        <f t="shared" si="22"/>
        <v>0.73596347499939618</v>
      </c>
      <c r="ED32" s="93">
        <f t="shared" si="23"/>
        <v>0.74678646727879905</v>
      </c>
      <c r="EE32" s="93">
        <f t="shared" si="24"/>
        <v>0.75776862120936961</v>
      </c>
      <c r="EF32" s="93">
        <f t="shared" si="25"/>
        <v>0.768912277403625</v>
      </c>
      <c r="EG32" s="93">
        <f t="shared" si="26"/>
        <v>0.7802198108948547</v>
      </c>
      <c r="EH32" s="93">
        <f t="shared" si="27"/>
        <v>0.79169363164330842</v>
      </c>
      <c r="EI32" s="93">
        <f t="shared" si="28"/>
        <v>0.80333618504982762</v>
      </c>
      <c r="EJ32" s="93">
        <f t="shared" si="29"/>
        <v>0.81514995247703093</v>
      </c>
      <c r="EK32" s="93">
        <f t="shared" si="30"/>
        <v>0.82713745177816367</v>
      </c>
      <c r="EL32" s="93">
        <f t="shared" si="31"/>
        <v>0.8393012378337249</v>
      </c>
      <c r="EM32" s="93">
        <f t="shared" si="32"/>
        <v>0.85164390309598548</v>
      </c>
      <c r="EN32" s="93">
        <f t="shared" si="33"/>
        <v>0.86416807814151464</v>
      </c>
      <c r="EO32" s="93">
        <f t="shared" si="34"/>
        <v>0.87687643223183098</v>
      </c>
      <c r="EP32" s="93">
        <f t="shared" si="35"/>
        <v>0.88977167388229905</v>
      </c>
      <c r="EQ32" s="93">
        <f t="shared" si="36"/>
        <v>0.9028565514393917</v>
      </c>
      <c r="ER32" s="93">
        <f t="shared" si="37"/>
        <v>0.91613385366644151</v>
      </c>
      <c r="ES32" s="93">
        <f t="shared" si="38"/>
        <v>0.92960641033800684</v>
      </c>
      <c r="ET32" s="93">
        <f t="shared" si="39"/>
        <v>0.94327709284297745</v>
      </c>
      <c r="EU32" s="93">
        <f t="shared" si="40"/>
        <v>0.95714881479655056</v>
      </c>
      <c r="EV32" s="93">
        <f t="shared" si="41"/>
        <v>0.97122453266120568</v>
      </c>
      <c r="EW32" s="93">
        <f t="shared" si="42"/>
        <v>0.98550724637681164</v>
      </c>
      <c r="EX32" s="93">
        <f t="shared" si="43"/>
        <v>1</v>
      </c>
      <c r="EY32" s="93">
        <f t="shared" si="44"/>
        <v>0</v>
      </c>
      <c r="EZ32" s="93">
        <f t="shared" si="45"/>
        <v>0</v>
      </c>
      <c r="FA32" s="93">
        <f t="shared" si="46"/>
        <v>0</v>
      </c>
      <c r="FB32" s="93">
        <f t="shared" si="47"/>
        <v>0</v>
      </c>
      <c r="FC32" s="93">
        <f t="shared" si="48"/>
        <v>0</v>
      </c>
      <c r="FD32" s="93">
        <f t="shared" si="49"/>
        <v>0</v>
      </c>
      <c r="FE32" s="93">
        <f t="shared" si="50"/>
        <v>0</v>
      </c>
      <c r="FF32" s="93">
        <f t="shared" si="51"/>
        <v>0</v>
      </c>
      <c r="FG32" s="93">
        <f t="shared" si="52"/>
        <v>0</v>
      </c>
      <c r="FH32" s="93">
        <f t="shared" si="53"/>
        <v>0</v>
      </c>
      <c r="FI32" s="93">
        <f t="shared" si="54"/>
        <v>0</v>
      </c>
      <c r="FJ32" s="93">
        <f t="shared" si="55"/>
        <v>0</v>
      </c>
      <c r="FK32" s="93">
        <f t="shared" si="56"/>
        <v>0</v>
      </c>
      <c r="FL32" s="93">
        <f t="shared" si="57"/>
        <v>0</v>
      </c>
      <c r="FM32" s="93">
        <f t="shared" si="58"/>
        <v>0</v>
      </c>
      <c r="FN32" s="93">
        <f t="shared" si="59"/>
        <v>0</v>
      </c>
      <c r="FO32" s="93">
        <f t="shared" si="60"/>
        <v>0</v>
      </c>
      <c r="FP32" s="93">
        <f t="shared" si="61"/>
        <v>0</v>
      </c>
      <c r="FQ32" s="93">
        <f t="shared" si="62"/>
        <v>0</v>
      </c>
      <c r="FR32" s="93">
        <f t="shared" si="63"/>
        <v>0</v>
      </c>
      <c r="FS32" s="93">
        <f t="shared" si="64"/>
        <v>0</v>
      </c>
      <c r="FT32" s="93">
        <f t="shared" si="65"/>
        <v>0</v>
      </c>
      <c r="FU32" s="93">
        <f t="shared" si="66"/>
        <v>0</v>
      </c>
      <c r="FV32" s="93">
        <f t="shared" si="67"/>
        <v>0</v>
      </c>
      <c r="FW32" s="93">
        <f t="shared" si="68"/>
        <v>0</v>
      </c>
      <c r="FX32" s="93">
        <f t="shared" si="69"/>
        <v>0</v>
      </c>
      <c r="FY32" s="93">
        <f t="shared" si="70"/>
        <v>0</v>
      </c>
      <c r="FZ32" s="93">
        <f t="shared" si="71"/>
        <v>0</v>
      </c>
      <c r="GA32" s="93">
        <f t="shared" si="72"/>
        <v>0</v>
      </c>
      <c r="GB32" s="93">
        <f t="shared" si="73"/>
        <v>0</v>
      </c>
      <c r="GC32" s="93">
        <f t="shared" si="74"/>
        <v>0</v>
      </c>
      <c r="GD32" s="93">
        <f t="shared" si="75"/>
        <v>0</v>
      </c>
      <c r="GE32" s="93">
        <f t="shared" si="76"/>
        <v>0</v>
      </c>
      <c r="GF32" s="93">
        <f t="shared" si="77"/>
        <v>0</v>
      </c>
      <c r="GG32" s="93">
        <f t="shared" si="78"/>
        <v>0</v>
      </c>
      <c r="GH32" s="93">
        <f t="shared" si="79"/>
        <v>0</v>
      </c>
      <c r="GI32" s="93">
        <f t="shared" si="80"/>
        <v>0</v>
      </c>
      <c r="GJ32" s="93">
        <f t="shared" si="81"/>
        <v>0</v>
      </c>
      <c r="GK32" s="93">
        <f t="shared" si="82"/>
        <v>0</v>
      </c>
      <c r="GL32" s="93">
        <f t="shared" si="83"/>
        <v>0</v>
      </c>
      <c r="GM32" s="93">
        <f t="shared" si="84"/>
        <v>0</v>
      </c>
      <c r="GN32" s="93">
        <f t="shared" si="85"/>
        <v>0</v>
      </c>
      <c r="GO32" s="93">
        <f t="shared" si="86"/>
        <v>0</v>
      </c>
      <c r="GP32" s="93">
        <f t="shared" si="87"/>
        <v>0</v>
      </c>
      <c r="GQ32" s="93">
        <f t="shared" si="88"/>
        <v>0</v>
      </c>
      <c r="GR32" s="93">
        <f t="shared" si="89"/>
        <v>0</v>
      </c>
      <c r="GS32" s="93">
        <f t="shared" si="90"/>
        <v>0</v>
      </c>
      <c r="GT32" s="93">
        <f t="shared" si="91"/>
        <v>0</v>
      </c>
      <c r="GU32" s="93">
        <f t="shared" si="92"/>
        <v>0</v>
      </c>
      <c r="GV32" s="93">
        <f t="shared" si="93"/>
        <v>0</v>
      </c>
      <c r="GW32" s="93">
        <f t="shared" si="94"/>
        <v>0</v>
      </c>
      <c r="GX32" s="93">
        <f t="shared" si="95"/>
        <v>0</v>
      </c>
      <c r="GY32" s="93">
        <f t="shared" si="96"/>
        <v>0</v>
      </c>
      <c r="GZ32" s="93">
        <f t="shared" si="97"/>
        <v>0</v>
      </c>
      <c r="HA32" s="93">
        <f t="shared" si="98"/>
        <v>0</v>
      </c>
      <c r="HB32" s="93">
        <f t="shared" si="99"/>
        <v>0</v>
      </c>
      <c r="HC32" s="93">
        <f t="shared" si="100"/>
        <v>0</v>
      </c>
      <c r="HD32" s="93">
        <f t="shared" si="101"/>
        <v>0</v>
      </c>
      <c r="HE32" s="93">
        <f t="shared" si="102"/>
        <v>0</v>
      </c>
      <c r="HF32" s="93">
        <f t="shared" si="103"/>
        <v>0</v>
      </c>
      <c r="HG32" s="93">
        <f t="shared" si="104"/>
        <v>0</v>
      </c>
      <c r="HH32" s="93">
        <f t="shared" si="105"/>
        <v>0</v>
      </c>
      <c r="HI32" s="93">
        <f t="shared" si="106"/>
        <v>0</v>
      </c>
      <c r="HJ32" s="93">
        <f t="shared" si="107"/>
        <v>0</v>
      </c>
      <c r="HK32" s="93">
        <f t="shared" si="108"/>
        <v>0</v>
      </c>
      <c r="HL32" s="93">
        <f t="shared" si="109"/>
        <v>0</v>
      </c>
      <c r="HM32" s="93">
        <f t="shared" si="110"/>
        <v>0</v>
      </c>
      <c r="HN32" s="93">
        <f t="shared" si="111"/>
        <v>0</v>
      </c>
      <c r="HO32" s="93">
        <f t="shared" si="112"/>
        <v>0</v>
      </c>
      <c r="HP32" s="93">
        <f t="shared" si="113"/>
        <v>0</v>
      </c>
      <c r="HQ32" s="93">
        <f t="shared" si="114"/>
        <v>0</v>
      </c>
    </row>
    <row r="33" spans="2:225" x14ac:dyDescent="0.25">
      <c r="B33" s="40">
        <v>29</v>
      </c>
      <c r="C33" s="91">
        <f t="shared" ca="1" si="0"/>
        <v>13481972.21815634</v>
      </c>
      <c r="D33" s="91">
        <f t="shared" ca="1" si="1"/>
        <v>17406411.512531027</v>
      </c>
      <c r="E33" s="91">
        <f t="shared" ca="1" si="2"/>
        <v>4598919.2477835082</v>
      </c>
      <c r="F33" s="91">
        <f t="shared" ca="1" si="3"/>
        <v>6339603.9339458263</v>
      </c>
      <c r="H33" s="40">
        <v>29</v>
      </c>
      <c r="I33" s="91">
        <f t="shared" si="138"/>
        <v>491020.31961147091</v>
      </c>
      <c r="J33" s="41">
        <f t="shared" si="139"/>
        <v>0.84599999999999997</v>
      </c>
      <c r="K33" s="92">
        <f t="shared" si="4"/>
        <v>415403.19039130438</v>
      </c>
      <c r="L33" s="92">
        <f t="shared" si="5"/>
        <v>1654.9927904036031</v>
      </c>
      <c r="M33" s="42"/>
      <c r="N33" s="40">
        <v>29</v>
      </c>
      <c r="O33" s="54">
        <f t="shared" si="137"/>
        <v>3.0332647591500499</v>
      </c>
      <c r="P33" s="92">
        <f t="shared" si="133"/>
        <v>374.01865349425526</v>
      </c>
      <c r="Q33" s="92">
        <f t="shared" si="115"/>
        <v>136516.80852540318</v>
      </c>
      <c r="R33" s="42"/>
      <c r="S33" s="40">
        <v>29</v>
      </c>
      <c r="T33" s="54">
        <f>'7. Dödsrisk'!E33</f>
        <v>7.2999999999999996E-4</v>
      </c>
      <c r="U33" s="90">
        <f t="shared" si="116"/>
        <v>0.99926999999999999</v>
      </c>
      <c r="V33" s="43"/>
      <c r="W33" s="37">
        <v>29</v>
      </c>
      <c r="X33" s="93">
        <f t="shared" si="140"/>
        <v>0.98783782232242812</v>
      </c>
      <c r="Y33" s="93">
        <f t="shared" si="140"/>
        <v>0.99060160078862813</v>
      </c>
      <c r="Z33" s="93">
        <f t="shared" si="140"/>
        <v>0.99077003169401612</v>
      </c>
      <c r="AA33" s="93">
        <f t="shared" si="140"/>
        <v>0.99098804906481042</v>
      </c>
      <c r="AB33" s="93">
        <f t="shared" si="140"/>
        <v>0.99105742308442646</v>
      </c>
      <c r="AC33" s="93">
        <f t="shared" si="140"/>
        <v>0.99118627730047515</v>
      </c>
      <c r="AD33" s="93">
        <f t="shared" si="140"/>
        <v>0.99123583909243007</v>
      </c>
      <c r="AE33" s="93">
        <f t="shared" si="140"/>
        <v>0.99135480166863033</v>
      </c>
      <c r="AF33" s="93">
        <f t="shared" si="140"/>
        <v>0.99142420136272569</v>
      </c>
      <c r="AG33" s="93">
        <f t="shared" si="140"/>
        <v>0.99144403024333039</v>
      </c>
      <c r="AH33" s="93">
        <f t="shared" si="140"/>
        <v>0.99147377445656382</v>
      </c>
      <c r="AI33" s="93">
        <f t="shared" si="140"/>
        <v>0.99152335062409536</v>
      </c>
      <c r="AJ33" s="93">
        <f t="shared" si="140"/>
        <v>0.99159276211744374</v>
      </c>
      <c r="AK33" s="93">
        <f t="shared" si="140"/>
        <v>0.99170184932086891</v>
      </c>
      <c r="AL33" s="93">
        <f t="shared" si="140"/>
        <v>0.9917911105208157</v>
      </c>
      <c r="AM33" s="93">
        <f t="shared" si="140"/>
        <v>0.99190021954496588</v>
      </c>
      <c r="AN33" s="93">
        <f t="shared" ref="AN33:BC48" si="141">IF($W33&lt;AN$3,0,IF($W33=AN$3,1,AN32*$U32))</f>
        <v>0.99202918333879997</v>
      </c>
      <c r="AO33" s="93">
        <f t="shared" si="141"/>
        <v>0.99221770470269344</v>
      </c>
      <c r="AP33" s="93">
        <f t="shared" si="141"/>
        <v>0.99251545934049534</v>
      </c>
      <c r="AQ33" s="93">
        <f t="shared" si="141"/>
        <v>0.9928530293704817</v>
      </c>
      <c r="AR33" s="93">
        <f t="shared" si="141"/>
        <v>0.9934093386000975</v>
      </c>
      <c r="AS33" s="93">
        <f t="shared" si="141"/>
        <v>0.99404552773784971</v>
      </c>
      <c r="AT33" s="93">
        <f t="shared" si="141"/>
        <v>0.99465226561987785</v>
      </c>
      <c r="AU33" s="93">
        <f t="shared" si="141"/>
        <v>0.99528925074035168</v>
      </c>
      <c r="AV33" s="93">
        <f t="shared" si="141"/>
        <v>0.99590671290235111</v>
      </c>
      <c r="AW33" s="93">
        <f t="shared" si="141"/>
        <v>0.99674397784373969</v>
      </c>
      <c r="AX33" s="93">
        <f t="shared" si="141"/>
        <v>0.99763187020822497</v>
      </c>
      <c r="AY33" s="93">
        <f t="shared" si="141"/>
        <v>0.99846059249999997</v>
      </c>
      <c r="AZ33" s="93">
        <f t="shared" si="141"/>
        <v>0.99924999999999997</v>
      </c>
      <c r="BA33" s="93">
        <f t="shared" si="141"/>
        <v>1</v>
      </c>
      <c r="BB33" s="93">
        <f t="shared" si="141"/>
        <v>0</v>
      </c>
      <c r="BC33" s="93">
        <f t="shared" si="141"/>
        <v>0</v>
      </c>
      <c r="BD33" s="93">
        <f t="shared" si="135"/>
        <v>0</v>
      </c>
      <c r="BE33" s="93">
        <f t="shared" si="135"/>
        <v>0</v>
      </c>
      <c r="BF33" s="93">
        <f t="shared" si="135"/>
        <v>0</v>
      </c>
      <c r="BG33" s="93">
        <f t="shared" si="135"/>
        <v>0</v>
      </c>
      <c r="BH33" s="93">
        <f t="shared" si="135"/>
        <v>0</v>
      </c>
      <c r="BI33" s="93">
        <f t="shared" si="135"/>
        <v>0</v>
      </c>
      <c r="BJ33" s="93">
        <f t="shared" si="135"/>
        <v>0</v>
      </c>
      <c r="BK33" s="93">
        <f t="shared" si="135"/>
        <v>0</v>
      </c>
      <c r="BL33" s="93">
        <f t="shared" si="135"/>
        <v>0</v>
      </c>
      <c r="BM33" s="93">
        <f t="shared" si="135"/>
        <v>0</v>
      </c>
      <c r="BN33" s="93">
        <f t="shared" si="135"/>
        <v>0</v>
      </c>
      <c r="BO33" s="93">
        <f t="shared" si="135"/>
        <v>0</v>
      </c>
      <c r="BP33" s="93">
        <f t="shared" si="135"/>
        <v>0</v>
      </c>
      <c r="BQ33" s="93">
        <f t="shared" si="135"/>
        <v>0</v>
      </c>
      <c r="BR33" s="93">
        <f t="shared" si="135"/>
        <v>0</v>
      </c>
      <c r="BS33" s="93">
        <f t="shared" si="135"/>
        <v>0</v>
      </c>
      <c r="BT33" s="93">
        <f t="shared" si="134"/>
        <v>0</v>
      </c>
      <c r="BU33" s="93">
        <f t="shared" si="134"/>
        <v>0</v>
      </c>
      <c r="BV33" s="93">
        <f t="shared" si="134"/>
        <v>0</v>
      </c>
      <c r="BW33" s="93">
        <f t="shared" si="134"/>
        <v>0</v>
      </c>
      <c r="BX33" s="93">
        <f t="shared" si="134"/>
        <v>0</v>
      </c>
      <c r="BY33" s="93">
        <f t="shared" si="134"/>
        <v>0</v>
      </c>
      <c r="BZ33" s="93">
        <f t="shared" si="134"/>
        <v>0</v>
      </c>
      <c r="CA33" s="93">
        <f t="shared" si="134"/>
        <v>0</v>
      </c>
      <c r="CB33" s="93">
        <f t="shared" si="134"/>
        <v>0</v>
      </c>
      <c r="CC33" s="93">
        <f t="shared" si="134"/>
        <v>0</v>
      </c>
      <c r="CD33" s="93">
        <f t="shared" si="134"/>
        <v>0</v>
      </c>
      <c r="CE33" s="93">
        <f t="shared" si="134"/>
        <v>0</v>
      </c>
      <c r="CF33" s="93">
        <f t="shared" si="134"/>
        <v>0</v>
      </c>
      <c r="CG33" s="93">
        <f t="shared" si="134"/>
        <v>0</v>
      </c>
      <c r="CH33" s="93">
        <f t="shared" si="134"/>
        <v>0</v>
      </c>
      <c r="CI33" s="93">
        <f t="shared" si="134"/>
        <v>0</v>
      </c>
      <c r="CJ33" s="93">
        <f t="shared" si="136"/>
        <v>0</v>
      </c>
      <c r="CK33" s="93">
        <f t="shared" si="136"/>
        <v>0</v>
      </c>
      <c r="CL33" s="93">
        <f t="shared" si="136"/>
        <v>0</v>
      </c>
      <c r="CM33" s="93">
        <f t="shared" si="136"/>
        <v>0</v>
      </c>
      <c r="CN33" s="93">
        <f t="shared" si="136"/>
        <v>0</v>
      </c>
      <c r="CO33" s="93">
        <f t="shared" si="136"/>
        <v>0</v>
      </c>
      <c r="CP33" s="93">
        <f t="shared" si="136"/>
        <v>0</v>
      </c>
      <c r="CQ33" s="93">
        <f t="shared" si="136"/>
        <v>0</v>
      </c>
      <c r="CR33" s="93">
        <f t="shared" si="136"/>
        <v>0</v>
      </c>
      <c r="CS33" s="93">
        <f t="shared" si="136"/>
        <v>0</v>
      </c>
      <c r="CT33" s="93">
        <f t="shared" si="136"/>
        <v>0</v>
      </c>
      <c r="CU33" s="93">
        <f t="shared" si="136"/>
        <v>0</v>
      </c>
      <c r="CV33" s="93">
        <f t="shared" si="136"/>
        <v>0</v>
      </c>
      <c r="CW33" s="93">
        <f t="shared" si="136"/>
        <v>0</v>
      </c>
      <c r="CX33" s="93">
        <f t="shared" si="136"/>
        <v>0</v>
      </c>
      <c r="CY33" s="93">
        <f t="shared" si="132"/>
        <v>0</v>
      </c>
      <c r="CZ33" s="93">
        <f t="shared" si="132"/>
        <v>0</v>
      </c>
      <c r="DA33" s="93">
        <f t="shared" si="132"/>
        <v>0</v>
      </c>
      <c r="DB33" s="93">
        <f t="shared" si="132"/>
        <v>0</v>
      </c>
      <c r="DC33" s="93">
        <f t="shared" si="132"/>
        <v>0</v>
      </c>
      <c r="DD33" s="93">
        <f t="shared" si="132"/>
        <v>0</v>
      </c>
      <c r="DE33" s="93">
        <f t="shared" si="132"/>
        <v>0</v>
      </c>
      <c r="DF33" s="93">
        <f t="shared" si="132"/>
        <v>0</v>
      </c>
      <c r="DG33" s="93">
        <f t="shared" si="132"/>
        <v>0</v>
      </c>
      <c r="DH33" s="93">
        <f t="shared" si="132"/>
        <v>0</v>
      </c>
      <c r="DI33" s="93">
        <f t="shared" si="132"/>
        <v>0</v>
      </c>
      <c r="DJ33" s="93">
        <f t="shared" si="132"/>
        <v>0</v>
      </c>
      <c r="DK33" s="93">
        <f t="shared" si="129"/>
        <v>0</v>
      </c>
      <c r="DL33" s="93">
        <f t="shared" si="129"/>
        <v>0</v>
      </c>
      <c r="DM33" s="93">
        <f t="shared" si="129"/>
        <v>0</v>
      </c>
      <c r="DN33" s="93">
        <f t="shared" si="129"/>
        <v>0</v>
      </c>
      <c r="DO33" s="93">
        <f t="shared" si="129"/>
        <v>0</v>
      </c>
      <c r="DP33" s="93">
        <f t="shared" si="129"/>
        <v>0</v>
      </c>
      <c r="DQ33" s="93">
        <f t="shared" si="129"/>
        <v>0</v>
      </c>
      <c r="DR33" s="93">
        <f t="shared" si="129"/>
        <v>0</v>
      </c>
      <c r="DS33" s="93">
        <f t="shared" si="129"/>
        <v>0</v>
      </c>
      <c r="DU33" s="37">
        <v>29</v>
      </c>
      <c r="DV33" s="93">
        <f t="shared" si="15"/>
        <v>0.65483945306644642</v>
      </c>
      <c r="DW33" s="93">
        <f t="shared" si="16"/>
        <v>0.66446944502330585</v>
      </c>
      <c r="DX33" s="93">
        <f t="shared" si="17"/>
        <v>0.67424105450894267</v>
      </c>
      <c r="DY33" s="93">
        <f t="shared" si="18"/>
        <v>0.6841563641340741</v>
      </c>
      <c r="DZ33" s="93">
        <f t="shared" si="19"/>
        <v>0.6942174871360457</v>
      </c>
      <c r="EA33" s="93">
        <f t="shared" si="20"/>
        <v>0.70442656782922286</v>
      </c>
      <c r="EB33" s="93">
        <f t="shared" si="21"/>
        <v>0.71478578206200549</v>
      </c>
      <c r="EC33" s="93">
        <f t="shared" si="22"/>
        <v>0.72529733768056437</v>
      </c>
      <c r="ED33" s="93">
        <f t="shared" si="23"/>
        <v>0.73596347499939618</v>
      </c>
      <c r="EE33" s="93">
        <f t="shared" si="24"/>
        <v>0.74678646727879905</v>
      </c>
      <c r="EF33" s="93">
        <f t="shared" si="25"/>
        <v>0.75776862120936961</v>
      </c>
      <c r="EG33" s="93">
        <f t="shared" si="26"/>
        <v>0.768912277403625</v>
      </c>
      <c r="EH33" s="93">
        <f t="shared" si="27"/>
        <v>0.7802198108948547</v>
      </c>
      <c r="EI33" s="93">
        <f t="shared" si="28"/>
        <v>0.79169363164330842</v>
      </c>
      <c r="EJ33" s="93">
        <f t="shared" si="29"/>
        <v>0.80333618504982762</v>
      </c>
      <c r="EK33" s="93">
        <f t="shared" si="30"/>
        <v>0.81514995247703093</v>
      </c>
      <c r="EL33" s="93">
        <f t="shared" si="31"/>
        <v>0.82713745177816367</v>
      </c>
      <c r="EM33" s="93">
        <f t="shared" si="32"/>
        <v>0.8393012378337249</v>
      </c>
      <c r="EN33" s="93">
        <f t="shared" si="33"/>
        <v>0.85164390309598548</v>
      </c>
      <c r="EO33" s="93">
        <f t="shared" si="34"/>
        <v>0.86416807814151464</v>
      </c>
      <c r="EP33" s="93">
        <f t="shared" si="35"/>
        <v>0.87687643223183098</v>
      </c>
      <c r="EQ33" s="93">
        <f t="shared" si="36"/>
        <v>0.88977167388229905</v>
      </c>
      <c r="ER33" s="93">
        <f t="shared" si="37"/>
        <v>0.9028565514393917</v>
      </c>
      <c r="ES33" s="93">
        <f t="shared" si="38"/>
        <v>0.91613385366644151</v>
      </c>
      <c r="ET33" s="93">
        <f t="shared" si="39"/>
        <v>0.92960641033800684</v>
      </c>
      <c r="EU33" s="93">
        <f t="shared" si="40"/>
        <v>0.94327709284297745</v>
      </c>
      <c r="EV33" s="93">
        <f t="shared" si="41"/>
        <v>0.95714881479655056</v>
      </c>
      <c r="EW33" s="93">
        <f t="shared" si="42"/>
        <v>0.97122453266120568</v>
      </c>
      <c r="EX33" s="93">
        <f t="shared" si="43"/>
        <v>0.98550724637681164</v>
      </c>
      <c r="EY33" s="93">
        <f t="shared" si="44"/>
        <v>1</v>
      </c>
      <c r="EZ33" s="93">
        <f t="shared" si="45"/>
        <v>0</v>
      </c>
      <c r="FA33" s="93">
        <f t="shared" si="46"/>
        <v>0</v>
      </c>
      <c r="FB33" s="93">
        <f t="shared" si="47"/>
        <v>0</v>
      </c>
      <c r="FC33" s="93">
        <f t="shared" si="48"/>
        <v>0</v>
      </c>
      <c r="FD33" s="93">
        <f t="shared" si="49"/>
        <v>0</v>
      </c>
      <c r="FE33" s="93">
        <f t="shared" si="50"/>
        <v>0</v>
      </c>
      <c r="FF33" s="93">
        <f t="shared" si="51"/>
        <v>0</v>
      </c>
      <c r="FG33" s="93">
        <f t="shared" si="52"/>
        <v>0</v>
      </c>
      <c r="FH33" s="93">
        <f t="shared" si="53"/>
        <v>0</v>
      </c>
      <c r="FI33" s="93">
        <f t="shared" si="54"/>
        <v>0</v>
      </c>
      <c r="FJ33" s="93">
        <f t="shared" si="55"/>
        <v>0</v>
      </c>
      <c r="FK33" s="93">
        <f t="shared" si="56"/>
        <v>0</v>
      </c>
      <c r="FL33" s="93">
        <f t="shared" si="57"/>
        <v>0</v>
      </c>
      <c r="FM33" s="93">
        <f t="shared" si="58"/>
        <v>0</v>
      </c>
      <c r="FN33" s="93">
        <f t="shared" si="59"/>
        <v>0</v>
      </c>
      <c r="FO33" s="93">
        <f t="shared" si="60"/>
        <v>0</v>
      </c>
      <c r="FP33" s="93">
        <f t="shared" si="61"/>
        <v>0</v>
      </c>
      <c r="FQ33" s="93">
        <f t="shared" si="62"/>
        <v>0</v>
      </c>
      <c r="FR33" s="93">
        <f t="shared" si="63"/>
        <v>0</v>
      </c>
      <c r="FS33" s="93">
        <f t="shared" si="64"/>
        <v>0</v>
      </c>
      <c r="FT33" s="93">
        <f t="shared" si="65"/>
        <v>0</v>
      </c>
      <c r="FU33" s="93">
        <f t="shared" si="66"/>
        <v>0</v>
      </c>
      <c r="FV33" s="93">
        <f t="shared" si="67"/>
        <v>0</v>
      </c>
      <c r="FW33" s="93">
        <f t="shared" si="68"/>
        <v>0</v>
      </c>
      <c r="FX33" s="93">
        <f t="shared" si="69"/>
        <v>0</v>
      </c>
      <c r="FY33" s="93">
        <f t="shared" si="70"/>
        <v>0</v>
      </c>
      <c r="FZ33" s="93">
        <f t="shared" si="71"/>
        <v>0</v>
      </c>
      <c r="GA33" s="93">
        <f t="shared" si="72"/>
        <v>0</v>
      </c>
      <c r="GB33" s="93">
        <f t="shared" si="73"/>
        <v>0</v>
      </c>
      <c r="GC33" s="93">
        <f t="shared" si="74"/>
        <v>0</v>
      </c>
      <c r="GD33" s="93">
        <f t="shared" si="75"/>
        <v>0</v>
      </c>
      <c r="GE33" s="93">
        <f t="shared" si="76"/>
        <v>0</v>
      </c>
      <c r="GF33" s="93">
        <f t="shared" si="77"/>
        <v>0</v>
      </c>
      <c r="GG33" s="93">
        <f t="shared" si="78"/>
        <v>0</v>
      </c>
      <c r="GH33" s="93">
        <f t="shared" si="79"/>
        <v>0</v>
      </c>
      <c r="GI33" s="93">
        <f t="shared" si="80"/>
        <v>0</v>
      </c>
      <c r="GJ33" s="93">
        <f t="shared" si="81"/>
        <v>0</v>
      </c>
      <c r="GK33" s="93">
        <f t="shared" si="82"/>
        <v>0</v>
      </c>
      <c r="GL33" s="93">
        <f t="shared" si="83"/>
        <v>0</v>
      </c>
      <c r="GM33" s="93">
        <f t="shared" si="84"/>
        <v>0</v>
      </c>
      <c r="GN33" s="93">
        <f t="shared" si="85"/>
        <v>0</v>
      </c>
      <c r="GO33" s="93">
        <f t="shared" si="86"/>
        <v>0</v>
      </c>
      <c r="GP33" s="93">
        <f t="shared" si="87"/>
        <v>0</v>
      </c>
      <c r="GQ33" s="93">
        <f t="shared" si="88"/>
        <v>0</v>
      </c>
      <c r="GR33" s="93">
        <f t="shared" si="89"/>
        <v>0</v>
      </c>
      <c r="GS33" s="93">
        <f t="shared" si="90"/>
        <v>0</v>
      </c>
      <c r="GT33" s="93">
        <f t="shared" si="91"/>
        <v>0</v>
      </c>
      <c r="GU33" s="93">
        <f t="shared" si="92"/>
        <v>0</v>
      </c>
      <c r="GV33" s="93">
        <f t="shared" si="93"/>
        <v>0</v>
      </c>
      <c r="GW33" s="93">
        <f t="shared" si="94"/>
        <v>0</v>
      </c>
      <c r="GX33" s="93">
        <f t="shared" si="95"/>
        <v>0</v>
      </c>
      <c r="GY33" s="93">
        <f t="shared" si="96"/>
        <v>0</v>
      </c>
      <c r="GZ33" s="93">
        <f t="shared" si="97"/>
        <v>0</v>
      </c>
      <c r="HA33" s="93">
        <f t="shared" si="98"/>
        <v>0</v>
      </c>
      <c r="HB33" s="93">
        <f t="shared" si="99"/>
        <v>0</v>
      </c>
      <c r="HC33" s="93">
        <f t="shared" si="100"/>
        <v>0</v>
      </c>
      <c r="HD33" s="93">
        <f t="shared" si="101"/>
        <v>0</v>
      </c>
      <c r="HE33" s="93">
        <f t="shared" si="102"/>
        <v>0</v>
      </c>
      <c r="HF33" s="93">
        <f t="shared" si="103"/>
        <v>0</v>
      </c>
      <c r="HG33" s="93">
        <f t="shared" si="104"/>
        <v>0</v>
      </c>
      <c r="HH33" s="93">
        <f t="shared" si="105"/>
        <v>0</v>
      </c>
      <c r="HI33" s="93">
        <f t="shared" si="106"/>
        <v>0</v>
      </c>
      <c r="HJ33" s="93">
        <f t="shared" si="107"/>
        <v>0</v>
      </c>
      <c r="HK33" s="93">
        <f t="shared" si="108"/>
        <v>0</v>
      </c>
      <c r="HL33" s="93">
        <f t="shared" si="109"/>
        <v>0</v>
      </c>
      <c r="HM33" s="93">
        <f t="shared" si="110"/>
        <v>0</v>
      </c>
      <c r="HN33" s="93">
        <f t="shared" si="111"/>
        <v>0</v>
      </c>
      <c r="HO33" s="93">
        <f t="shared" si="112"/>
        <v>0</v>
      </c>
      <c r="HP33" s="93">
        <f t="shared" si="113"/>
        <v>0</v>
      </c>
      <c r="HQ33" s="93">
        <f t="shared" si="114"/>
        <v>0</v>
      </c>
    </row>
    <row r="34" spans="2:225" x14ac:dyDescent="0.25">
      <c r="B34" s="40">
        <v>30</v>
      </c>
      <c r="C34" s="91">
        <f t="shared" ca="1" si="0"/>
        <v>13268410.394231727</v>
      </c>
      <c r="D34" s="91">
        <f t="shared" ca="1" si="1"/>
        <v>17003420.819337837</v>
      </c>
      <c r="E34" s="91">
        <f t="shared" ca="1" si="2"/>
        <v>4531333.8782724533</v>
      </c>
      <c r="F34" s="91">
        <f t="shared" ca="1" si="3"/>
        <v>6207618.6870619766</v>
      </c>
      <c r="H34" s="40">
        <v>30</v>
      </c>
      <c r="I34" s="91">
        <f t="shared" si="138"/>
        <v>491020.31961147091</v>
      </c>
      <c r="J34" s="41">
        <f t="shared" si="139"/>
        <v>0.84599999999999997</v>
      </c>
      <c r="K34" s="92">
        <f t="shared" si="4"/>
        <v>415403.19039130438</v>
      </c>
      <c r="L34" s="92">
        <f t="shared" si="5"/>
        <v>1654.9927904036031</v>
      </c>
      <c r="M34" s="42"/>
      <c r="N34" s="40">
        <v>30</v>
      </c>
      <c r="O34" s="54">
        <f t="shared" si="137"/>
        <v>3.0332647591500499</v>
      </c>
      <c r="P34" s="92">
        <f t="shared" si="133"/>
        <v>374.01865349425526</v>
      </c>
      <c r="Q34" s="92">
        <f t="shared" si="115"/>
        <v>136516.80852540318</v>
      </c>
      <c r="R34" s="42"/>
      <c r="S34" s="40">
        <v>30</v>
      </c>
      <c r="T34" s="54">
        <f>'7. Dödsrisk'!E34</f>
        <v>7.2999999999999996E-4</v>
      </c>
      <c r="U34" s="90">
        <f t="shared" si="116"/>
        <v>0.99926999999999999</v>
      </c>
      <c r="V34" s="43"/>
      <c r="W34" s="37">
        <v>30</v>
      </c>
      <c r="X34" s="93">
        <f t="shared" si="140"/>
        <v>0.98711670071213276</v>
      </c>
      <c r="Y34" s="93">
        <f t="shared" si="140"/>
        <v>0.98987846162005244</v>
      </c>
      <c r="Z34" s="93">
        <f t="shared" si="140"/>
        <v>0.99004676957087945</v>
      </c>
      <c r="AA34" s="93">
        <f t="shared" si="140"/>
        <v>0.99026462778899305</v>
      </c>
      <c r="AB34" s="93">
        <f t="shared" si="140"/>
        <v>0.99033395116557477</v>
      </c>
      <c r="AC34" s="93">
        <f t="shared" si="140"/>
        <v>0.99046271131804575</v>
      </c>
      <c r="AD34" s="93">
        <f t="shared" si="140"/>
        <v>0.99051223692989254</v>
      </c>
      <c r="AE34" s="93">
        <f t="shared" si="140"/>
        <v>0.99063111266341219</v>
      </c>
      <c r="AF34" s="93">
        <f t="shared" si="140"/>
        <v>0.99070046169573089</v>
      </c>
      <c r="AG34" s="93">
        <f t="shared" si="140"/>
        <v>0.99072027610125279</v>
      </c>
      <c r="AH34" s="93">
        <f t="shared" si="140"/>
        <v>0.99074999860121049</v>
      </c>
      <c r="AI34" s="93">
        <f t="shared" si="140"/>
        <v>0.99079953857813974</v>
      </c>
      <c r="AJ34" s="93">
        <f t="shared" si="140"/>
        <v>0.99086889940109801</v>
      </c>
      <c r="AK34" s="93">
        <f t="shared" si="140"/>
        <v>0.99097790697086463</v>
      </c>
      <c r="AL34" s="93">
        <f t="shared" si="140"/>
        <v>0.99106710301013545</v>
      </c>
      <c r="AM34" s="93">
        <f t="shared" si="140"/>
        <v>0.99117613238469804</v>
      </c>
      <c r="AN34" s="93">
        <f t="shared" si="141"/>
        <v>0.99130500203496263</v>
      </c>
      <c r="AO34" s="93">
        <f t="shared" si="141"/>
        <v>0.99149338577826052</v>
      </c>
      <c r="AP34" s="93">
        <f t="shared" si="141"/>
        <v>0.9917909230551768</v>
      </c>
      <c r="AQ34" s="93">
        <f t="shared" si="141"/>
        <v>0.9921282466590412</v>
      </c>
      <c r="AR34" s="93">
        <f t="shared" si="141"/>
        <v>0.99268414978291941</v>
      </c>
      <c r="AS34" s="93">
        <f t="shared" si="141"/>
        <v>0.99331987450260106</v>
      </c>
      <c r="AT34" s="93">
        <f t="shared" si="141"/>
        <v>0.99392616946597534</v>
      </c>
      <c r="AU34" s="93">
        <f t="shared" si="141"/>
        <v>0.9945626895873112</v>
      </c>
      <c r="AV34" s="93">
        <f t="shared" si="141"/>
        <v>0.99517970100193243</v>
      </c>
      <c r="AW34" s="93">
        <f t="shared" si="141"/>
        <v>0.99601635473991379</v>
      </c>
      <c r="AX34" s="93">
        <f t="shared" si="141"/>
        <v>0.99690359894297298</v>
      </c>
      <c r="AY34" s="93">
        <f t="shared" si="141"/>
        <v>0.99773171626747492</v>
      </c>
      <c r="AZ34" s="93">
        <f t="shared" si="141"/>
        <v>0.99852054749999997</v>
      </c>
      <c r="BA34" s="93">
        <f t="shared" si="141"/>
        <v>0.99926999999999999</v>
      </c>
      <c r="BB34" s="93">
        <f t="shared" si="141"/>
        <v>1</v>
      </c>
      <c r="BC34" s="93">
        <f t="shared" si="141"/>
        <v>0</v>
      </c>
      <c r="BD34" s="93">
        <f t="shared" si="135"/>
        <v>0</v>
      </c>
      <c r="BE34" s="93">
        <f t="shared" si="135"/>
        <v>0</v>
      </c>
      <c r="BF34" s="93">
        <f t="shared" si="135"/>
        <v>0</v>
      </c>
      <c r="BG34" s="93">
        <f t="shared" si="135"/>
        <v>0</v>
      </c>
      <c r="BH34" s="93">
        <f t="shared" si="135"/>
        <v>0</v>
      </c>
      <c r="BI34" s="93">
        <f t="shared" si="135"/>
        <v>0</v>
      </c>
      <c r="BJ34" s="93">
        <f t="shared" si="135"/>
        <v>0</v>
      </c>
      <c r="BK34" s="93">
        <f t="shared" si="135"/>
        <v>0</v>
      </c>
      <c r="BL34" s="93">
        <f t="shared" si="135"/>
        <v>0</v>
      </c>
      <c r="BM34" s="93">
        <f t="shared" si="135"/>
        <v>0</v>
      </c>
      <c r="BN34" s="93">
        <f t="shared" si="135"/>
        <v>0</v>
      </c>
      <c r="BO34" s="93">
        <f t="shared" si="135"/>
        <v>0</v>
      </c>
      <c r="BP34" s="93">
        <f t="shared" si="135"/>
        <v>0</v>
      </c>
      <c r="BQ34" s="93">
        <f t="shared" si="135"/>
        <v>0</v>
      </c>
      <c r="BR34" s="93">
        <f t="shared" si="135"/>
        <v>0</v>
      </c>
      <c r="BS34" s="93">
        <f t="shared" si="135"/>
        <v>0</v>
      </c>
      <c r="BT34" s="93">
        <f t="shared" si="134"/>
        <v>0</v>
      </c>
      <c r="BU34" s="93">
        <f t="shared" si="134"/>
        <v>0</v>
      </c>
      <c r="BV34" s="93">
        <f t="shared" si="134"/>
        <v>0</v>
      </c>
      <c r="BW34" s="93">
        <f t="shared" si="134"/>
        <v>0</v>
      </c>
      <c r="BX34" s="93">
        <f t="shared" si="134"/>
        <v>0</v>
      </c>
      <c r="BY34" s="93">
        <f t="shared" si="134"/>
        <v>0</v>
      </c>
      <c r="BZ34" s="93">
        <f t="shared" si="134"/>
        <v>0</v>
      </c>
      <c r="CA34" s="93">
        <f t="shared" si="134"/>
        <v>0</v>
      </c>
      <c r="CB34" s="93">
        <f t="shared" si="134"/>
        <v>0</v>
      </c>
      <c r="CC34" s="93">
        <f t="shared" si="134"/>
        <v>0</v>
      </c>
      <c r="CD34" s="93">
        <f t="shared" si="134"/>
        <v>0</v>
      </c>
      <c r="CE34" s="93">
        <f t="shared" si="134"/>
        <v>0</v>
      </c>
      <c r="CF34" s="93">
        <f t="shared" si="134"/>
        <v>0</v>
      </c>
      <c r="CG34" s="93">
        <f t="shared" si="134"/>
        <v>0</v>
      </c>
      <c r="CH34" s="93">
        <f t="shared" si="134"/>
        <v>0</v>
      </c>
      <c r="CI34" s="93">
        <f t="shared" si="134"/>
        <v>0</v>
      </c>
      <c r="CJ34" s="93">
        <f t="shared" si="136"/>
        <v>0</v>
      </c>
      <c r="CK34" s="93">
        <f t="shared" si="136"/>
        <v>0</v>
      </c>
      <c r="CL34" s="93">
        <f t="shared" si="136"/>
        <v>0</v>
      </c>
      <c r="CM34" s="93">
        <f t="shared" si="136"/>
        <v>0</v>
      </c>
      <c r="CN34" s="93">
        <f t="shared" si="136"/>
        <v>0</v>
      </c>
      <c r="CO34" s="93">
        <f t="shared" si="136"/>
        <v>0</v>
      </c>
      <c r="CP34" s="93">
        <f t="shared" si="136"/>
        <v>0</v>
      </c>
      <c r="CQ34" s="93">
        <f t="shared" si="136"/>
        <v>0</v>
      </c>
      <c r="CR34" s="93">
        <f t="shared" si="136"/>
        <v>0</v>
      </c>
      <c r="CS34" s="93">
        <f t="shared" si="136"/>
        <v>0</v>
      </c>
      <c r="CT34" s="93">
        <f t="shared" si="136"/>
        <v>0</v>
      </c>
      <c r="CU34" s="93">
        <f t="shared" si="136"/>
        <v>0</v>
      </c>
      <c r="CV34" s="93">
        <f t="shared" si="136"/>
        <v>0</v>
      </c>
      <c r="CW34" s="93">
        <f t="shared" si="136"/>
        <v>0</v>
      </c>
      <c r="CX34" s="93">
        <f t="shared" si="136"/>
        <v>0</v>
      </c>
      <c r="CY34" s="93">
        <f t="shared" si="132"/>
        <v>0</v>
      </c>
      <c r="CZ34" s="93">
        <f t="shared" si="132"/>
        <v>0</v>
      </c>
      <c r="DA34" s="93">
        <f t="shared" si="132"/>
        <v>0</v>
      </c>
      <c r="DB34" s="93">
        <f t="shared" si="132"/>
        <v>0</v>
      </c>
      <c r="DC34" s="93">
        <f t="shared" si="132"/>
        <v>0</v>
      </c>
      <c r="DD34" s="93">
        <f t="shared" si="132"/>
        <v>0</v>
      </c>
      <c r="DE34" s="93">
        <f t="shared" si="132"/>
        <v>0</v>
      </c>
      <c r="DF34" s="93">
        <f t="shared" si="132"/>
        <v>0</v>
      </c>
      <c r="DG34" s="93">
        <f t="shared" si="132"/>
        <v>0</v>
      </c>
      <c r="DH34" s="93">
        <f t="shared" si="132"/>
        <v>0</v>
      </c>
      <c r="DI34" s="93">
        <f t="shared" si="132"/>
        <v>0</v>
      </c>
      <c r="DJ34" s="93">
        <f t="shared" si="132"/>
        <v>0</v>
      </c>
      <c r="DK34" s="93">
        <f t="shared" si="132"/>
        <v>0</v>
      </c>
      <c r="DL34" s="93">
        <f t="shared" si="132"/>
        <v>0</v>
      </c>
      <c r="DM34" s="93">
        <f t="shared" si="132"/>
        <v>0</v>
      </c>
      <c r="DN34" s="93">
        <f t="shared" si="132"/>
        <v>0</v>
      </c>
      <c r="DO34" s="93">
        <f t="shared" ref="DO34:DS49" si="142">IF($W34&lt;DO$3,0,IF($W34=DO$3,1,DO33*$U33))</f>
        <v>0</v>
      </c>
      <c r="DP34" s="93">
        <f t="shared" si="142"/>
        <v>0</v>
      </c>
      <c r="DQ34" s="93">
        <f t="shared" si="142"/>
        <v>0</v>
      </c>
      <c r="DR34" s="93">
        <f t="shared" si="142"/>
        <v>0</v>
      </c>
      <c r="DS34" s="93">
        <f t="shared" si="142"/>
        <v>0</v>
      </c>
      <c r="DU34" s="37">
        <v>30</v>
      </c>
      <c r="DV34" s="93">
        <f t="shared" si="15"/>
        <v>0.64534902621041101</v>
      </c>
      <c r="DW34" s="93">
        <f t="shared" si="16"/>
        <v>0.65483945306644642</v>
      </c>
      <c r="DX34" s="93">
        <f t="shared" si="17"/>
        <v>0.66446944502330585</v>
      </c>
      <c r="DY34" s="93">
        <f t="shared" si="18"/>
        <v>0.67424105450894267</v>
      </c>
      <c r="DZ34" s="93">
        <f t="shared" si="19"/>
        <v>0.6841563641340741</v>
      </c>
      <c r="EA34" s="93">
        <f t="shared" si="20"/>
        <v>0.6942174871360457</v>
      </c>
      <c r="EB34" s="93">
        <f t="shared" si="21"/>
        <v>0.70442656782922286</v>
      </c>
      <c r="EC34" s="93">
        <f t="shared" si="22"/>
        <v>0.71478578206200549</v>
      </c>
      <c r="ED34" s="93">
        <f t="shared" si="23"/>
        <v>0.72529733768056437</v>
      </c>
      <c r="EE34" s="93">
        <f t="shared" si="24"/>
        <v>0.73596347499939618</v>
      </c>
      <c r="EF34" s="93">
        <f t="shared" si="25"/>
        <v>0.74678646727879905</v>
      </c>
      <c r="EG34" s="93">
        <f t="shared" si="26"/>
        <v>0.75776862120936961</v>
      </c>
      <c r="EH34" s="93">
        <f t="shared" si="27"/>
        <v>0.768912277403625</v>
      </c>
      <c r="EI34" s="93">
        <f t="shared" si="28"/>
        <v>0.7802198108948547</v>
      </c>
      <c r="EJ34" s="93">
        <f t="shared" si="29"/>
        <v>0.79169363164330842</v>
      </c>
      <c r="EK34" s="93">
        <f t="shared" si="30"/>
        <v>0.80333618504982762</v>
      </c>
      <c r="EL34" s="93">
        <f t="shared" si="31"/>
        <v>0.81514995247703093</v>
      </c>
      <c r="EM34" s="93">
        <f t="shared" si="32"/>
        <v>0.82713745177816367</v>
      </c>
      <c r="EN34" s="93">
        <f t="shared" si="33"/>
        <v>0.8393012378337249</v>
      </c>
      <c r="EO34" s="93">
        <f t="shared" si="34"/>
        <v>0.85164390309598548</v>
      </c>
      <c r="EP34" s="93">
        <f t="shared" si="35"/>
        <v>0.86416807814151464</v>
      </c>
      <c r="EQ34" s="93">
        <f t="shared" si="36"/>
        <v>0.87687643223183098</v>
      </c>
      <c r="ER34" s="93">
        <f t="shared" si="37"/>
        <v>0.88977167388229905</v>
      </c>
      <c r="ES34" s="93">
        <f t="shared" si="38"/>
        <v>0.9028565514393917</v>
      </c>
      <c r="ET34" s="93">
        <f t="shared" si="39"/>
        <v>0.91613385366644151</v>
      </c>
      <c r="EU34" s="93">
        <f t="shared" si="40"/>
        <v>0.92960641033800684</v>
      </c>
      <c r="EV34" s="93">
        <f t="shared" si="41"/>
        <v>0.94327709284297745</v>
      </c>
      <c r="EW34" s="93">
        <f t="shared" si="42"/>
        <v>0.95714881479655056</v>
      </c>
      <c r="EX34" s="93">
        <f t="shared" si="43"/>
        <v>0.97122453266120568</v>
      </c>
      <c r="EY34" s="93">
        <f t="shared" si="44"/>
        <v>0.98550724637681164</v>
      </c>
      <c r="EZ34" s="93">
        <f t="shared" si="45"/>
        <v>1</v>
      </c>
      <c r="FA34" s="93">
        <f t="shared" si="46"/>
        <v>0</v>
      </c>
      <c r="FB34" s="93">
        <f t="shared" si="47"/>
        <v>0</v>
      </c>
      <c r="FC34" s="93">
        <f t="shared" si="48"/>
        <v>0</v>
      </c>
      <c r="FD34" s="93">
        <f t="shared" si="49"/>
        <v>0</v>
      </c>
      <c r="FE34" s="93">
        <f t="shared" si="50"/>
        <v>0</v>
      </c>
      <c r="FF34" s="93">
        <f t="shared" si="51"/>
        <v>0</v>
      </c>
      <c r="FG34" s="93">
        <f t="shared" si="52"/>
        <v>0</v>
      </c>
      <c r="FH34" s="93">
        <f t="shared" si="53"/>
        <v>0</v>
      </c>
      <c r="FI34" s="93">
        <f t="shared" si="54"/>
        <v>0</v>
      </c>
      <c r="FJ34" s="93">
        <f t="shared" si="55"/>
        <v>0</v>
      </c>
      <c r="FK34" s="93">
        <f t="shared" si="56"/>
        <v>0</v>
      </c>
      <c r="FL34" s="93">
        <f t="shared" si="57"/>
        <v>0</v>
      </c>
      <c r="FM34" s="93">
        <f t="shared" si="58"/>
        <v>0</v>
      </c>
      <c r="FN34" s="93">
        <f t="shared" si="59"/>
        <v>0</v>
      </c>
      <c r="FO34" s="93">
        <f t="shared" si="60"/>
        <v>0</v>
      </c>
      <c r="FP34" s="93">
        <f t="shared" si="61"/>
        <v>0</v>
      </c>
      <c r="FQ34" s="93">
        <f t="shared" si="62"/>
        <v>0</v>
      </c>
      <c r="FR34" s="93">
        <f t="shared" si="63"/>
        <v>0</v>
      </c>
      <c r="FS34" s="93">
        <f t="shared" si="64"/>
        <v>0</v>
      </c>
      <c r="FT34" s="93">
        <f t="shared" si="65"/>
        <v>0</v>
      </c>
      <c r="FU34" s="93">
        <f t="shared" si="66"/>
        <v>0</v>
      </c>
      <c r="FV34" s="93">
        <f t="shared" si="67"/>
        <v>0</v>
      </c>
      <c r="FW34" s="93">
        <f t="shared" si="68"/>
        <v>0</v>
      </c>
      <c r="FX34" s="93">
        <f t="shared" si="69"/>
        <v>0</v>
      </c>
      <c r="FY34" s="93">
        <f t="shared" si="70"/>
        <v>0</v>
      </c>
      <c r="FZ34" s="93">
        <f t="shared" si="71"/>
        <v>0</v>
      </c>
      <c r="GA34" s="93">
        <f t="shared" si="72"/>
        <v>0</v>
      </c>
      <c r="GB34" s="93">
        <f t="shared" si="73"/>
        <v>0</v>
      </c>
      <c r="GC34" s="93">
        <f t="shared" si="74"/>
        <v>0</v>
      </c>
      <c r="GD34" s="93">
        <f t="shared" si="75"/>
        <v>0</v>
      </c>
      <c r="GE34" s="93">
        <f t="shared" si="76"/>
        <v>0</v>
      </c>
      <c r="GF34" s="93">
        <f t="shared" si="77"/>
        <v>0</v>
      </c>
      <c r="GG34" s="93">
        <f t="shared" si="78"/>
        <v>0</v>
      </c>
      <c r="GH34" s="93">
        <f t="shared" si="79"/>
        <v>0</v>
      </c>
      <c r="GI34" s="93">
        <f t="shared" si="80"/>
        <v>0</v>
      </c>
      <c r="GJ34" s="93">
        <f t="shared" si="81"/>
        <v>0</v>
      </c>
      <c r="GK34" s="93">
        <f t="shared" si="82"/>
        <v>0</v>
      </c>
      <c r="GL34" s="93">
        <f t="shared" si="83"/>
        <v>0</v>
      </c>
      <c r="GM34" s="93">
        <f t="shared" si="84"/>
        <v>0</v>
      </c>
      <c r="GN34" s="93">
        <f t="shared" si="85"/>
        <v>0</v>
      </c>
      <c r="GO34" s="93">
        <f t="shared" si="86"/>
        <v>0</v>
      </c>
      <c r="GP34" s="93">
        <f t="shared" si="87"/>
        <v>0</v>
      </c>
      <c r="GQ34" s="93">
        <f t="shared" si="88"/>
        <v>0</v>
      </c>
      <c r="GR34" s="93">
        <f t="shared" si="89"/>
        <v>0</v>
      </c>
      <c r="GS34" s="93">
        <f t="shared" si="90"/>
        <v>0</v>
      </c>
      <c r="GT34" s="93">
        <f t="shared" si="91"/>
        <v>0</v>
      </c>
      <c r="GU34" s="93">
        <f t="shared" si="92"/>
        <v>0</v>
      </c>
      <c r="GV34" s="93">
        <f t="shared" si="93"/>
        <v>0</v>
      </c>
      <c r="GW34" s="93">
        <f t="shared" si="94"/>
        <v>0</v>
      </c>
      <c r="GX34" s="93">
        <f t="shared" si="95"/>
        <v>0</v>
      </c>
      <c r="GY34" s="93">
        <f t="shared" si="96"/>
        <v>0</v>
      </c>
      <c r="GZ34" s="93">
        <f t="shared" si="97"/>
        <v>0</v>
      </c>
      <c r="HA34" s="93">
        <f t="shared" si="98"/>
        <v>0</v>
      </c>
      <c r="HB34" s="93">
        <f t="shared" si="99"/>
        <v>0</v>
      </c>
      <c r="HC34" s="93">
        <f t="shared" si="100"/>
        <v>0</v>
      </c>
      <c r="HD34" s="93">
        <f t="shared" si="101"/>
        <v>0</v>
      </c>
      <c r="HE34" s="93">
        <f t="shared" si="102"/>
        <v>0</v>
      </c>
      <c r="HF34" s="93">
        <f t="shared" si="103"/>
        <v>0</v>
      </c>
      <c r="HG34" s="93">
        <f t="shared" si="104"/>
        <v>0</v>
      </c>
      <c r="HH34" s="93">
        <f t="shared" si="105"/>
        <v>0</v>
      </c>
      <c r="HI34" s="93">
        <f t="shared" si="106"/>
        <v>0</v>
      </c>
      <c r="HJ34" s="93">
        <f t="shared" si="107"/>
        <v>0</v>
      </c>
      <c r="HK34" s="93">
        <f t="shared" si="108"/>
        <v>0</v>
      </c>
      <c r="HL34" s="93">
        <f t="shared" si="109"/>
        <v>0</v>
      </c>
      <c r="HM34" s="93">
        <f t="shared" si="110"/>
        <v>0</v>
      </c>
      <c r="HN34" s="93">
        <f t="shared" si="111"/>
        <v>0</v>
      </c>
      <c r="HO34" s="93">
        <f t="shared" si="112"/>
        <v>0</v>
      </c>
      <c r="HP34" s="93">
        <f t="shared" si="113"/>
        <v>0</v>
      </c>
      <c r="HQ34" s="93">
        <f t="shared" si="114"/>
        <v>0</v>
      </c>
    </row>
    <row r="35" spans="2:225" x14ac:dyDescent="0.25">
      <c r="B35" s="40">
        <v>31</v>
      </c>
      <c r="C35" s="91">
        <f t="shared" ca="1" si="0"/>
        <v>13051549.646903843</v>
      </c>
      <c r="D35" s="91">
        <f t="shared" ca="1" si="1"/>
        <v>16600135.72802799</v>
      </c>
      <c r="E35" s="91">
        <f t="shared" ca="1" si="2"/>
        <v>4462704.5068274299</v>
      </c>
      <c r="F35" s="91">
        <f t="shared" ca="1" si="3"/>
        <v>6075537.0205615861</v>
      </c>
      <c r="H35" s="40">
        <v>31</v>
      </c>
      <c r="I35" s="91">
        <f t="shared" si="138"/>
        <v>491020.31961147091</v>
      </c>
      <c r="J35" s="41">
        <f t="shared" si="139"/>
        <v>0.84599999999999997</v>
      </c>
      <c r="K35" s="92">
        <f t="shared" si="4"/>
        <v>415403.19039130438</v>
      </c>
      <c r="L35" s="92">
        <f t="shared" si="5"/>
        <v>1654.9927904036031</v>
      </c>
      <c r="M35" s="42"/>
      <c r="N35" s="40">
        <v>31</v>
      </c>
      <c r="O35" s="54">
        <f t="shared" si="137"/>
        <v>3.0332647591500499</v>
      </c>
      <c r="P35" s="92">
        <f t="shared" si="133"/>
        <v>374.01865349425526</v>
      </c>
      <c r="Q35" s="92">
        <f t="shared" si="115"/>
        <v>136516.80852540318</v>
      </c>
      <c r="R35" s="42"/>
      <c r="S35" s="40">
        <v>31</v>
      </c>
      <c r="T35" s="54">
        <f>'7. Dödsrisk'!E35</f>
        <v>5.4000000000000001E-4</v>
      </c>
      <c r="U35" s="90">
        <f t="shared" si="116"/>
        <v>0.99946000000000002</v>
      </c>
      <c r="V35" s="43"/>
      <c r="W35" s="37">
        <v>31</v>
      </c>
      <c r="X35" s="93">
        <f t="shared" si="140"/>
        <v>0.98639610552061285</v>
      </c>
      <c r="Y35" s="93">
        <f t="shared" si="140"/>
        <v>0.98915585034306974</v>
      </c>
      <c r="Z35" s="93">
        <f t="shared" si="140"/>
        <v>0.98932403542909275</v>
      </c>
      <c r="AA35" s="93">
        <f t="shared" si="140"/>
        <v>0.98954173461070705</v>
      </c>
      <c r="AB35" s="93">
        <f t="shared" si="140"/>
        <v>0.98961100738122387</v>
      </c>
      <c r="AC35" s="93">
        <f t="shared" si="140"/>
        <v>0.98973967353878356</v>
      </c>
      <c r="AD35" s="93">
        <f t="shared" si="140"/>
        <v>0.98978916299693376</v>
      </c>
      <c r="AE35" s="93">
        <f t="shared" si="140"/>
        <v>0.98990795195116787</v>
      </c>
      <c r="AF35" s="93">
        <f t="shared" si="140"/>
        <v>0.989977250358693</v>
      </c>
      <c r="AG35" s="93">
        <f t="shared" si="140"/>
        <v>0.98999705029969887</v>
      </c>
      <c r="AH35" s="93">
        <f t="shared" si="140"/>
        <v>0.99002675110223159</v>
      </c>
      <c r="AI35" s="93">
        <f t="shared" si="140"/>
        <v>0.99007625491497764</v>
      </c>
      <c r="AJ35" s="93">
        <f t="shared" si="140"/>
        <v>0.99014556510453522</v>
      </c>
      <c r="AK35" s="93">
        <f t="shared" si="140"/>
        <v>0.99025449309877589</v>
      </c>
      <c r="AL35" s="93">
        <f t="shared" si="140"/>
        <v>0.99034362402493803</v>
      </c>
      <c r="AM35" s="93">
        <f t="shared" si="140"/>
        <v>0.99045257380805718</v>
      </c>
      <c r="AN35" s="93">
        <f t="shared" si="141"/>
        <v>0.99058134938347708</v>
      </c>
      <c r="AO35" s="93">
        <f t="shared" si="141"/>
        <v>0.99076959560664235</v>
      </c>
      <c r="AP35" s="93">
        <f t="shared" si="141"/>
        <v>0.99106691568134653</v>
      </c>
      <c r="AQ35" s="93">
        <f t="shared" si="141"/>
        <v>0.99140399303898008</v>
      </c>
      <c r="AR35" s="93">
        <f t="shared" si="141"/>
        <v>0.99195949035357789</v>
      </c>
      <c r="AS35" s="93">
        <f t="shared" si="141"/>
        <v>0.99259475099421413</v>
      </c>
      <c r="AT35" s="93">
        <f t="shared" si="141"/>
        <v>0.99320060336226512</v>
      </c>
      <c r="AU35" s="93">
        <f t="shared" si="141"/>
        <v>0.99383665882391248</v>
      </c>
      <c r="AV35" s="93">
        <f t="shared" si="141"/>
        <v>0.99445321982020096</v>
      </c>
      <c r="AW35" s="93">
        <f t="shared" si="141"/>
        <v>0.99528926280095364</v>
      </c>
      <c r="AX35" s="93">
        <f t="shared" si="141"/>
        <v>0.99617585931574459</v>
      </c>
      <c r="AY35" s="93">
        <f t="shared" si="141"/>
        <v>0.99700337211459966</v>
      </c>
      <c r="AZ35" s="93">
        <f t="shared" si="141"/>
        <v>0.99779162750032491</v>
      </c>
      <c r="BA35" s="93">
        <f t="shared" si="141"/>
        <v>0.9985405329</v>
      </c>
      <c r="BB35" s="93">
        <f t="shared" si="141"/>
        <v>0.99926999999999999</v>
      </c>
      <c r="BC35" s="93">
        <f t="shared" si="141"/>
        <v>1</v>
      </c>
      <c r="BD35" s="93">
        <f t="shared" si="135"/>
        <v>0</v>
      </c>
      <c r="BE35" s="93">
        <f t="shared" si="135"/>
        <v>0</v>
      </c>
      <c r="BF35" s="93">
        <f t="shared" si="135"/>
        <v>0</v>
      </c>
      <c r="BG35" s="93">
        <f t="shared" si="135"/>
        <v>0</v>
      </c>
      <c r="BH35" s="93">
        <f t="shared" si="135"/>
        <v>0</v>
      </c>
      <c r="BI35" s="93">
        <f t="shared" si="135"/>
        <v>0</v>
      </c>
      <c r="BJ35" s="93">
        <f t="shared" si="135"/>
        <v>0</v>
      </c>
      <c r="BK35" s="93">
        <f t="shared" si="135"/>
        <v>0</v>
      </c>
      <c r="BL35" s="93">
        <f t="shared" si="135"/>
        <v>0</v>
      </c>
      <c r="BM35" s="93">
        <f t="shared" si="135"/>
        <v>0</v>
      </c>
      <c r="BN35" s="93">
        <f t="shared" si="135"/>
        <v>0</v>
      </c>
      <c r="BO35" s="93">
        <f t="shared" si="135"/>
        <v>0</v>
      </c>
      <c r="BP35" s="93">
        <f t="shared" si="135"/>
        <v>0</v>
      </c>
      <c r="BQ35" s="93">
        <f t="shared" si="135"/>
        <v>0</v>
      </c>
      <c r="BR35" s="93">
        <f t="shared" si="135"/>
        <v>0</v>
      </c>
      <c r="BS35" s="93">
        <f t="shared" si="135"/>
        <v>0</v>
      </c>
      <c r="BT35" s="93">
        <f t="shared" si="134"/>
        <v>0</v>
      </c>
      <c r="BU35" s="93">
        <f t="shared" si="134"/>
        <v>0</v>
      </c>
      <c r="BV35" s="93">
        <f t="shared" si="134"/>
        <v>0</v>
      </c>
      <c r="BW35" s="93">
        <f t="shared" si="134"/>
        <v>0</v>
      </c>
      <c r="BX35" s="93">
        <f t="shared" si="134"/>
        <v>0</v>
      </c>
      <c r="BY35" s="93">
        <f t="shared" si="134"/>
        <v>0</v>
      </c>
      <c r="BZ35" s="93">
        <f t="shared" si="134"/>
        <v>0</v>
      </c>
      <c r="CA35" s="93">
        <f t="shared" si="134"/>
        <v>0</v>
      </c>
      <c r="CB35" s="93">
        <f t="shared" si="134"/>
        <v>0</v>
      </c>
      <c r="CC35" s="93">
        <f t="shared" si="134"/>
        <v>0</v>
      </c>
      <c r="CD35" s="93">
        <f t="shared" si="134"/>
        <v>0</v>
      </c>
      <c r="CE35" s="93">
        <f t="shared" si="134"/>
        <v>0</v>
      </c>
      <c r="CF35" s="93">
        <f t="shared" si="134"/>
        <v>0</v>
      </c>
      <c r="CG35" s="93">
        <f t="shared" si="134"/>
        <v>0</v>
      </c>
      <c r="CH35" s="93">
        <f t="shared" si="134"/>
        <v>0</v>
      </c>
      <c r="CI35" s="93">
        <f t="shared" si="134"/>
        <v>0</v>
      </c>
      <c r="CJ35" s="93">
        <f t="shared" si="136"/>
        <v>0</v>
      </c>
      <c r="CK35" s="93">
        <f t="shared" si="136"/>
        <v>0</v>
      </c>
      <c r="CL35" s="93">
        <f t="shared" si="136"/>
        <v>0</v>
      </c>
      <c r="CM35" s="93">
        <f t="shared" si="136"/>
        <v>0</v>
      </c>
      <c r="CN35" s="93">
        <f t="shared" si="136"/>
        <v>0</v>
      </c>
      <c r="CO35" s="93">
        <f t="shared" si="136"/>
        <v>0</v>
      </c>
      <c r="CP35" s="93">
        <f t="shared" si="136"/>
        <v>0</v>
      </c>
      <c r="CQ35" s="93">
        <f t="shared" si="136"/>
        <v>0</v>
      </c>
      <c r="CR35" s="93">
        <f t="shared" si="136"/>
        <v>0</v>
      </c>
      <c r="CS35" s="93">
        <f t="shared" si="136"/>
        <v>0</v>
      </c>
      <c r="CT35" s="93">
        <f t="shared" si="136"/>
        <v>0</v>
      </c>
      <c r="CU35" s="93">
        <f t="shared" si="136"/>
        <v>0</v>
      </c>
      <c r="CV35" s="93">
        <f t="shared" si="136"/>
        <v>0</v>
      </c>
      <c r="CW35" s="93">
        <f t="shared" si="136"/>
        <v>0</v>
      </c>
      <c r="CX35" s="93">
        <f t="shared" si="136"/>
        <v>0</v>
      </c>
      <c r="CY35" s="93">
        <f t="shared" si="136"/>
        <v>0</v>
      </c>
      <c r="CZ35" s="93">
        <f t="shared" ref="CZ35:DO50" si="143">IF($W35&lt;CZ$3,0,IF($W35=CZ$3,1,CZ34*$U34))</f>
        <v>0</v>
      </c>
      <c r="DA35" s="93">
        <f t="shared" si="143"/>
        <v>0</v>
      </c>
      <c r="DB35" s="93">
        <f t="shared" si="143"/>
        <v>0</v>
      </c>
      <c r="DC35" s="93">
        <f t="shared" si="143"/>
        <v>0</v>
      </c>
      <c r="DD35" s="93">
        <f t="shared" si="143"/>
        <v>0</v>
      </c>
      <c r="DE35" s="93">
        <f t="shared" si="143"/>
        <v>0</v>
      </c>
      <c r="DF35" s="93">
        <f t="shared" si="143"/>
        <v>0</v>
      </c>
      <c r="DG35" s="93">
        <f t="shared" si="143"/>
        <v>0</v>
      </c>
      <c r="DH35" s="93">
        <f t="shared" si="143"/>
        <v>0</v>
      </c>
      <c r="DI35" s="93">
        <f t="shared" si="143"/>
        <v>0</v>
      </c>
      <c r="DJ35" s="93">
        <f t="shared" si="143"/>
        <v>0</v>
      </c>
      <c r="DK35" s="93">
        <f t="shared" si="143"/>
        <v>0</v>
      </c>
      <c r="DL35" s="93">
        <f t="shared" si="143"/>
        <v>0</v>
      </c>
      <c r="DM35" s="93">
        <f t="shared" si="143"/>
        <v>0</v>
      </c>
      <c r="DN35" s="93">
        <f t="shared" si="143"/>
        <v>0</v>
      </c>
      <c r="DO35" s="93">
        <f t="shared" si="142"/>
        <v>0</v>
      </c>
      <c r="DP35" s="93">
        <f t="shared" si="142"/>
        <v>0</v>
      </c>
      <c r="DQ35" s="93">
        <f t="shared" si="142"/>
        <v>0</v>
      </c>
      <c r="DR35" s="93">
        <f t="shared" si="142"/>
        <v>0</v>
      </c>
      <c r="DS35" s="93">
        <f t="shared" si="142"/>
        <v>0</v>
      </c>
      <c r="DU35" s="37">
        <v>31</v>
      </c>
      <c r="DV35" s="93">
        <f t="shared" si="15"/>
        <v>0.63599614177257902</v>
      </c>
      <c r="DW35" s="93">
        <f t="shared" si="16"/>
        <v>0.64534902621041101</v>
      </c>
      <c r="DX35" s="93">
        <f t="shared" si="17"/>
        <v>0.65483945306644642</v>
      </c>
      <c r="DY35" s="93">
        <f t="shared" si="18"/>
        <v>0.66446944502330585</v>
      </c>
      <c r="DZ35" s="93">
        <f t="shared" si="19"/>
        <v>0.67424105450894267</v>
      </c>
      <c r="EA35" s="93">
        <f t="shared" si="20"/>
        <v>0.6841563641340741</v>
      </c>
      <c r="EB35" s="93">
        <f t="shared" si="21"/>
        <v>0.6942174871360457</v>
      </c>
      <c r="EC35" s="93">
        <f t="shared" si="22"/>
        <v>0.70442656782922286</v>
      </c>
      <c r="ED35" s="93">
        <f t="shared" si="23"/>
        <v>0.71478578206200549</v>
      </c>
      <c r="EE35" s="93">
        <f t="shared" si="24"/>
        <v>0.72529733768056437</v>
      </c>
      <c r="EF35" s="93">
        <f t="shared" si="25"/>
        <v>0.73596347499939618</v>
      </c>
      <c r="EG35" s="93">
        <f t="shared" si="26"/>
        <v>0.74678646727879905</v>
      </c>
      <c r="EH35" s="93">
        <f t="shared" si="27"/>
        <v>0.75776862120936961</v>
      </c>
      <c r="EI35" s="93">
        <f t="shared" si="28"/>
        <v>0.768912277403625</v>
      </c>
      <c r="EJ35" s="93">
        <f t="shared" si="29"/>
        <v>0.7802198108948547</v>
      </c>
      <c r="EK35" s="93">
        <f t="shared" si="30"/>
        <v>0.79169363164330842</v>
      </c>
      <c r="EL35" s="93">
        <f t="shared" si="31"/>
        <v>0.80333618504982762</v>
      </c>
      <c r="EM35" s="93">
        <f t="shared" si="32"/>
        <v>0.81514995247703093</v>
      </c>
      <c r="EN35" s="93">
        <f t="shared" si="33"/>
        <v>0.82713745177816367</v>
      </c>
      <c r="EO35" s="93">
        <f t="shared" si="34"/>
        <v>0.8393012378337249</v>
      </c>
      <c r="EP35" s="93">
        <f t="shared" si="35"/>
        <v>0.85164390309598548</v>
      </c>
      <c r="EQ35" s="93">
        <f t="shared" si="36"/>
        <v>0.86416807814151464</v>
      </c>
      <c r="ER35" s="93">
        <f t="shared" si="37"/>
        <v>0.87687643223183098</v>
      </c>
      <c r="ES35" s="93">
        <f t="shared" si="38"/>
        <v>0.88977167388229905</v>
      </c>
      <c r="ET35" s="93">
        <f t="shared" si="39"/>
        <v>0.9028565514393917</v>
      </c>
      <c r="EU35" s="93">
        <f t="shared" si="40"/>
        <v>0.91613385366644151</v>
      </c>
      <c r="EV35" s="93">
        <f t="shared" si="41"/>
        <v>0.92960641033800684</v>
      </c>
      <c r="EW35" s="93">
        <f t="shared" si="42"/>
        <v>0.94327709284297745</v>
      </c>
      <c r="EX35" s="93">
        <f t="shared" si="43"/>
        <v>0.95714881479655056</v>
      </c>
      <c r="EY35" s="93">
        <f t="shared" si="44"/>
        <v>0.97122453266120568</v>
      </c>
      <c r="EZ35" s="93">
        <f t="shared" si="45"/>
        <v>0.98550724637681164</v>
      </c>
      <c r="FA35" s="93">
        <f t="shared" si="46"/>
        <v>1</v>
      </c>
      <c r="FB35" s="93">
        <f t="shared" si="47"/>
        <v>0</v>
      </c>
      <c r="FC35" s="93">
        <f t="shared" si="48"/>
        <v>0</v>
      </c>
      <c r="FD35" s="93">
        <f t="shared" si="49"/>
        <v>0</v>
      </c>
      <c r="FE35" s="93">
        <f t="shared" si="50"/>
        <v>0</v>
      </c>
      <c r="FF35" s="93">
        <f t="shared" si="51"/>
        <v>0</v>
      </c>
      <c r="FG35" s="93">
        <f t="shared" si="52"/>
        <v>0</v>
      </c>
      <c r="FH35" s="93">
        <f t="shared" si="53"/>
        <v>0</v>
      </c>
      <c r="FI35" s="93">
        <f t="shared" si="54"/>
        <v>0</v>
      </c>
      <c r="FJ35" s="93">
        <f t="shared" si="55"/>
        <v>0</v>
      </c>
      <c r="FK35" s="93">
        <f t="shared" si="56"/>
        <v>0</v>
      </c>
      <c r="FL35" s="93">
        <f t="shared" si="57"/>
        <v>0</v>
      </c>
      <c r="FM35" s="93">
        <f t="shared" si="58"/>
        <v>0</v>
      </c>
      <c r="FN35" s="93">
        <f t="shared" si="59"/>
        <v>0</v>
      </c>
      <c r="FO35" s="93">
        <f t="shared" si="60"/>
        <v>0</v>
      </c>
      <c r="FP35" s="93">
        <f t="shared" si="61"/>
        <v>0</v>
      </c>
      <c r="FQ35" s="93">
        <f t="shared" si="62"/>
        <v>0</v>
      </c>
      <c r="FR35" s="93">
        <f t="shared" si="63"/>
        <v>0</v>
      </c>
      <c r="FS35" s="93">
        <f t="shared" si="64"/>
        <v>0</v>
      </c>
      <c r="FT35" s="93">
        <f t="shared" si="65"/>
        <v>0</v>
      </c>
      <c r="FU35" s="93">
        <f t="shared" si="66"/>
        <v>0</v>
      </c>
      <c r="FV35" s="93">
        <f t="shared" si="67"/>
        <v>0</v>
      </c>
      <c r="FW35" s="93">
        <f t="shared" si="68"/>
        <v>0</v>
      </c>
      <c r="FX35" s="93">
        <f t="shared" si="69"/>
        <v>0</v>
      </c>
      <c r="FY35" s="93">
        <f t="shared" si="70"/>
        <v>0</v>
      </c>
      <c r="FZ35" s="93">
        <f t="shared" si="71"/>
        <v>0</v>
      </c>
      <c r="GA35" s="93">
        <f t="shared" si="72"/>
        <v>0</v>
      </c>
      <c r="GB35" s="93">
        <f t="shared" si="73"/>
        <v>0</v>
      </c>
      <c r="GC35" s="93">
        <f t="shared" si="74"/>
        <v>0</v>
      </c>
      <c r="GD35" s="93">
        <f t="shared" si="75"/>
        <v>0</v>
      </c>
      <c r="GE35" s="93">
        <f t="shared" si="76"/>
        <v>0</v>
      </c>
      <c r="GF35" s="93">
        <f t="shared" si="77"/>
        <v>0</v>
      </c>
      <c r="GG35" s="93">
        <f t="shared" si="78"/>
        <v>0</v>
      </c>
      <c r="GH35" s="93">
        <f t="shared" si="79"/>
        <v>0</v>
      </c>
      <c r="GI35" s="93">
        <f t="shared" si="80"/>
        <v>0</v>
      </c>
      <c r="GJ35" s="93">
        <f t="shared" si="81"/>
        <v>0</v>
      </c>
      <c r="GK35" s="93">
        <f t="shared" si="82"/>
        <v>0</v>
      </c>
      <c r="GL35" s="93">
        <f t="shared" si="83"/>
        <v>0</v>
      </c>
      <c r="GM35" s="93">
        <f t="shared" si="84"/>
        <v>0</v>
      </c>
      <c r="GN35" s="93">
        <f t="shared" si="85"/>
        <v>0</v>
      </c>
      <c r="GO35" s="93">
        <f t="shared" si="86"/>
        <v>0</v>
      </c>
      <c r="GP35" s="93">
        <f t="shared" si="87"/>
        <v>0</v>
      </c>
      <c r="GQ35" s="93">
        <f t="shared" si="88"/>
        <v>0</v>
      </c>
      <c r="GR35" s="93">
        <f t="shared" si="89"/>
        <v>0</v>
      </c>
      <c r="GS35" s="93">
        <f t="shared" si="90"/>
        <v>0</v>
      </c>
      <c r="GT35" s="93">
        <f t="shared" si="91"/>
        <v>0</v>
      </c>
      <c r="GU35" s="93">
        <f t="shared" si="92"/>
        <v>0</v>
      </c>
      <c r="GV35" s="93">
        <f t="shared" si="93"/>
        <v>0</v>
      </c>
      <c r="GW35" s="93">
        <f t="shared" si="94"/>
        <v>0</v>
      </c>
      <c r="GX35" s="93">
        <f t="shared" si="95"/>
        <v>0</v>
      </c>
      <c r="GY35" s="93">
        <f t="shared" si="96"/>
        <v>0</v>
      </c>
      <c r="GZ35" s="93">
        <f t="shared" si="97"/>
        <v>0</v>
      </c>
      <c r="HA35" s="93">
        <f t="shared" si="98"/>
        <v>0</v>
      </c>
      <c r="HB35" s="93">
        <f t="shared" si="99"/>
        <v>0</v>
      </c>
      <c r="HC35" s="93">
        <f t="shared" si="100"/>
        <v>0</v>
      </c>
      <c r="HD35" s="93">
        <f t="shared" si="101"/>
        <v>0</v>
      </c>
      <c r="HE35" s="93">
        <f t="shared" si="102"/>
        <v>0</v>
      </c>
      <c r="HF35" s="93">
        <f t="shared" si="103"/>
        <v>0</v>
      </c>
      <c r="HG35" s="93">
        <f t="shared" si="104"/>
        <v>0</v>
      </c>
      <c r="HH35" s="93">
        <f t="shared" si="105"/>
        <v>0</v>
      </c>
      <c r="HI35" s="93">
        <f t="shared" si="106"/>
        <v>0</v>
      </c>
      <c r="HJ35" s="93">
        <f t="shared" si="107"/>
        <v>0</v>
      </c>
      <c r="HK35" s="93">
        <f t="shared" si="108"/>
        <v>0</v>
      </c>
      <c r="HL35" s="93">
        <f t="shared" si="109"/>
        <v>0</v>
      </c>
      <c r="HM35" s="93">
        <f t="shared" si="110"/>
        <v>0</v>
      </c>
      <c r="HN35" s="93">
        <f t="shared" si="111"/>
        <v>0</v>
      </c>
      <c r="HO35" s="93">
        <f t="shared" si="112"/>
        <v>0</v>
      </c>
      <c r="HP35" s="93">
        <f t="shared" si="113"/>
        <v>0</v>
      </c>
      <c r="HQ35" s="93">
        <f t="shared" si="114"/>
        <v>0</v>
      </c>
    </row>
    <row r="36" spans="2:225" x14ac:dyDescent="0.25">
      <c r="B36" s="40">
        <v>32</v>
      </c>
      <c r="C36" s="91">
        <f t="shared" ref="C36:C67" ca="1" si="144">SUMPRODUCT($K$4:$K$103,OFFSET($X$4,0,B36,100,1),OFFSET($DV$4,0,B36,100,1))</f>
        <v>12828899.745559148</v>
      </c>
      <c r="D36" s="91">
        <f t="shared" ref="D36:D67" ca="1" si="145">SUMPRODUCT($K$4:$K$103,OFFSET($X$4,0,B36,100,1))</f>
        <v>16193477.015224908</v>
      </c>
      <c r="E36" s="91">
        <f t="shared" ref="E36:E67" ca="1" si="146">SUMPRODUCT($Q$4:$Q$103,OFFSET($X$4,0,B36,100,1),OFFSET($DV$4,0,B36,100,1))</f>
        <v>4392179.882766692</v>
      </c>
      <c r="F36" s="91">
        <f t="shared" ref="F36:F67" ca="1" si="147">SUMPRODUCT($Q$4:$Q$103,OFFSET($X$4,0,B36,100,1))</f>
        <v>5942229.0157046597</v>
      </c>
      <c r="H36" s="40">
        <v>32</v>
      </c>
      <c r="I36" s="91">
        <f t="shared" si="138"/>
        <v>491020.31961147091</v>
      </c>
      <c r="J36" s="41">
        <f t="shared" si="139"/>
        <v>0.84599999999999997</v>
      </c>
      <c r="K36" s="92">
        <f t="shared" ref="K36:K67" si="148">I36*J36</f>
        <v>415403.19039130438</v>
      </c>
      <c r="L36" s="92">
        <f t="shared" ref="L36:L67" si="149">K36/AD_2015</f>
        <v>1654.9927904036031</v>
      </c>
      <c r="M36" s="42"/>
      <c r="N36" s="40">
        <v>32</v>
      </c>
      <c r="O36" s="54">
        <f t="shared" si="137"/>
        <v>3.0332647591500499</v>
      </c>
      <c r="P36" s="92">
        <f t="shared" si="133"/>
        <v>374.01865349425526</v>
      </c>
      <c r="Q36" s="92">
        <f t="shared" si="115"/>
        <v>136516.80852540318</v>
      </c>
      <c r="R36" s="42"/>
      <c r="S36" s="40">
        <v>32</v>
      </c>
      <c r="T36" s="54">
        <f>'7. Dödsrisk'!E36</f>
        <v>6.9999999999999999E-4</v>
      </c>
      <c r="U36" s="90">
        <f t="shared" si="116"/>
        <v>0.99929999999999997</v>
      </c>
      <c r="V36" s="43"/>
      <c r="W36" s="37">
        <v>32</v>
      </c>
      <c r="X36" s="93">
        <f t="shared" si="140"/>
        <v>0.98586345162363176</v>
      </c>
      <c r="Y36" s="93">
        <f t="shared" si="140"/>
        <v>0.98862170618388445</v>
      </c>
      <c r="Z36" s="93">
        <f t="shared" si="140"/>
        <v>0.98878980044996101</v>
      </c>
      <c r="AA36" s="93">
        <f t="shared" si="140"/>
        <v>0.98900738207401728</v>
      </c>
      <c r="AB36" s="93">
        <f t="shared" si="140"/>
        <v>0.98907661743723807</v>
      </c>
      <c r="AC36" s="93">
        <f t="shared" si="140"/>
        <v>0.98920521411507267</v>
      </c>
      <c r="AD36" s="93">
        <f t="shared" si="140"/>
        <v>0.98925467684891544</v>
      </c>
      <c r="AE36" s="93">
        <f t="shared" si="140"/>
        <v>0.98937340165711429</v>
      </c>
      <c r="AF36" s="93">
        <f t="shared" si="140"/>
        <v>0.98944266264349934</v>
      </c>
      <c r="AG36" s="93">
        <f t="shared" si="140"/>
        <v>0.98946245189253701</v>
      </c>
      <c r="AH36" s="93">
        <f t="shared" si="140"/>
        <v>0.98949213665663638</v>
      </c>
      <c r="AI36" s="93">
        <f t="shared" si="140"/>
        <v>0.98954161373732352</v>
      </c>
      <c r="AJ36" s="93">
        <f t="shared" si="140"/>
        <v>0.98961088649937878</v>
      </c>
      <c r="AK36" s="93">
        <f t="shared" si="140"/>
        <v>0.98971975567250259</v>
      </c>
      <c r="AL36" s="93">
        <f t="shared" si="140"/>
        <v>0.98980883846796452</v>
      </c>
      <c r="AM36" s="93">
        <f t="shared" si="140"/>
        <v>0.98991772941820089</v>
      </c>
      <c r="AN36" s="93">
        <f t="shared" si="141"/>
        <v>0.99004643545480997</v>
      </c>
      <c r="AO36" s="93">
        <f t="shared" si="141"/>
        <v>0.99023458002501474</v>
      </c>
      <c r="AP36" s="93">
        <f t="shared" si="141"/>
        <v>0.99053173954687856</v>
      </c>
      <c r="AQ36" s="93">
        <f t="shared" si="141"/>
        <v>0.99086863488273902</v>
      </c>
      <c r="AR36" s="93">
        <f t="shared" si="141"/>
        <v>0.99142383222878694</v>
      </c>
      <c r="AS36" s="93">
        <f t="shared" si="141"/>
        <v>0.99205874982867726</v>
      </c>
      <c r="AT36" s="93">
        <f t="shared" si="141"/>
        <v>0.99266427503644949</v>
      </c>
      <c r="AU36" s="93">
        <f t="shared" si="141"/>
        <v>0.99329998702814759</v>
      </c>
      <c r="AV36" s="93">
        <f t="shared" si="141"/>
        <v>0.99391621508149808</v>
      </c>
      <c r="AW36" s="93">
        <f t="shared" si="141"/>
        <v>0.99475180659904117</v>
      </c>
      <c r="AX36" s="93">
        <f t="shared" si="141"/>
        <v>0.99563792435171405</v>
      </c>
      <c r="AY36" s="93">
        <f t="shared" si="141"/>
        <v>0.99646499029365776</v>
      </c>
      <c r="AZ36" s="93">
        <f t="shared" si="141"/>
        <v>0.99725282002147475</v>
      </c>
      <c r="BA36" s="93">
        <f t="shared" si="141"/>
        <v>0.99800132101223404</v>
      </c>
      <c r="BB36" s="93">
        <f t="shared" si="141"/>
        <v>0.99873039419999998</v>
      </c>
      <c r="BC36" s="93">
        <f t="shared" si="141"/>
        <v>0.99946000000000002</v>
      </c>
      <c r="BD36" s="93">
        <f t="shared" si="135"/>
        <v>1</v>
      </c>
      <c r="BE36" s="93">
        <f t="shared" si="135"/>
        <v>0</v>
      </c>
      <c r="BF36" s="93">
        <f t="shared" si="135"/>
        <v>0</v>
      </c>
      <c r="BG36" s="93">
        <f t="shared" si="135"/>
        <v>0</v>
      </c>
      <c r="BH36" s="93">
        <f t="shared" si="135"/>
        <v>0</v>
      </c>
      <c r="BI36" s="93">
        <f t="shared" si="135"/>
        <v>0</v>
      </c>
      <c r="BJ36" s="93">
        <f t="shared" si="135"/>
        <v>0</v>
      </c>
      <c r="BK36" s="93">
        <f t="shared" si="135"/>
        <v>0</v>
      </c>
      <c r="BL36" s="93">
        <f t="shared" si="135"/>
        <v>0</v>
      </c>
      <c r="BM36" s="93">
        <f t="shared" si="135"/>
        <v>0</v>
      </c>
      <c r="BN36" s="93">
        <f t="shared" si="135"/>
        <v>0</v>
      </c>
      <c r="BO36" s="93">
        <f t="shared" si="135"/>
        <v>0</v>
      </c>
      <c r="BP36" s="93">
        <f t="shared" si="135"/>
        <v>0</v>
      </c>
      <c r="BQ36" s="93">
        <f t="shared" si="135"/>
        <v>0</v>
      </c>
      <c r="BR36" s="93">
        <f t="shared" si="135"/>
        <v>0</v>
      </c>
      <c r="BS36" s="93">
        <f t="shared" si="135"/>
        <v>0</v>
      </c>
      <c r="BT36" s="93">
        <f t="shared" si="134"/>
        <v>0</v>
      </c>
      <c r="BU36" s="93">
        <f t="shared" si="134"/>
        <v>0</v>
      </c>
      <c r="BV36" s="93">
        <f t="shared" si="134"/>
        <v>0</v>
      </c>
      <c r="BW36" s="93">
        <f t="shared" si="134"/>
        <v>0</v>
      </c>
      <c r="BX36" s="93">
        <f t="shared" si="134"/>
        <v>0</v>
      </c>
      <c r="BY36" s="93">
        <f t="shared" si="134"/>
        <v>0</v>
      </c>
      <c r="BZ36" s="93">
        <f t="shared" si="134"/>
        <v>0</v>
      </c>
      <c r="CA36" s="93">
        <f t="shared" si="134"/>
        <v>0</v>
      </c>
      <c r="CB36" s="93">
        <f t="shared" si="134"/>
        <v>0</v>
      </c>
      <c r="CC36" s="93">
        <f t="shared" si="134"/>
        <v>0</v>
      </c>
      <c r="CD36" s="93">
        <f t="shared" si="134"/>
        <v>0</v>
      </c>
      <c r="CE36" s="93">
        <f t="shared" si="134"/>
        <v>0</v>
      </c>
      <c r="CF36" s="93">
        <f t="shared" si="134"/>
        <v>0</v>
      </c>
      <c r="CG36" s="93">
        <f t="shared" si="134"/>
        <v>0</v>
      </c>
      <c r="CH36" s="93">
        <f t="shared" si="134"/>
        <v>0</v>
      </c>
      <c r="CI36" s="93">
        <f t="shared" si="134"/>
        <v>0</v>
      </c>
      <c r="CJ36" s="93">
        <f t="shared" si="136"/>
        <v>0</v>
      </c>
      <c r="CK36" s="93">
        <f t="shared" si="136"/>
        <v>0</v>
      </c>
      <c r="CL36" s="93">
        <f t="shared" si="136"/>
        <v>0</v>
      </c>
      <c r="CM36" s="93">
        <f t="shared" si="136"/>
        <v>0</v>
      </c>
      <c r="CN36" s="93">
        <f t="shared" si="136"/>
        <v>0</v>
      </c>
      <c r="CO36" s="93">
        <f t="shared" si="136"/>
        <v>0</v>
      </c>
      <c r="CP36" s="93">
        <f t="shared" si="136"/>
        <v>0</v>
      </c>
      <c r="CQ36" s="93">
        <f t="shared" si="136"/>
        <v>0</v>
      </c>
      <c r="CR36" s="93">
        <f t="shared" si="136"/>
        <v>0</v>
      </c>
      <c r="CS36" s="93">
        <f t="shared" si="136"/>
        <v>0</v>
      </c>
      <c r="CT36" s="93">
        <f t="shared" si="136"/>
        <v>0</v>
      </c>
      <c r="CU36" s="93">
        <f t="shared" si="136"/>
        <v>0</v>
      </c>
      <c r="CV36" s="93">
        <f t="shared" si="136"/>
        <v>0</v>
      </c>
      <c r="CW36" s="93">
        <f t="shared" si="136"/>
        <v>0</v>
      </c>
      <c r="CX36" s="93">
        <f t="shared" si="136"/>
        <v>0</v>
      </c>
      <c r="CY36" s="93">
        <f t="shared" si="136"/>
        <v>0</v>
      </c>
      <c r="CZ36" s="93">
        <f t="shared" si="143"/>
        <v>0</v>
      </c>
      <c r="DA36" s="93">
        <f t="shared" si="143"/>
        <v>0</v>
      </c>
      <c r="DB36" s="93">
        <f t="shared" si="143"/>
        <v>0</v>
      </c>
      <c r="DC36" s="93">
        <f t="shared" si="143"/>
        <v>0</v>
      </c>
      <c r="DD36" s="93">
        <f t="shared" si="143"/>
        <v>0</v>
      </c>
      <c r="DE36" s="93">
        <f t="shared" si="143"/>
        <v>0</v>
      </c>
      <c r="DF36" s="93">
        <f t="shared" si="143"/>
        <v>0</v>
      </c>
      <c r="DG36" s="93">
        <f t="shared" si="143"/>
        <v>0</v>
      </c>
      <c r="DH36" s="93">
        <f t="shared" si="143"/>
        <v>0</v>
      </c>
      <c r="DI36" s="93">
        <f t="shared" si="143"/>
        <v>0</v>
      </c>
      <c r="DJ36" s="93">
        <f t="shared" si="143"/>
        <v>0</v>
      </c>
      <c r="DK36" s="93">
        <f t="shared" si="143"/>
        <v>0</v>
      </c>
      <c r="DL36" s="93">
        <f t="shared" si="143"/>
        <v>0</v>
      </c>
      <c r="DM36" s="93">
        <f t="shared" si="143"/>
        <v>0</v>
      </c>
      <c r="DN36" s="93">
        <f t="shared" si="143"/>
        <v>0</v>
      </c>
      <c r="DO36" s="93">
        <f t="shared" si="142"/>
        <v>0</v>
      </c>
      <c r="DP36" s="93">
        <f t="shared" si="142"/>
        <v>0</v>
      </c>
      <c r="DQ36" s="93">
        <f t="shared" si="142"/>
        <v>0</v>
      </c>
      <c r="DR36" s="93">
        <f t="shared" si="142"/>
        <v>0</v>
      </c>
      <c r="DS36" s="93">
        <f t="shared" si="142"/>
        <v>0</v>
      </c>
      <c r="DU36" s="37">
        <v>32</v>
      </c>
      <c r="DV36" s="93">
        <f t="shared" ref="DV36:DV67" si="150">IF($W36&lt;DV$3,0,IF($W36=DV$3,1,DV35*((1+TF)/(1+DF))))</f>
        <v>0.62677880638457062</v>
      </c>
      <c r="DW36" s="93">
        <f t="shared" ref="DW36:DW67" si="151">IF($W36&lt;DW$3,0,IF($W36=DW$3,1,DW35*((1+TF)/(1+DF))))</f>
        <v>0.63599614177257902</v>
      </c>
      <c r="DX36" s="93">
        <f t="shared" ref="DX36:DX67" si="152">IF($W36&lt;DX$3,0,IF($W36=DX$3,1,DX35*((1+TF)/(1+DF))))</f>
        <v>0.64534902621041101</v>
      </c>
      <c r="DY36" s="93">
        <f t="shared" ref="DY36:DY67" si="153">IF($W36&lt;DY$3,0,IF($W36=DY$3,1,DY35*((1+TF)/(1+DF))))</f>
        <v>0.65483945306644642</v>
      </c>
      <c r="DZ36" s="93">
        <f t="shared" ref="DZ36:DZ67" si="154">IF($W36&lt;DZ$3,0,IF($W36=DZ$3,1,DZ35*((1+TF)/(1+DF))))</f>
        <v>0.66446944502330585</v>
      </c>
      <c r="EA36" s="93">
        <f t="shared" ref="EA36:EA67" si="155">IF($W36&lt;EA$3,0,IF($W36=EA$3,1,EA35*((1+TF)/(1+DF))))</f>
        <v>0.67424105450894267</v>
      </c>
      <c r="EB36" s="93">
        <f t="shared" ref="EB36:EB67" si="156">IF($W36&lt;EB$3,0,IF($W36=EB$3,1,EB35*((1+TF)/(1+DF))))</f>
        <v>0.6841563641340741</v>
      </c>
      <c r="EC36" s="93">
        <f t="shared" ref="EC36:EC67" si="157">IF($W36&lt;EC$3,0,IF($W36=EC$3,1,EC35*((1+TF)/(1+DF))))</f>
        <v>0.6942174871360457</v>
      </c>
      <c r="ED36" s="93">
        <f t="shared" ref="ED36:ED67" si="158">IF($W36&lt;ED$3,0,IF($W36=ED$3,1,ED35*((1+TF)/(1+DF))))</f>
        <v>0.70442656782922286</v>
      </c>
      <c r="EE36" s="93">
        <f t="shared" ref="EE36:EE67" si="159">IF($W36&lt;EE$3,0,IF($W36=EE$3,1,EE35*((1+TF)/(1+DF))))</f>
        <v>0.71478578206200549</v>
      </c>
      <c r="EF36" s="93">
        <f t="shared" ref="EF36:EF67" si="160">IF($W36&lt;EF$3,0,IF($W36=EF$3,1,EF35*((1+TF)/(1+DF))))</f>
        <v>0.72529733768056437</v>
      </c>
      <c r="EG36" s="93">
        <f t="shared" ref="EG36:EG67" si="161">IF($W36&lt;EG$3,0,IF($W36=EG$3,1,EG35*((1+TF)/(1+DF))))</f>
        <v>0.73596347499939618</v>
      </c>
      <c r="EH36" s="93">
        <f t="shared" ref="EH36:EH67" si="162">IF($W36&lt;EH$3,0,IF($W36=EH$3,1,EH35*((1+TF)/(1+DF))))</f>
        <v>0.74678646727879905</v>
      </c>
      <c r="EI36" s="93">
        <f t="shared" ref="EI36:EI67" si="163">IF($W36&lt;EI$3,0,IF($W36=EI$3,1,EI35*((1+TF)/(1+DF))))</f>
        <v>0.75776862120936961</v>
      </c>
      <c r="EJ36" s="93">
        <f t="shared" ref="EJ36:EJ67" si="164">IF($W36&lt;EJ$3,0,IF($W36=EJ$3,1,EJ35*((1+TF)/(1+DF))))</f>
        <v>0.768912277403625</v>
      </c>
      <c r="EK36" s="93">
        <f t="shared" ref="EK36:EK67" si="165">IF($W36&lt;EK$3,0,IF($W36=EK$3,1,EK35*((1+TF)/(1+DF))))</f>
        <v>0.7802198108948547</v>
      </c>
      <c r="EL36" s="93">
        <f t="shared" ref="EL36:EL67" si="166">IF($W36&lt;EL$3,0,IF($W36=EL$3,1,EL35*((1+TF)/(1+DF))))</f>
        <v>0.79169363164330842</v>
      </c>
      <c r="EM36" s="93">
        <f t="shared" ref="EM36:EM67" si="167">IF($W36&lt;EM$3,0,IF($W36=EM$3,1,EM35*((1+TF)/(1+DF))))</f>
        <v>0.80333618504982762</v>
      </c>
      <c r="EN36" s="93">
        <f t="shared" ref="EN36:EN67" si="168">IF($W36&lt;EN$3,0,IF($W36=EN$3,1,EN35*((1+TF)/(1+DF))))</f>
        <v>0.81514995247703093</v>
      </c>
      <c r="EO36" s="93">
        <f t="shared" ref="EO36:EO67" si="169">IF($W36&lt;EO$3,0,IF($W36=EO$3,1,EO35*((1+TF)/(1+DF))))</f>
        <v>0.82713745177816367</v>
      </c>
      <c r="EP36" s="93">
        <f t="shared" ref="EP36:EP67" si="170">IF($W36&lt;EP$3,0,IF($W36=EP$3,1,EP35*((1+TF)/(1+DF))))</f>
        <v>0.8393012378337249</v>
      </c>
      <c r="EQ36" s="93">
        <f t="shared" ref="EQ36:EQ67" si="171">IF($W36&lt;EQ$3,0,IF($W36=EQ$3,1,EQ35*((1+TF)/(1+DF))))</f>
        <v>0.85164390309598548</v>
      </c>
      <c r="ER36" s="93">
        <f t="shared" ref="ER36:ER67" si="172">IF($W36&lt;ER$3,0,IF($W36=ER$3,1,ER35*((1+TF)/(1+DF))))</f>
        <v>0.86416807814151464</v>
      </c>
      <c r="ES36" s="93">
        <f t="shared" ref="ES36:ES67" si="173">IF($W36&lt;ES$3,0,IF($W36=ES$3,1,ES35*((1+TF)/(1+DF))))</f>
        <v>0.87687643223183098</v>
      </c>
      <c r="ET36" s="93">
        <f t="shared" ref="ET36:ET67" si="174">IF($W36&lt;ET$3,0,IF($W36=ET$3,1,ET35*((1+TF)/(1+DF))))</f>
        <v>0.88977167388229905</v>
      </c>
      <c r="EU36" s="93">
        <f t="shared" ref="EU36:EU67" si="175">IF($W36&lt;EU$3,0,IF($W36=EU$3,1,EU35*((1+TF)/(1+DF))))</f>
        <v>0.9028565514393917</v>
      </c>
      <c r="EV36" s="93">
        <f t="shared" ref="EV36:EV67" si="176">IF($W36&lt;EV$3,0,IF($W36=EV$3,1,EV35*((1+TF)/(1+DF))))</f>
        <v>0.91613385366644151</v>
      </c>
      <c r="EW36" s="93">
        <f t="shared" ref="EW36:EW67" si="177">IF($W36&lt;EW$3,0,IF($W36=EW$3,1,EW35*((1+TF)/(1+DF))))</f>
        <v>0.92960641033800684</v>
      </c>
      <c r="EX36" s="93">
        <f t="shared" ref="EX36:EX67" si="178">IF($W36&lt;EX$3,0,IF($W36=EX$3,1,EX35*((1+TF)/(1+DF))))</f>
        <v>0.94327709284297745</v>
      </c>
      <c r="EY36" s="93">
        <f t="shared" ref="EY36:EY67" si="179">IF($W36&lt;EY$3,0,IF($W36=EY$3,1,EY35*((1+TF)/(1+DF))))</f>
        <v>0.95714881479655056</v>
      </c>
      <c r="EZ36" s="93">
        <f t="shared" ref="EZ36:EZ67" si="180">IF($W36&lt;EZ$3,0,IF($W36=EZ$3,1,EZ35*((1+TF)/(1+DF))))</f>
        <v>0.97122453266120568</v>
      </c>
      <c r="FA36" s="93">
        <f t="shared" ref="FA36:FA67" si="181">IF($W36&lt;FA$3,0,IF($W36=FA$3,1,FA35*((1+TF)/(1+DF))))</f>
        <v>0.98550724637681164</v>
      </c>
      <c r="FB36" s="93">
        <f t="shared" ref="FB36:FB67" si="182">IF($W36&lt;FB$3,0,IF($W36=FB$3,1,FB35*((1+TF)/(1+DF))))</f>
        <v>1</v>
      </c>
      <c r="FC36" s="93">
        <f t="shared" ref="FC36:FC67" si="183">IF($W36&lt;FC$3,0,IF($W36=FC$3,1,FC35*((1+TF)/(1+DF))))</f>
        <v>0</v>
      </c>
      <c r="FD36" s="93">
        <f t="shared" ref="FD36:FD67" si="184">IF($W36&lt;FD$3,0,IF($W36=FD$3,1,FD35*((1+TF)/(1+DF))))</f>
        <v>0</v>
      </c>
      <c r="FE36" s="93">
        <f t="shared" ref="FE36:FE67" si="185">IF($W36&lt;FE$3,0,IF($W36=FE$3,1,FE35*((1+TF)/(1+DF))))</f>
        <v>0</v>
      </c>
      <c r="FF36" s="93">
        <f t="shared" ref="FF36:FF67" si="186">IF($W36&lt;FF$3,0,IF($W36=FF$3,1,FF35*((1+TF)/(1+DF))))</f>
        <v>0</v>
      </c>
      <c r="FG36" s="93">
        <f t="shared" ref="FG36:FG67" si="187">IF($W36&lt;FG$3,0,IF($W36=FG$3,1,FG35*((1+TF)/(1+DF))))</f>
        <v>0</v>
      </c>
      <c r="FH36" s="93">
        <f t="shared" ref="FH36:FH67" si="188">IF($W36&lt;FH$3,0,IF($W36=FH$3,1,FH35*((1+TF)/(1+DF))))</f>
        <v>0</v>
      </c>
      <c r="FI36" s="93">
        <f t="shared" ref="FI36:FI67" si="189">IF($W36&lt;FI$3,0,IF($W36=FI$3,1,FI35*((1+TF)/(1+DF))))</f>
        <v>0</v>
      </c>
      <c r="FJ36" s="93">
        <f t="shared" ref="FJ36:FJ67" si="190">IF($W36&lt;FJ$3,0,IF($W36=FJ$3,1,FJ35*((1+TF)/(1+DF))))</f>
        <v>0</v>
      </c>
      <c r="FK36" s="93">
        <f t="shared" ref="FK36:FK67" si="191">IF($W36&lt;FK$3,0,IF($W36=FK$3,1,FK35*((1+TF)/(1+DF))))</f>
        <v>0</v>
      </c>
      <c r="FL36" s="93">
        <f t="shared" ref="FL36:FL67" si="192">IF($W36&lt;FL$3,0,IF($W36=FL$3,1,FL35*((1+TF)/(1+DF))))</f>
        <v>0</v>
      </c>
      <c r="FM36" s="93">
        <f t="shared" ref="FM36:FM67" si="193">IF($W36&lt;FM$3,0,IF($W36=FM$3,1,FM35*((1+TF)/(1+DF))))</f>
        <v>0</v>
      </c>
      <c r="FN36" s="93">
        <f t="shared" ref="FN36:FN67" si="194">IF($W36&lt;FN$3,0,IF($W36=FN$3,1,FN35*((1+TF)/(1+DF))))</f>
        <v>0</v>
      </c>
      <c r="FO36" s="93">
        <f t="shared" ref="FO36:FO67" si="195">IF($W36&lt;FO$3,0,IF($W36=FO$3,1,FO35*((1+TF)/(1+DF))))</f>
        <v>0</v>
      </c>
      <c r="FP36" s="93">
        <f t="shared" ref="FP36:FP67" si="196">IF($W36&lt;FP$3,0,IF($W36=FP$3,1,FP35*((1+TF)/(1+DF))))</f>
        <v>0</v>
      </c>
      <c r="FQ36" s="93">
        <f t="shared" ref="FQ36:FQ67" si="197">IF($W36&lt;FQ$3,0,IF($W36=FQ$3,1,FQ35*((1+TF)/(1+DF))))</f>
        <v>0</v>
      </c>
      <c r="FR36" s="93">
        <f t="shared" ref="FR36:FR67" si="198">IF($W36&lt;FR$3,0,IF($W36=FR$3,1,FR35*((1+TF)/(1+DF))))</f>
        <v>0</v>
      </c>
      <c r="FS36" s="93">
        <f t="shared" ref="FS36:FS67" si="199">IF($W36&lt;FS$3,0,IF($W36=FS$3,1,FS35*((1+TF)/(1+DF))))</f>
        <v>0</v>
      </c>
      <c r="FT36" s="93">
        <f t="shared" ref="FT36:FT67" si="200">IF($W36&lt;FT$3,0,IF($W36=FT$3,1,FT35*((1+TF)/(1+DF))))</f>
        <v>0</v>
      </c>
      <c r="FU36" s="93">
        <f t="shared" ref="FU36:FU67" si="201">IF($W36&lt;FU$3,0,IF($W36=FU$3,1,FU35*((1+TF)/(1+DF))))</f>
        <v>0</v>
      </c>
      <c r="FV36" s="93">
        <f t="shared" ref="FV36:FV67" si="202">IF($W36&lt;FV$3,0,IF($W36=FV$3,1,FV35*((1+TF)/(1+DF))))</f>
        <v>0</v>
      </c>
      <c r="FW36" s="93">
        <f t="shared" ref="FW36:FW67" si="203">IF($W36&lt;FW$3,0,IF($W36=FW$3,1,FW35*((1+TF)/(1+DF))))</f>
        <v>0</v>
      </c>
      <c r="FX36" s="93">
        <f t="shared" ref="FX36:FX67" si="204">IF($W36&lt;FX$3,0,IF($W36=FX$3,1,FX35*((1+TF)/(1+DF))))</f>
        <v>0</v>
      </c>
      <c r="FY36" s="93">
        <f t="shared" ref="FY36:FY67" si="205">IF($W36&lt;FY$3,0,IF($W36=FY$3,1,FY35*((1+TF)/(1+DF))))</f>
        <v>0</v>
      </c>
      <c r="FZ36" s="93">
        <f t="shared" ref="FZ36:FZ67" si="206">IF($W36&lt;FZ$3,0,IF($W36=FZ$3,1,FZ35*((1+TF)/(1+DF))))</f>
        <v>0</v>
      </c>
      <c r="GA36" s="93">
        <f t="shared" ref="GA36:GA67" si="207">IF($W36&lt;GA$3,0,IF($W36=GA$3,1,GA35*((1+TF)/(1+DF))))</f>
        <v>0</v>
      </c>
      <c r="GB36" s="93">
        <f t="shared" ref="GB36:GB67" si="208">IF($W36&lt;GB$3,0,IF($W36=GB$3,1,GB35*((1+TF)/(1+DF))))</f>
        <v>0</v>
      </c>
      <c r="GC36" s="93">
        <f t="shared" ref="GC36:GC67" si="209">IF($W36&lt;GC$3,0,IF($W36=GC$3,1,GC35*((1+TF)/(1+DF))))</f>
        <v>0</v>
      </c>
      <c r="GD36" s="93">
        <f t="shared" ref="GD36:GD67" si="210">IF($W36&lt;GD$3,0,IF($W36=GD$3,1,GD35*((1+TF)/(1+DF))))</f>
        <v>0</v>
      </c>
      <c r="GE36" s="93">
        <f t="shared" ref="GE36:GE67" si="211">IF($W36&lt;GE$3,0,IF($W36=GE$3,1,GE35*((1+TF)/(1+DF))))</f>
        <v>0</v>
      </c>
      <c r="GF36" s="93">
        <f t="shared" ref="GF36:GF67" si="212">IF($W36&lt;GF$3,0,IF($W36=GF$3,1,GF35*((1+TF)/(1+DF))))</f>
        <v>0</v>
      </c>
      <c r="GG36" s="93">
        <f t="shared" ref="GG36:GG67" si="213">IF($W36&lt;GG$3,0,IF($W36=GG$3,1,GG35*((1+TF)/(1+DF))))</f>
        <v>0</v>
      </c>
      <c r="GH36" s="93">
        <f t="shared" ref="GH36:GH67" si="214">IF($W36&lt;GH$3,0,IF($W36=GH$3,1,GH35*((1+TF)/(1+DF))))</f>
        <v>0</v>
      </c>
      <c r="GI36" s="93">
        <f t="shared" ref="GI36:GI67" si="215">IF($W36&lt;GI$3,0,IF($W36=GI$3,1,GI35*((1+TF)/(1+DF))))</f>
        <v>0</v>
      </c>
      <c r="GJ36" s="93">
        <f t="shared" ref="GJ36:GJ67" si="216">IF($W36&lt;GJ$3,0,IF($W36=GJ$3,1,GJ35*((1+TF)/(1+DF))))</f>
        <v>0</v>
      </c>
      <c r="GK36" s="93">
        <f t="shared" ref="GK36:GK67" si="217">IF($W36&lt;GK$3,0,IF($W36=GK$3,1,GK35*((1+TF)/(1+DF))))</f>
        <v>0</v>
      </c>
      <c r="GL36" s="93">
        <f t="shared" ref="GL36:GL67" si="218">IF($W36&lt;GL$3,0,IF($W36=GL$3,1,GL35*((1+TF)/(1+DF))))</f>
        <v>0</v>
      </c>
      <c r="GM36" s="93">
        <f t="shared" ref="GM36:GM67" si="219">IF($W36&lt;GM$3,0,IF($W36=GM$3,1,GM35*((1+TF)/(1+DF))))</f>
        <v>0</v>
      </c>
      <c r="GN36" s="93">
        <f t="shared" ref="GN36:GN67" si="220">IF($W36&lt;GN$3,0,IF($W36=GN$3,1,GN35*((1+TF)/(1+DF))))</f>
        <v>0</v>
      </c>
      <c r="GO36" s="93">
        <f t="shared" ref="GO36:GO67" si="221">IF($W36&lt;GO$3,0,IF($W36=GO$3,1,GO35*((1+TF)/(1+DF))))</f>
        <v>0</v>
      </c>
      <c r="GP36" s="93">
        <f t="shared" ref="GP36:GP67" si="222">IF($W36&lt;GP$3,0,IF($W36=GP$3,1,GP35*((1+TF)/(1+DF))))</f>
        <v>0</v>
      </c>
      <c r="GQ36" s="93">
        <f t="shared" ref="GQ36:GQ67" si="223">IF($W36&lt;GQ$3,0,IF($W36=GQ$3,1,GQ35*((1+TF)/(1+DF))))</f>
        <v>0</v>
      </c>
      <c r="GR36" s="93">
        <f t="shared" ref="GR36:GR67" si="224">IF($W36&lt;GR$3,0,IF($W36=GR$3,1,GR35*((1+TF)/(1+DF))))</f>
        <v>0</v>
      </c>
      <c r="GS36" s="93">
        <f t="shared" ref="GS36:GS67" si="225">IF($W36&lt;GS$3,0,IF($W36=GS$3,1,GS35*((1+TF)/(1+DF))))</f>
        <v>0</v>
      </c>
      <c r="GT36" s="93">
        <f t="shared" ref="GT36:GT67" si="226">IF($W36&lt;GT$3,0,IF($W36=GT$3,1,GT35*((1+TF)/(1+DF))))</f>
        <v>0</v>
      </c>
      <c r="GU36" s="93">
        <f t="shared" ref="GU36:GU67" si="227">IF($W36&lt;GU$3,0,IF($W36=GU$3,1,GU35*((1+TF)/(1+DF))))</f>
        <v>0</v>
      </c>
      <c r="GV36" s="93">
        <f t="shared" ref="GV36:GV67" si="228">IF($W36&lt;GV$3,0,IF($W36=GV$3,1,GV35*((1+TF)/(1+DF))))</f>
        <v>0</v>
      </c>
      <c r="GW36" s="93">
        <f t="shared" ref="GW36:GW67" si="229">IF($W36&lt;GW$3,0,IF($W36=GW$3,1,GW35*((1+TF)/(1+DF))))</f>
        <v>0</v>
      </c>
      <c r="GX36" s="93">
        <f t="shared" ref="GX36:GX67" si="230">IF($W36&lt;GX$3,0,IF($W36=GX$3,1,GX35*((1+TF)/(1+DF))))</f>
        <v>0</v>
      </c>
      <c r="GY36" s="93">
        <f t="shared" ref="GY36:GY67" si="231">IF($W36&lt;GY$3,0,IF($W36=GY$3,1,GY35*((1+TF)/(1+DF))))</f>
        <v>0</v>
      </c>
      <c r="GZ36" s="93">
        <f t="shared" ref="GZ36:GZ67" si="232">IF($W36&lt;GZ$3,0,IF($W36=GZ$3,1,GZ35*((1+TF)/(1+DF))))</f>
        <v>0</v>
      </c>
      <c r="HA36" s="93">
        <f t="shared" ref="HA36:HA67" si="233">IF($W36&lt;HA$3,0,IF($W36=HA$3,1,HA35*((1+TF)/(1+DF))))</f>
        <v>0</v>
      </c>
      <c r="HB36" s="93">
        <f t="shared" ref="HB36:HB67" si="234">IF($W36&lt;HB$3,0,IF($W36=HB$3,1,HB35*((1+TF)/(1+DF))))</f>
        <v>0</v>
      </c>
      <c r="HC36" s="93">
        <f t="shared" ref="HC36:HC67" si="235">IF($W36&lt;HC$3,0,IF($W36=HC$3,1,HC35*((1+TF)/(1+DF))))</f>
        <v>0</v>
      </c>
      <c r="HD36" s="93">
        <f t="shared" ref="HD36:HD67" si="236">IF($W36&lt;HD$3,0,IF($W36=HD$3,1,HD35*((1+TF)/(1+DF))))</f>
        <v>0</v>
      </c>
      <c r="HE36" s="93">
        <f t="shared" ref="HE36:HE67" si="237">IF($W36&lt;HE$3,0,IF($W36=HE$3,1,HE35*((1+TF)/(1+DF))))</f>
        <v>0</v>
      </c>
      <c r="HF36" s="93">
        <f t="shared" ref="HF36:HF67" si="238">IF($W36&lt;HF$3,0,IF($W36=HF$3,1,HF35*((1+TF)/(1+DF))))</f>
        <v>0</v>
      </c>
      <c r="HG36" s="93">
        <f t="shared" ref="HG36:HG67" si="239">IF($W36&lt;HG$3,0,IF($W36=HG$3,1,HG35*((1+TF)/(1+DF))))</f>
        <v>0</v>
      </c>
      <c r="HH36" s="93">
        <f t="shared" ref="HH36:HH67" si="240">IF($W36&lt;HH$3,0,IF($W36=HH$3,1,HH35*((1+TF)/(1+DF))))</f>
        <v>0</v>
      </c>
      <c r="HI36" s="93">
        <f t="shared" ref="HI36:HI67" si="241">IF($W36&lt;HI$3,0,IF($W36=HI$3,1,HI35*((1+TF)/(1+DF))))</f>
        <v>0</v>
      </c>
      <c r="HJ36" s="93">
        <f t="shared" ref="HJ36:HJ67" si="242">IF($W36&lt;HJ$3,0,IF($W36=HJ$3,1,HJ35*((1+TF)/(1+DF))))</f>
        <v>0</v>
      </c>
      <c r="HK36" s="93">
        <f t="shared" ref="HK36:HK67" si="243">IF($W36&lt;HK$3,0,IF($W36=HK$3,1,HK35*((1+TF)/(1+DF))))</f>
        <v>0</v>
      </c>
      <c r="HL36" s="93">
        <f t="shared" ref="HL36:HL67" si="244">IF($W36&lt;HL$3,0,IF($W36=HL$3,1,HL35*((1+TF)/(1+DF))))</f>
        <v>0</v>
      </c>
      <c r="HM36" s="93">
        <f t="shared" ref="HM36:HM67" si="245">IF($W36&lt;HM$3,0,IF($W36=HM$3,1,HM35*((1+TF)/(1+DF))))</f>
        <v>0</v>
      </c>
      <c r="HN36" s="93">
        <f t="shared" ref="HN36:HN67" si="246">IF($W36&lt;HN$3,0,IF($W36=HN$3,1,HN35*((1+TF)/(1+DF))))</f>
        <v>0</v>
      </c>
      <c r="HO36" s="93">
        <f t="shared" ref="HO36:HO67" si="247">IF($W36&lt;HO$3,0,IF($W36=HO$3,1,HO35*((1+TF)/(1+DF))))</f>
        <v>0</v>
      </c>
      <c r="HP36" s="93">
        <f t="shared" ref="HP36:HP67" si="248">IF($W36&lt;HP$3,0,IF($W36=HP$3,1,HP35*((1+TF)/(1+DF))))</f>
        <v>0</v>
      </c>
      <c r="HQ36" s="93">
        <f t="shared" ref="HQ36:HQ67" si="249">IF($W36&lt;HQ$3,0,IF($W36=HQ$3,1,HQ35*((1+TF)/(1+DF))))</f>
        <v>0</v>
      </c>
    </row>
    <row r="37" spans="2:225" x14ac:dyDescent="0.25">
      <c r="B37" s="40">
        <v>33</v>
      </c>
      <c r="C37" s="91">
        <f t="shared" ca="1" si="144"/>
        <v>12604871.385066329</v>
      </c>
      <c r="D37" s="91">
        <f t="shared" ca="1" si="145"/>
        <v>15789126.213182829</v>
      </c>
      <c r="E37" s="91">
        <f t="shared" ca="1" si="146"/>
        <v>4321271.244616068</v>
      </c>
      <c r="F37" s="91">
        <f t="shared" ca="1" si="147"/>
        <v>5809779.0525160208</v>
      </c>
      <c r="H37" s="40">
        <v>33</v>
      </c>
      <c r="I37" s="91">
        <f t="shared" si="138"/>
        <v>491020.31961147091</v>
      </c>
      <c r="J37" s="41">
        <f t="shared" si="139"/>
        <v>0.84599999999999997</v>
      </c>
      <c r="K37" s="92">
        <f t="shared" si="148"/>
        <v>415403.19039130438</v>
      </c>
      <c r="L37" s="92">
        <f t="shared" si="149"/>
        <v>1654.9927904036031</v>
      </c>
      <c r="M37" s="42"/>
      <c r="N37" s="40">
        <v>33</v>
      </c>
      <c r="O37" s="54">
        <f t="shared" si="137"/>
        <v>3.0332647591500499</v>
      </c>
      <c r="P37" s="92">
        <f t="shared" si="133"/>
        <v>374.01865349425526</v>
      </c>
      <c r="Q37" s="92">
        <f t="shared" si="115"/>
        <v>136516.80852540318</v>
      </c>
      <c r="R37" s="42"/>
      <c r="S37" s="40">
        <v>33</v>
      </c>
      <c r="T37" s="54">
        <f>'7. Dödsrisk'!E37</f>
        <v>9.5999999999999992E-4</v>
      </c>
      <c r="U37" s="90">
        <f t="shared" si="116"/>
        <v>0.99904000000000004</v>
      </c>
      <c r="V37" s="43"/>
      <c r="W37" s="37">
        <v>33</v>
      </c>
      <c r="X37" s="93">
        <f t="shared" si="140"/>
        <v>0.98517334720749516</v>
      </c>
      <c r="Y37" s="93">
        <f t="shared" si="140"/>
        <v>0.98792967098955575</v>
      </c>
      <c r="Z37" s="93">
        <f t="shared" si="140"/>
        <v>0.98809764758964602</v>
      </c>
      <c r="AA37" s="93">
        <f t="shared" si="140"/>
        <v>0.98831507690656539</v>
      </c>
      <c r="AB37" s="93">
        <f t="shared" si="140"/>
        <v>0.98838426380503197</v>
      </c>
      <c r="AC37" s="93">
        <f t="shared" si="140"/>
        <v>0.98851277046519204</v>
      </c>
      <c r="AD37" s="93">
        <f t="shared" si="140"/>
        <v>0.98856219857512118</v>
      </c>
      <c r="AE37" s="93">
        <f t="shared" si="140"/>
        <v>0.98868084027595426</v>
      </c>
      <c r="AF37" s="93">
        <f t="shared" si="140"/>
        <v>0.98875005277964889</v>
      </c>
      <c r="AG37" s="93">
        <f t="shared" si="140"/>
        <v>0.98876982817621217</v>
      </c>
      <c r="AH37" s="93">
        <f t="shared" si="140"/>
        <v>0.98879949216097673</v>
      </c>
      <c r="AI37" s="93">
        <f t="shared" si="140"/>
        <v>0.9888489346077074</v>
      </c>
      <c r="AJ37" s="93">
        <f t="shared" si="140"/>
        <v>0.98891815887882917</v>
      </c>
      <c r="AK37" s="93">
        <f t="shared" si="140"/>
        <v>0.98902695184353184</v>
      </c>
      <c r="AL37" s="93">
        <f t="shared" si="140"/>
        <v>0.98911597228103687</v>
      </c>
      <c r="AM37" s="93">
        <f t="shared" si="140"/>
        <v>0.98922478700760808</v>
      </c>
      <c r="AN37" s="93">
        <f t="shared" si="141"/>
        <v>0.98935340294999152</v>
      </c>
      <c r="AO37" s="93">
        <f t="shared" si="141"/>
        <v>0.98954141581899724</v>
      </c>
      <c r="AP37" s="93">
        <f t="shared" si="141"/>
        <v>0.98983836732919572</v>
      </c>
      <c r="AQ37" s="93">
        <f t="shared" si="141"/>
        <v>0.99017502683832104</v>
      </c>
      <c r="AR37" s="93">
        <f t="shared" si="141"/>
        <v>0.99072983554622673</v>
      </c>
      <c r="AS37" s="93">
        <f t="shared" si="141"/>
        <v>0.9913643087037971</v>
      </c>
      <c r="AT37" s="93">
        <f t="shared" si="141"/>
        <v>0.99196941004392392</v>
      </c>
      <c r="AU37" s="93">
        <f t="shared" si="141"/>
        <v>0.99260467703722788</v>
      </c>
      <c r="AV37" s="93">
        <f t="shared" si="141"/>
        <v>0.99322047373094102</v>
      </c>
      <c r="AW37" s="93">
        <f t="shared" si="141"/>
        <v>0.99405548033442181</v>
      </c>
      <c r="AX37" s="93">
        <f t="shared" si="141"/>
        <v>0.99494097780466784</v>
      </c>
      <c r="AY37" s="93">
        <f t="shared" si="141"/>
        <v>0.9957674648004522</v>
      </c>
      <c r="AZ37" s="93">
        <f t="shared" si="141"/>
        <v>0.99655474304745972</v>
      </c>
      <c r="BA37" s="93">
        <f t="shared" si="141"/>
        <v>0.99730272008752541</v>
      </c>
      <c r="BB37" s="93">
        <f t="shared" si="141"/>
        <v>0.99803128292405996</v>
      </c>
      <c r="BC37" s="93">
        <f t="shared" si="141"/>
        <v>0.99876037799999995</v>
      </c>
      <c r="BD37" s="93">
        <f t="shared" si="135"/>
        <v>0.99929999999999997</v>
      </c>
      <c r="BE37" s="93">
        <f t="shared" si="135"/>
        <v>1</v>
      </c>
      <c r="BF37" s="93">
        <f t="shared" si="135"/>
        <v>0</v>
      </c>
      <c r="BG37" s="93">
        <f t="shared" si="135"/>
        <v>0</v>
      </c>
      <c r="BH37" s="93">
        <f t="shared" si="135"/>
        <v>0</v>
      </c>
      <c r="BI37" s="93">
        <f t="shared" si="135"/>
        <v>0</v>
      </c>
      <c r="BJ37" s="93">
        <f t="shared" si="135"/>
        <v>0</v>
      </c>
      <c r="BK37" s="93">
        <f t="shared" si="135"/>
        <v>0</v>
      </c>
      <c r="BL37" s="93">
        <f t="shared" si="135"/>
        <v>0</v>
      </c>
      <c r="BM37" s="93">
        <f t="shared" si="135"/>
        <v>0</v>
      </c>
      <c r="BN37" s="93">
        <f t="shared" si="135"/>
        <v>0</v>
      </c>
      <c r="BO37" s="93">
        <f t="shared" si="135"/>
        <v>0</v>
      </c>
      <c r="BP37" s="93">
        <f t="shared" si="135"/>
        <v>0</v>
      </c>
      <c r="BQ37" s="93">
        <f t="shared" si="135"/>
        <v>0</v>
      </c>
      <c r="BR37" s="93">
        <f t="shared" si="135"/>
        <v>0</v>
      </c>
      <c r="BS37" s="93">
        <f t="shared" ref="BS37:CI51" si="250">IF($W37&lt;BS$3,0,IF($W37=BS$3,1,BS36*$U36))</f>
        <v>0</v>
      </c>
      <c r="BT37" s="93">
        <f t="shared" si="250"/>
        <v>0</v>
      </c>
      <c r="BU37" s="93">
        <f t="shared" si="250"/>
        <v>0</v>
      </c>
      <c r="BV37" s="93">
        <f t="shared" si="250"/>
        <v>0</v>
      </c>
      <c r="BW37" s="93">
        <f t="shared" si="250"/>
        <v>0</v>
      </c>
      <c r="BX37" s="93">
        <f t="shared" si="250"/>
        <v>0</v>
      </c>
      <c r="BY37" s="93">
        <f t="shared" si="250"/>
        <v>0</v>
      </c>
      <c r="BZ37" s="93">
        <f t="shared" si="250"/>
        <v>0</v>
      </c>
      <c r="CA37" s="93">
        <f t="shared" si="250"/>
        <v>0</v>
      </c>
      <c r="CB37" s="93">
        <f t="shared" si="250"/>
        <v>0</v>
      </c>
      <c r="CC37" s="93">
        <f t="shared" si="250"/>
        <v>0</v>
      </c>
      <c r="CD37" s="93">
        <f t="shared" si="250"/>
        <v>0</v>
      </c>
      <c r="CE37" s="93">
        <f t="shared" si="250"/>
        <v>0</v>
      </c>
      <c r="CF37" s="93">
        <f t="shared" si="250"/>
        <v>0</v>
      </c>
      <c r="CG37" s="93">
        <f t="shared" si="250"/>
        <v>0</v>
      </c>
      <c r="CH37" s="93">
        <f t="shared" si="250"/>
        <v>0</v>
      </c>
      <c r="CI37" s="93">
        <f t="shared" si="250"/>
        <v>0</v>
      </c>
      <c r="CJ37" s="93">
        <f t="shared" si="136"/>
        <v>0</v>
      </c>
      <c r="CK37" s="93">
        <f t="shared" si="136"/>
        <v>0</v>
      </c>
      <c r="CL37" s="93">
        <f t="shared" si="136"/>
        <v>0</v>
      </c>
      <c r="CM37" s="93">
        <f t="shared" si="136"/>
        <v>0</v>
      </c>
      <c r="CN37" s="93">
        <f t="shared" si="136"/>
        <v>0</v>
      </c>
      <c r="CO37" s="93">
        <f t="shared" si="136"/>
        <v>0</v>
      </c>
      <c r="CP37" s="93">
        <f t="shared" si="136"/>
        <v>0</v>
      </c>
      <c r="CQ37" s="93">
        <f t="shared" si="136"/>
        <v>0</v>
      </c>
      <c r="CR37" s="93">
        <f t="shared" si="136"/>
        <v>0</v>
      </c>
      <c r="CS37" s="93">
        <f t="shared" si="136"/>
        <v>0</v>
      </c>
      <c r="CT37" s="93">
        <f t="shared" si="136"/>
        <v>0</v>
      </c>
      <c r="CU37" s="93">
        <f t="shared" si="136"/>
        <v>0</v>
      </c>
      <c r="CV37" s="93">
        <f t="shared" si="136"/>
        <v>0</v>
      </c>
      <c r="CW37" s="93">
        <f t="shared" si="136"/>
        <v>0</v>
      </c>
      <c r="CX37" s="93">
        <f t="shared" si="136"/>
        <v>0</v>
      </c>
      <c r="CY37" s="93">
        <f t="shared" si="136"/>
        <v>0</v>
      </c>
      <c r="CZ37" s="93">
        <f t="shared" si="143"/>
        <v>0</v>
      </c>
      <c r="DA37" s="93">
        <f t="shared" si="143"/>
        <v>0</v>
      </c>
      <c r="DB37" s="93">
        <f t="shared" si="143"/>
        <v>0</v>
      </c>
      <c r="DC37" s="93">
        <f t="shared" si="143"/>
        <v>0</v>
      </c>
      <c r="DD37" s="93">
        <f t="shared" si="143"/>
        <v>0</v>
      </c>
      <c r="DE37" s="93">
        <f t="shared" si="143"/>
        <v>0</v>
      </c>
      <c r="DF37" s="93">
        <f t="shared" si="143"/>
        <v>0</v>
      </c>
      <c r="DG37" s="93">
        <f t="shared" si="143"/>
        <v>0</v>
      </c>
      <c r="DH37" s="93">
        <f t="shared" si="143"/>
        <v>0</v>
      </c>
      <c r="DI37" s="93">
        <f t="shared" si="143"/>
        <v>0</v>
      </c>
      <c r="DJ37" s="93">
        <f t="shared" si="143"/>
        <v>0</v>
      </c>
      <c r="DK37" s="93">
        <f t="shared" si="143"/>
        <v>0</v>
      </c>
      <c r="DL37" s="93">
        <f t="shared" si="143"/>
        <v>0</v>
      </c>
      <c r="DM37" s="93">
        <f t="shared" si="143"/>
        <v>0</v>
      </c>
      <c r="DN37" s="93">
        <f t="shared" si="143"/>
        <v>0</v>
      </c>
      <c r="DO37" s="93">
        <f t="shared" si="142"/>
        <v>0</v>
      </c>
      <c r="DP37" s="93">
        <f t="shared" si="142"/>
        <v>0</v>
      </c>
      <c r="DQ37" s="93">
        <f t="shared" si="142"/>
        <v>0</v>
      </c>
      <c r="DR37" s="93">
        <f t="shared" si="142"/>
        <v>0</v>
      </c>
      <c r="DS37" s="93">
        <f t="shared" si="142"/>
        <v>0</v>
      </c>
      <c r="DU37" s="37">
        <v>33</v>
      </c>
      <c r="DV37" s="93">
        <f t="shared" si="150"/>
        <v>0.61769505556740301</v>
      </c>
      <c r="DW37" s="93">
        <f t="shared" si="151"/>
        <v>0.62677880638457062</v>
      </c>
      <c r="DX37" s="93">
        <f t="shared" si="152"/>
        <v>0.63599614177257902</v>
      </c>
      <c r="DY37" s="93">
        <f t="shared" si="153"/>
        <v>0.64534902621041101</v>
      </c>
      <c r="DZ37" s="93">
        <f t="shared" si="154"/>
        <v>0.65483945306644642</v>
      </c>
      <c r="EA37" s="93">
        <f t="shared" si="155"/>
        <v>0.66446944502330585</v>
      </c>
      <c r="EB37" s="93">
        <f t="shared" si="156"/>
        <v>0.67424105450894267</v>
      </c>
      <c r="EC37" s="93">
        <f t="shared" si="157"/>
        <v>0.6841563641340741</v>
      </c>
      <c r="ED37" s="93">
        <f t="shared" si="158"/>
        <v>0.6942174871360457</v>
      </c>
      <c r="EE37" s="93">
        <f t="shared" si="159"/>
        <v>0.70442656782922286</v>
      </c>
      <c r="EF37" s="93">
        <f t="shared" si="160"/>
        <v>0.71478578206200549</v>
      </c>
      <c r="EG37" s="93">
        <f t="shared" si="161"/>
        <v>0.72529733768056437</v>
      </c>
      <c r="EH37" s="93">
        <f t="shared" si="162"/>
        <v>0.73596347499939618</v>
      </c>
      <c r="EI37" s="93">
        <f t="shared" si="163"/>
        <v>0.74678646727879905</v>
      </c>
      <c r="EJ37" s="93">
        <f t="shared" si="164"/>
        <v>0.75776862120936961</v>
      </c>
      <c r="EK37" s="93">
        <f t="shared" si="165"/>
        <v>0.768912277403625</v>
      </c>
      <c r="EL37" s="93">
        <f t="shared" si="166"/>
        <v>0.7802198108948547</v>
      </c>
      <c r="EM37" s="93">
        <f t="shared" si="167"/>
        <v>0.79169363164330842</v>
      </c>
      <c r="EN37" s="93">
        <f t="shared" si="168"/>
        <v>0.80333618504982762</v>
      </c>
      <c r="EO37" s="93">
        <f t="shared" si="169"/>
        <v>0.81514995247703093</v>
      </c>
      <c r="EP37" s="93">
        <f t="shared" si="170"/>
        <v>0.82713745177816367</v>
      </c>
      <c r="EQ37" s="93">
        <f t="shared" si="171"/>
        <v>0.8393012378337249</v>
      </c>
      <c r="ER37" s="93">
        <f t="shared" si="172"/>
        <v>0.85164390309598548</v>
      </c>
      <c r="ES37" s="93">
        <f t="shared" si="173"/>
        <v>0.86416807814151464</v>
      </c>
      <c r="ET37" s="93">
        <f t="shared" si="174"/>
        <v>0.87687643223183098</v>
      </c>
      <c r="EU37" s="93">
        <f t="shared" si="175"/>
        <v>0.88977167388229905</v>
      </c>
      <c r="EV37" s="93">
        <f t="shared" si="176"/>
        <v>0.9028565514393917</v>
      </c>
      <c r="EW37" s="93">
        <f t="shared" si="177"/>
        <v>0.91613385366644151</v>
      </c>
      <c r="EX37" s="93">
        <f t="shared" si="178"/>
        <v>0.92960641033800684</v>
      </c>
      <c r="EY37" s="93">
        <f t="shared" si="179"/>
        <v>0.94327709284297745</v>
      </c>
      <c r="EZ37" s="93">
        <f t="shared" si="180"/>
        <v>0.95714881479655056</v>
      </c>
      <c r="FA37" s="93">
        <f t="shared" si="181"/>
        <v>0.97122453266120568</v>
      </c>
      <c r="FB37" s="93">
        <f t="shared" si="182"/>
        <v>0.98550724637681164</v>
      </c>
      <c r="FC37" s="93">
        <f t="shared" si="183"/>
        <v>1</v>
      </c>
      <c r="FD37" s="93">
        <f t="shared" si="184"/>
        <v>0</v>
      </c>
      <c r="FE37" s="93">
        <f t="shared" si="185"/>
        <v>0</v>
      </c>
      <c r="FF37" s="93">
        <f t="shared" si="186"/>
        <v>0</v>
      </c>
      <c r="FG37" s="93">
        <f t="shared" si="187"/>
        <v>0</v>
      </c>
      <c r="FH37" s="93">
        <f t="shared" si="188"/>
        <v>0</v>
      </c>
      <c r="FI37" s="93">
        <f t="shared" si="189"/>
        <v>0</v>
      </c>
      <c r="FJ37" s="93">
        <f t="shared" si="190"/>
        <v>0</v>
      </c>
      <c r="FK37" s="93">
        <f t="shared" si="191"/>
        <v>0</v>
      </c>
      <c r="FL37" s="93">
        <f t="shared" si="192"/>
        <v>0</v>
      </c>
      <c r="FM37" s="93">
        <f t="shared" si="193"/>
        <v>0</v>
      </c>
      <c r="FN37" s="93">
        <f t="shared" si="194"/>
        <v>0</v>
      </c>
      <c r="FO37" s="93">
        <f t="shared" si="195"/>
        <v>0</v>
      </c>
      <c r="FP37" s="93">
        <f t="shared" si="196"/>
        <v>0</v>
      </c>
      <c r="FQ37" s="93">
        <f t="shared" si="197"/>
        <v>0</v>
      </c>
      <c r="FR37" s="93">
        <f t="shared" si="198"/>
        <v>0</v>
      </c>
      <c r="FS37" s="93">
        <f t="shared" si="199"/>
        <v>0</v>
      </c>
      <c r="FT37" s="93">
        <f t="shared" si="200"/>
        <v>0</v>
      </c>
      <c r="FU37" s="93">
        <f t="shared" si="201"/>
        <v>0</v>
      </c>
      <c r="FV37" s="93">
        <f t="shared" si="202"/>
        <v>0</v>
      </c>
      <c r="FW37" s="93">
        <f t="shared" si="203"/>
        <v>0</v>
      </c>
      <c r="FX37" s="93">
        <f t="shared" si="204"/>
        <v>0</v>
      </c>
      <c r="FY37" s="93">
        <f t="shared" si="205"/>
        <v>0</v>
      </c>
      <c r="FZ37" s="93">
        <f t="shared" si="206"/>
        <v>0</v>
      </c>
      <c r="GA37" s="93">
        <f t="shared" si="207"/>
        <v>0</v>
      </c>
      <c r="GB37" s="93">
        <f t="shared" si="208"/>
        <v>0</v>
      </c>
      <c r="GC37" s="93">
        <f t="shared" si="209"/>
        <v>0</v>
      </c>
      <c r="GD37" s="93">
        <f t="shared" si="210"/>
        <v>0</v>
      </c>
      <c r="GE37" s="93">
        <f t="shared" si="211"/>
        <v>0</v>
      </c>
      <c r="GF37" s="93">
        <f t="shared" si="212"/>
        <v>0</v>
      </c>
      <c r="GG37" s="93">
        <f t="shared" si="213"/>
        <v>0</v>
      </c>
      <c r="GH37" s="93">
        <f t="shared" si="214"/>
        <v>0</v>
      </c>
      <c r="GI37" s="93">
        <f t="shared" si="215"/>
        <v>0</v>
      </c>
      <c r="GJ37" s="93">
        <f t="shared" si="216"/>
        <v>0</v>
      </c>
      <c r="GK37" s="93">
        <f t="shared" si="217"/>
        <v>0</v>
      </c>
      <c r="GL37" s="93">
        <f t="shared" si="218"/>
        <v>0</v>
      </c>
      <c r="GM37" s="93">
        <f t="shared" si="219"/>
        <v>0</v>
      </c>
      <c r="GN37" s="93">
        <f t="shared" si="220"/>
        <v>0</v>
      </c>
      <c r="GO37" s="93">
        <f t="shared" si="221"/>
        <v>0</v>
      </c>
      <c r="GP37" s="93">
        <f t="shared" si="222"/>
        <v>0</v>
      </c>
      <c r="GQ37" s="93">
        <f t="shared" si="223"/>
        <v>0</v>
      </c>
      <c r="GR37" s="93">
        <f t="shared" si="224"/>
        <v>0</v>
      </c>
      <c r="GS37" s="93">
        <f t="shared" si="225"/>
        <v>0</v>
      </c>
      <c r="GT37" s="93">
        <f t="shared" si="226"/>
        <v>0</v>
      </c>
      <c r="GU37" s="93">
        <f t="shared" si="227"/>
        <v>0</v>
      </c>
      <c r="GV37" s="93">
        <f t="shared" si="228"/>
        <v>0</v>
      </c>
      <c r="GW37" s="93">
        <f t="shared" si="229"/>
        <v>0</v>
      </c>
      <c r="GX37" s="93">
        <f t="shared" si="230"/>
        <v>0</v>
      </c>
      <c r="GY37" s="93">
        <f t="shared" si="231"/>
        <v>0</v>
      </c>
      <c r="GZ37" s="93">
        <f t="shared" si="232"/>
        <v>0</v>
      </c>
      <c r="HA37" s="93">
        <f t="shared" si="233"/>
        <v>0</v>
      </c>
      <c r="HB37" s="93">
        <f t="shared" si="234"/>
        <v>0</v>
      </c>
      <c r="HC37" s="93">
        <f t="shared" si="235"/>
        <v>0</v>
      </c>
      <c r="HD37" s="93">
        <f t="shared" si="236"/>
        <v>0</v>
      </c>
      <c r="HE37" s="93">
        <f t="shared" si="237"/>
        <v>0</v>
      </c>
      <c r="HF37" s="93">
        <f t="shared" si="238"/>
        <v>0</v>
      </c>
      <c r="HG37" s="93">
        <f t="shared" si="239"/>
        <v>0</v>
      </c>
      <c r="HH37" s="93">
        <f t="shared" si="240"/>
        <v>0</v>
      </c>
      <c r="HI37" s="93">
        <f t="shared" si="241"/>
        <v>0</v>
      </c>
      <c r="HJ37" s="93">
        <f t="shared" si="242"/>
        <v>0</v>
      </c>
      <c r="HK37" s="93">
        <f t="shared" si="243"/>
        <v>0</v>
      </c>
      <c r="HL37" s="93">
        <f t="shared" si="244"/>
        <v>0</v>
      </c>
      <c r="HM37" s="93">
        <f t="shared" si="245"/>
        <v>0</v>
      </c>
      <c r="HN37" s="93">
        <f t="shared" si="246"/>
        <v>0</v>
      </c>
      <c r="HO37" s="93">
        <f t="shared" si="247"/>
        <v>0</v>
      </c>
      <c r="HP37" s="93">
        <f t="shared" si="248"/>
        <v>0</v>
      </c>
      <c r="HQ37" s="93">
        <f t="shared" si="249"/>
        <v>0</v>
      </c>
    </row>
    <row r="38" spans="2:225" x14ac:dyDescent="0.25">
      <c r="B38" s="40">
        <v>34</v>
      </c>
      <c r="C38" s="91">
        <f t="shared" ca="1" si="144"/>
        <v>12380610.465938134</v>
      </c>
      <c r="D38" s="91">
        <f t="shared" ca="1" si="145"/>
        <v>15388495.978931306</v>
      </c>
      <c r="E38" s="91">
        <f t="shared" ca="1" si="146"/>
        <v>4250375.3027944472</v>
      </c>
      <c r="F38" s="91">
        <f t="shared" ca="1" si="147"/>
        <v>5678713.8092474947</v>
      </c>
      <c r="H38" s="40">
        <v>34</v>
      </c>
      <c r="I38" s="91">
        <f t="shared" si="138"/>
        <v>491020.31961147091</v>
      </c>
      <c r="J38" s="41">
        <f t="shared" si="139"/>
        <v>0.84599999999999997</v>
      </c>
      <c r="K38" s="92">
        <f t="shared" si="148"/>
        <v>415403.19039130438</v>
      </c>
      <c r="L38" s="92">
        <f t="shared" si="149"/>
        <v>1654.9927904036031</v>
      </c>
      <c r="M38" s="42"/>
      <c r="N38" s="40">
        <v>34</v>
      </c>
      <c r="O38" s="54">
        <f t="shared" si="137"/>
        <v>3.0332647591500499</v>
      </c>
      <c r="P38" s="92">
        <f t="shared" si="133"/>
        <v>374.01865349425526</v>
      </c>
      <c r="Q38" s="92">
        <f t="shared" si="115"/>
        <v>136516.80852540318</v>
      </c>
      <c r="R38" s="42"/>
      <c r="S38" s="40">
        <v>34</v>
      </c>
      <c r="T38" s="54">
        <f>'7. Dödsrisk'!E38</f>
        <v>6.4000000000000005E-4</v>
      </c>
      <c r="U38" s="90">
        <f t="shared" si="116"/>
        <v>0.99936000000000003</v>
      </c>
      <c r="V38" s="43"/>
      <c r="W38" s="37">
        <v>34</v>
      </c>
      <c r="X38" s="93">
        <f t="shared" si="140"/>
        <v>0.98422758079417605</v>
      </c>
      <c r="Y38" s="93">
        <f t="shared" si="140"/>
        <v>0.98698125850540586</v>
      </c>
      <c r="Z38" s="93">
        <f t="shared" si="140"/>
        <v>0.98714907384796002</v>
      </c>
      <c r="AA38" s="93">
        <f t="shared" si="140"/>
        <v>0.98736629443273516</v>
      </c>
      <c r="AB38" s="93">
        <f t="shared" si="140"/>
        <v>0.98743541491177922</v>
      </c>
      <c r="AC38" s="93">
        <f t="shared" si="140"/>
        <v>0.98756379820554552</v>
      </c>
      <c r="AD38" s="93">
        <f t="shared" si="140"/>
        <v>0.98761317886448907</v>
      </c>
      <c r="AE38" s="93">
        <f t="shared" si="140"/>
        <v>0.98773170666928933</v>
      </c>
      <c r="AF38" s="93">
        <f t="shared" si="140"/>
        <v>0.98780085272898044</v>
      </c>
      <c r="AG38" s="93">
        <f t="shared" si="140"/>
        <v>0.9878206091411631</v>
      </c>
      <c r="AH38" s="93">
        <f t="shared" si="140"/>
        <v>0.98785024464850224</v>
      </c>
      <c r="AI38" s="93">
        <f t="shared" si="140"/>
        <v>0.98789963963048399</v>
      </c>
      <c r="AJ38" s="93">
        <f t="shared" si="140"/>
        <v>0.9879687974463055</v>
      </c>
      <c r="AK38" s="93">
        <f t="shared" si="140"/>
        <v>0.98807748596976208</v>
      </c>
      <c r="AL38" s="93">
        <f t="shared" si="140"/>
        <v>0.98816642094764706</v>
      </c>
      <c r="AM38" s="93">
        <f t="shared" si="140"/>
        <v>0.98827513121208077</v>
      </c>
      <c r="AN38" s="93">
        <f t="shared" si="141"/>
        <v>0.98840362368315959</v>
      </c>
      <c r="AO38" s="93">
        <f t="shared" si="141"/>
        <v>0.98859145605981102</v>
      </c>
      <c r="AP38" s="93">
        <f t="shared" si="141"/>
        <v>0.98888812249655977</v>
      </c>
      <c r="AQ38" s="93">
        <f t="shared" si="141"/>
        <v>0.98922445881255627</v>
      </c>
      <c r="AR38" s="93">
        <f t="shared" si="141"/>
        <v>0.9897787349041024</v>
      </c>
      <c r="AS38" s="93">
        <f t="shared" si="141"/>
        <v>0.99041259896744149</v>
      </c>
      <c r="AT38" s="93">
        <f t="shared" si="141"/>
        <v>0.99101711941028181</v>
      </c>
      <c r="AU38" s="93">
        <f t="shared" si="141"/>
        <v>0.99165177654727221</v>
      </c>
      <c r="AV38" s="93">
        <f t="shared" si="141"/>
        <v>0.99226698207615938</v>
      </c>
      <c r="AW38" s="93">
        <f t="shared" si="141"/>
        <v>0.99310118707330086</v>
      </c>
      <c r="AX38" s="93">
        <f t="shared" si="141"/>
        <v>0.99398583446597544</v>
      </c>
      <c r="AY38" s="93">
        <f t="shared" si="141"/>
        <v>0.99481152803424377</v>
      </c>
      <c r="AZ38" s="93">
        <f t="shared" si="141"/>
        <v>0.99559805049413419</v>
      </c>
      <c r="BA38" s="93">
        <f t="shared" si="141"/>
        <v>0.99634530947624145</v>
      </c>
      <c r="BB38" s="93">
        <f t="shared" si="141"/>
        <v>0.9970731728924529</v>
      </c>
      <c r="BC38" s="93">
        <f t="shared" si="141"/>
        <v>0.99780156803711995</v>
      </c>
      <c r="BD38" s="93">
        <f t="shared" ref="BD38:BS53" si="251">IF($W38&lt;BD$3,0,IF($W38=BD$3,1,BD37*$U37))</f>
        <v>0.99834067199999998</v>
      </c>
      <c r="BE38" s="93">
        <f t="shared" si="251"/>
        <v>0.99904000000000004</v>
      </c>
      <c r="BF38" s="93">
        <f t="shared" si="251"/>
        <v>1</v>
      </c>
      <c r="BG38" s="93">
        <f t="shared" si="251"/>
        <v>0</v>
      </c>
      <c r="BH38" s="93">
        <f t="shared" si="251"/>
        <v>0</v>
      </c>
      <c r="BI38" s="93">
        <f t="shared" si="251"/>
        <v>0</v>
      </c>
      <c r="BJ38" s="93">
        <f t="shared" si="251"/>
        <v>0</v>
      </c>
      <c r="BK38" s="93">
        <f t="shared" si="251"/>
        <v>0</v>
      </c>
      <c r="BL38" s="93">
        <f t="shared" si="251"/>
        <v>0</v>
      </c>
      <c r="BM38" s="93">
        <f t="shared" si="251"/>
        <v>0</v>
      </c>
      <c r="BN38" s="93">
        <f t="shared" si="251"/>
        <v>0</v>
      </c>
      <c r="BO38" s="93">
        <f t="shared" si="251"/>
        <v>0</v>
      </c>
      <c r="BP38" s="93">
        <f t="shared" si="251"/>
        <v>0</v>
      </c>
      <c r="BQ38" s="93">
        <f t="shared" si="251"/>
        <v>0</v>
      </c>
      <c r="BR38" s="93">
        <f t="shared" si="251"/>
        <v>0</v>
      </c>
      <c r="BS38" s="93">
        <f t="shared" si="250"/>
        <v>0</v>
      </c>
      <c r="BT38" s="93">
        <f t="shared" si="250"/>
        <v>0</v>
      </c>
      <c r="BU38" s="93">
        <f t="shared" si="250"/>
        <v>0</v>
      </c>
      <c r="BV38" s="93">
        <f t="shared" si="250"/>
        <v>0</v>
      </c>
      <c r="BW38" s="93">
        <f t="shared" si="250"/>
        <v>0</v>
      </c>
      <c r="BX38" s="93">
        <f t="shared" si="250"/>
        <v>0</v>
      </c>
      <c r="BY38" s="93">
        <f t="shared" si="250"/>
        <v>0</v>
      </c>
      <c r="BZ38" s="93">
        <f t="shared" si="250"/>
        <v>0</v>
      </c>
      <c r="CA38" s="93">
        <f t="shared" si="250"/>
        <v>0</v>
      </c>
      <c r="CB38" s="93">
        <f t="shared" si="250"/>
        <v>0</v>
      </c>
      <c r="CC38" s="93">
        <f t="shared" si="250"/>
        <v>0</v>
      </c>
      <c r="CD38" s="93">
        <f t="shared" si="250"/>
        <v>0</v>
      </c>
      <c r="CE38" s="93">
        <f t="shared" si="250"/>
        <v>0</v>
      </c>
      <c r="CF38" s="93">
        <f t="shared" si="250"/>
        <v>0</v>
      </c>
      <c r="CG38" s="93">
        <f t="shared" si="250"/>
        <v>0</v>
      </c>
      <c r="CH38" s="93">
        <f t="shared" si="250"/>
        <v>0</v>
      </c>
      <c r="CI38" s="93">
        <f t="shared" si="250"/>
        <v>0</v>
      </c>
      <c r="CJ38" s="93">
        <f t="shared" si="136"/>
        <v>0</v>
      </c>
      <c r="CK38" s="93">
        <f t="shared" si="136"/>
        <v>0</v>
      </c>
      <c r="CL38" s="93">
        <f t="shared" si="136"/>
        <v>0</v>
      </c>
      <c r="CM38" s="93">
        <f t="shared" si="136"/>
        <v>0</v>
      </c>
      <c r="CN38" s="93">
        <f t="shared" si="136"/>
        <v>0</v>
      </c>
      <c r="CO38" s="93">
        <f t="shared" si="136"/>
        <v>0</v>
      </c>
      <c r="CP38" s="93">
        <f t="shared" si="136"/>
        <v>0</v>
      </c>
      <c r="CQ38" s="93">
        <f t="shared" si="136"/>
        <v>0</v>
      </c>
      <c r="CR38" s="93">
        <f t="shared" si="136"/>
        <v>0</v>
      </c>
      <c r="CS38" s="93">
        <f t="shared" si="136"/>
        <v>0</v>
      </c>
      <c r="CT38" s="93">
        <f t="shared" si="136"/>
        <v>0</v>
      </c>
      <c r="CU38" s="93">
        <f t="shared" si="136"/>
        <v>0</v>
      </c>
      <c r="CV38" s="93">
        <f t="shared" si="136"/>
        <v>0</v>
      </c>
      <c r="CW38" s="93">
        <f t="shared" si="136"/>
        <v>0</v>
      </c>
      <c r="CX38" s="93">
        <f t="shared" si="136"/>
        <v>0</v>
      </c>
      <c r="CY38" s="93">
        <f t="shared" si="136"/>
        <v>0</v>
      </c>
      <c r="CZ38" s="93">
        <f t="shared" si="143"/>
        <v>0</v>
      </c>
      <c r="DA38" s="93">
        <f t="shared" si="143"/>
        <v>0</v>
      </c>
      <c r="DB38" s="93">
        <f t="shared" si="143"/>
        <v>0</v>
      </c>
      <c r="DC38" s="93">
        <f t="shared" si="143"/>
        <v>0</v>
      </c>
      <c r="DD38" s="93">
        <f t="shared" si="143"/>
        <v>0</v>
      </c>
      <c r="DE38" s="93">
        <f t="shared" si="143"/>
        <v>0</v>
      </c>
      <c r="DF38" s="93">
        <f t="shared" si="143"/>
        <v>0</v>
      </c>
      <c r="DG38" s="93">
        <f t="shared" si="143"/>
        <v>0</v>
      </c>
      <c r="DH38" s="93">
        <f t="shared" si="143"/>
        <v>0</v>
      </c>
      <c r="DI38" s="93">
        <f t="shared" si="143"/>
        <v>0</v>
      </c>
      <c r="DJ38" s="93">
        <f t="shared" si="143"/>
        <v>0</v>
      </c>
      <c r="DK38" s="93">
        <f t="shared" si="143"/>
        <v>0</v>
      </c>
      <c r="DL38" s="93">
        <f t="shared" si="143"/>
        <v>0</v>
      </c>
      <c r="DM38" s="93">
        <f t="shared" si="143"/>
        <v>0</v>
      </c>
      <c r="DN38" s="93">
        <f t="shared" si="143"/>
        <v>0</v>
      </c>
      <c r="DO38" s="93">
        <f t="shared" si="142"/>
        <v>0</v>
      </c>
      <c r="DP38" s="93">
        <f t="shared" si="142"/>
        <v>0</v>
      </c>
      <c r="DQ38" s="93">
        <f t="shared" si="142"/>
        <v>0</v>
      </c>
      <c r="DR38" s="93">
        <f t="shared" si="142"/>
        <v>0</v>
      </c>
      <c r="DS38" s="93">
        <f t="shared" si="142"/>
        <v>0</v>
      </c>
      <c r="DU38" s="37">
        <v>34</v>
      </c>
      <c r="DV38" s="93">
        <f t="shared" si="150"/>
        <v>0.60874295331280304</v>
      </c>
      <c r="DW38" s="93">
        <f t="shared" si="151"/>
        <v>0.61769505556740301</v>
      </c>
      <c r="DX38" s="93">
        <f t="shared" si="152"/>
        <v>0.62677880638457062</v>
      </c>
      <c r="DY38" s="93">
        <f t="shared" si="153"/>
        <v>0.63599614177257902</v>
      </c>
      <c r="DZ38" s="93">
        <f t="shared" si="154"/>
        <v>0.64534902621041101</v>
      </c>
      <c r="EA38" s="93">
        <f t="shared" si="155"/>
        <v>0.65483945306644642</v>
      </c>
      <c r="EB38" s="93">
        <f t="shared" si="156"/>
        <v>0.66446944502330585</v>
      </c>
      <c r="EC38" s="93">
        <f t="shared" si="157"/>
        <v>0.67424105450894267</v>
      </c>
      <c r="ED38" s="93">
        <f t="shared" si="158"/>
        <v>0.6841563641340741</v>
      </c>
      <c r="EE38" s="93">
        <f t="shared" si="159"/>
        <v>0.6942174871360457</v>
      </c>
      <c r="EF38" s="93">
        <f t="shared" si="160"/>
        <v>0.70442656782922286</v>
      </c>
      <c r="EG38" s="93">
        <f t="shared" si="161"/>
        <v>0.71478578206200549</v>
      </c>
      <c r="EH38" s="93">
        <f t="shared" si="162"/>
        <v>0.72529733768056437</v>
      </c>
      <c r="EI38" s="93">
        <f t="shared" si="163"/>
        <v>0.73596347499939618</v>
      </c>
      <c r="EJ38" s="93">
        <f t="shared" si="164"/>
        <v>0.74678646727879905</v>
      </c>
      <c r="EK38" s="93">
        <f t="shared" si="165"/>
        <v>0.75776862120936961</v>
      </c>
      <c r="EL38" s="93">
        <f t="shared" si="166"/>
        <v>0.768912277403625</v>
      </c>
      <c r="EM38" s="93">
        <f t="shared" si="167"/>
        <v>0.7802198108948547</v>
      </c>
      <c r="EN38" s="93">
        <f t="shared" si="168"/>
        <v>0.79169363164330842</v>
      </c>
      <c r="EO38" s="93">
        <f t="shared" si="169"/>
        <v>0.80333618504982762</v>
      </c>
      <c r="EP38" s="93">
        <f t="shared" si="170"/>
        <v>0.81514995247703093</v>
      </c>
      <c r="EQ38" s="93">
        <f t="shared" si="171"/>
        <v>0.82713745177816367</v>
      </c>
      <c r="ER38" s="93">
        <f t="shared" si="172"/>
        <v>0.8393012378337249</v>
      </c>
      <c r="ES38" s="93">
        <f t="shared" si="173"/>
        <v>0.85164390309598548</v>
      </c>
      <c r="ET38" s="93">
        <f t="shared" si="174"/>
        <v>0.86416807814151464</v>
      </c>
      <c r="EU38" s="93">
        <f t="shared" si="175"/>
        <v>0.87687643223183098</v>
      </c>
      <c r="EV38" s="93">
        <f t="shared" si="176"/>
        <v>0.88977167388229905</v>
      </c>
      <c r="EW38" s="93">
        <f t="shared" si="177"/>
        <v>0.9028565514393917</v>
      </c>
      <c r="EX38" s="93">
        <f t="shared" si="178"/>
        <v>0.91613385366644151</v>
      </c>
      <c r="EY38" s="93">
        <f t="shared" si="179"/>
        <v>0.92960641033800684</v>
      </c>
      <c r="EZ38" s="93">
        <f t="shared" si="180"/>
        <v>0.94327709284297745</v>
      </c>
      <c r="FA38" s="93">
        <f t="shared" si="181"/>
        <v>0.95714881479655056</v>
      </c>
      <c r="FB38" s="93">
        <f t="shared" si="182"/>
        <v>0.97122453266120568</v>
      </c>
      <c r="FC38" s="93">
        <f t="shared" si="183"/>
        <v>0.98550724637681164</v>
      </c>
      <c r="FD38" s="93">
        <f t="shared" si="184"/>
        <v>1</v>
      </c>
      <c r="FE38" s="93">
        <f t="shared" si="185"/>
        <v>0</v>
      </c>
      <c r="FF38" s="93">
        <f t="shared" si="186"/>
        <v>0</v>
      </c>
      <c r="FG38" s="93">
        <f t="shared" si="187"/>
        <v>0</v>
      </c>
      <c r="FH38" s="93">
        <f t="shared" si="188"/>
        <v>0</v>
      </c>
      <c r="FI38" s="93">
        <f t="shared" si="189"/>
        <v>0</v>
      </c>
      <c r="FJ38" s="93">
        <f t="shared" si="190"/>
        <v>0</v>
      </c>
      <c r="FK38" s="93">
        <f t="shared" si="191"/>
        <v>0</v>
      </c>
      <c r="FL38" s="93">
        <f t="shared" si="192"/>
        <v>0</v>
      </c>
      <c r="FM38" s="93">
        <f t="shared" si="193"/>
        <v>0</v>
      </c>
      <c r="FN38" s="93">
        <f t="shared" si="194"/>
        <v>0</v>
      </c>
      <c r="FO38" s="93">
        <f t="shared" si="195"/>
        <v>0</v>
      </c>
      <c r="FP38" s="93">
        <f t="shared" si="196"/>
        <v>0</v>
      </c>
      <c r="FQ38" s="93">
        <f t="shared" si="197"/>
        <v>0</v>
      </c>
      <c r="FR38" s="93">
        <f t="shared" si="198"/>
        <v>0</v>
      </c>
      <c r="FS38" s="93">
        <f t="shared" si="199"/>
        <v>0</v>
      </c>
      <c r="FT38" s="93">
        <f t="shared" si="200"/>
        <v>0</v>
      </c>
      <c r="FU38" s="93">
        <f t="shared" si="201"/>
        <v>0</v>
      </c>
      <c r="FV38" s="93">
        <f t="shared" si="202"/>
        <v>0</v>
      </c>
      <c r="FW38" s="93">
        <f t="shared" si="203"/>
        <v>0</v>
      </c>
      <c r="FX38" s="93">
        <f t="shared" si="204"/>
        <v>0</v>
      </c>
      <c r="FY38" s="93">
        <f t="shared" si="205"/>
        <v>0</v>
      </c>
      <c r="FZ38" s="93">
        <f t="shared" si="206"/>
        <v>0</v>
      </c>
      <c r="GA38" s="93">
        <f t="shared" si="207"/>
        <v>0</v>
      </c>
      <c r="GB38" s="93">
        <f t="shared" si="208"/>
        <v>0</v>
      </c>
      <c r="GC38" s="93">
        <f t="shared" si="209"/>
        <v>0</v>
      </c>
      <c r="GD38" s="93">
        <f t="shared" si="210"/>
        <v>0</v>
      </c>
      <c r="GE38" s="93">
        <f t="shared" si="211"/>
        <v>0</v>
      </c>
      <c r="GF38" s="93">
        <f t="shared" si="212"/>
        <v>0</v>
      </c>
      <c r="GG38" s="93">
        <f t="shared" si="213"/>
        <v>0</v>
      </c>
      <c r="GH38" s="93">
        <f t="shared" si="214"/>
        <v>0</v>
      </c>
      <c r="GI38" s="93">
        <f t="shared" si="215"/>
        <v>0</v>
      </c>
      <c r="GJ38" s="93">
        <f t="shared" si="216"/>
        <v>0</v>
      </c>
      <c r="GK38" s="93">
        <f t="shared" si="217"/>
        <v>0</v>
      </c>
      <c r="GL38" s="93">
        <f t="shared" si="218"/>
        <v>0</v>
      </c>
      <c r="GM38" s="93">
        <f t="shared" si="219"/>
        <v>0</v>
      </c>
      <c r="GN38" s="93">
        <f t="shared" si="220"/>
        <v>0</v>
      </c>
      <c r="GO38" s="93">
        <f t="shared" si="221"/>
        <v>0</v>
      </c>
      <c r="GP38" s="93">
        <f t="shared" si="222"/>
        <v>0</v>
      </c>
      <c r="GQ38" s="93">
        <f t="shared" si="223"/>
        <v>0</v>
      </c>
      <c r="GR38" s="93">
        <f t="shared" si="224"/>
        <v>0</v>
      </c>
      <c r="GS38" s="93">
        <f t="shared" si="225"/>
        <v>0</v>
      </c>
      <c r="GT38" s="93">
        <f t="shared" si="226"/>
        <v>0</v>
      </c>
      <c r="GU38" s="93">
        <f t="shared" si="227"/>
        <v>0</v>
      </c>
      <c r="GV38" s="93">
        <f t="shared" si="228"/>
        <v>0</v>
      </c>
      <c r="GW38" s="93">
        <f t="shared" si="229"/>
        <v>0</v>
      </c>
      <c r="GX38" s="93">
        <f t="shared" si="230"/>
        <v>0</v>
      </c>
      <c r="GY38" s="93">
        <f t="shared" si="231"/>
        <v>0</v>
      </c>
      <c r="GZ38" s="93">
        <f t="shared" si="232"/>
        <v>0</v>
      </c>
      <c r="HA38" s="93">
        <f t="shared" si="233"/>
        <v>0</v>
      </c>
      <c r="HB38" s="93">
        <f t="shared" si="234"/>
        <v>0</v>
      </c>
      <c r="HC38" s="93">
        <f t="shared" si="235"/>
        <v>0</v>
      </c>
      <c r="HD38" s="93">
        <f t="shared" si="236"/>
        <v>0</v>
      </c>
      <c r="HE38" s="93">
        <f t="shared" si="237"/>
        <v>0</v>
      </c>
      <c r="HF38" s="93">
        <f t="shared" si="238"/>
        <v>0</v>
      </c>
      <c r="HG38" s="93">
        <f t="shared" si="239"/>
        <v>0</v>
      </c>
      <c r="HH38" s="93">
        <f t="shared" si="240"/>
        <v>0</v>
      </c>
      <c r="HI38" s="93">
        <f t="shared" si="241"/>
        <v>0</v>
      </c>
      <c r="HJ38" s="93">
        <f t="shared" si="242"/>
        <v>0</v>
      </c>
      <c r="HK38" s="93">
        <f t="shared" si="243"/>
        <v>0</v>
      </c>
      <c r="HL38" s="93">
        <f t="shared" si="244"/>
        <v>0</v>
      </c>
      <c r="HM38" s="93">
        <f t="shared" si="245"/>
        <v>0</v>
      </c>
      <c r="HN38" s="93">
        <f t="shared" si="246"/>
        <v>0</v>
      </c>
      <c r="HO38" s="93">
        <f t="shared" si="247"/>
        <v>0</v>
      </c>
      <c r="HP38" s="93">
        <f t="shared" si="248"/>
        <v>0</v>
      </c>
      <c r="HQ38" s="93">
        <f t="shared" si="249"/>
        <v>0</v>
      </c>
    </row>
    <row r="39" spans="2:225" x14ac:dyDescent="0.25">
      <c r="B39" s="40">
        <v>35</v>
      </c>
      <c r="C39" s="91">
        <f t="shared" ca="1" si="144"/>
        <v>12148941.528647911</v>
      </c>
      <c r="D39" s="91">
        <f t="shared" ca="1" si="145"/>
        <v>14982681.704831092</v>
      </c>
      <c r="E39" s="91">
        <f t="shared" ca="1" si="146"/>
        <v>4177029.7123182942</v>
      </c>
      <c r="F39" s="91">
        <f t="shared" ca="1" si="147"/>
        <v>5545746.2783402326</v>
      </c>
      <c r="H39" s="40">
        <v>35</v>
      </c>
      <c r="I39" s="91">
        <f t="shared" ref="I39:I48" si="252">AI_MAN_35_44*(1+SOCA)</f>
        <v>560334.15124884376</v>
      </c>
      <c r="J39" s="41">
        <f t="shared" ref="J39:J48" si="253">SI_MAN_35_44</f>
        <v>0.90300000000000002</v>
      </c>
      <c r="K39" s="92">
        <f t="shared" si="148"/>
        <v>505981.73857770592</v>
      </c>
      <c r="L39" s="92">
        <f t="shared" si="149"/>
        <v>2015.8635003095853</v>
      </c>
      <c r="M39" s="42"/>
      <c r="N39" s="40">
        <v>35</v>
      </c>
      <c r="O39" s="54">
        <f t="shared" si="137"/>
        <v>3.0332647591500499</v>
      </c>
      <c r="P39" s="92">
        <f t="shared" si="133"/>
        <v>386.34325101088018</v>
      </c>
      <c r="Q39" s="92">
        <f t="shared" si="115"/>
        <v>141015.28661897127</v>
      </c>
      <c r="R39" s="42"/>
      <c r="S39" s="40">
        <v>35</v>
      </c>
      <c r="T39" s="54">
        <f>'7. Dödsrisk'!E39</f>
        <v>9.3999999999999997E-4</v>
      </c>
      <c r="U39" s="90">
        <f t="shared" si="116"/>
        <v>0.99905999999999995</v>
      </c>
      <c r="V39" s="43"/>
      <c r="W39" s="37">
        <v>35</v>
      </c>
      <c r="X39" s="93">
        <f t="shared" si="140"/>
        <v>0.98359767514246776</v>
      </c>
      <c r="Y39" s="93">
        <f t="shared" si="140"/>
        <v>0.9863495904999624</v>
      </c>
      <c r="Z39" s="93">
        <f t="shared" si="140"/>
        <v>0.98651729844069735</v>
      </c>
      <c r="AA39" s="93">
        <f t="shared" si="140"/>
        <v>0.98673438000429825</v>
      </c>
      <c r="AB39" s="93">
        <f t="shared" si="140"/>
        <v>0.98680345624623567</v>
      </c>
      <c r="AC39" s="93">
        <f t="shared" si="140"/>
        <v>0.98693175737469396</v>
      </c>
      <c r="AD39" s="93">
        <f t="shared" si="140"/>
        <v>0.9869811064300158</v>
      </c>
      <c r="AE39" s="93">
        <f t="shared" si="140"/>
        <v>0.98709955837702101</v>
      </c>
      <c r="AF39" s="93">
        <f t="shared" si="140"/>
        <v>0.9871686601832339</v>
      </c>
      <c r="AG39" s="93">
        <f t="shared" si="140"/>
        <v>0.9871884039513128</v>
      </c>
      <c r="AH39" s="93">
        <f t="shared" si="140"/>
        <v>0.9872180204919272</v>
      </c>
      <c r="AI39" s="93">
        <f t="shared" si="140"/>
        <v>0.98726738386112056</v>
      </c>
      <c r="AJ39" s="93">
        <f t="shared" si="140"/>
        <v>0.98733649741593987</v>
      </c>
      <c r="AK39" s="93">
        <f t="shared" si="140"/>
        <v>0.98744511637874144</v>
      </c>
      <c r="AL39" s="93">
        <f t="shared" si="140"/>
        <v>0.98753399443824064</v>
      </c>
      <c r="AM39" s="93">
        <f t="shared" si="140"/>
        <v>0.98764263512810502</v>
      </c>
      <c r="AN39" s="93">
        <f t="shared" si="141"/>
        <v>0.9877710453640024</v>
      </c>
      <c r="AO39" s="93">
        <f t="shared" si="141"/>
        <v>0.98795875752793272</v>
      </c>
      <c r="AP39" s="93">
        <f t="shared" si="141"/>
        <v>0.98825523409816196</v>
      </c>
      <c r="AQ39" s="93">
        <f t="shared" si="141"/>
        <v>0.98859135515891627</v>
      </c>
      <c r="AR39" s="93">
        <f t="shared" si="141"/>
        <v>0.98914527651376383</v>
      </c>
      <c r="AS39" s="93">
        <f t="shared" si="141"/>
        <v>0.9897787349041024</v>
      </c>
      <c r="AT39" s="93">
        <f t="shared" si="141"/>
        <v>0.99038286845385926</v>
      </c>
      <c r="AU39" s="93">
        <f t="shared" si="141"/>
        <v>0.99101711941028203</v>
      </c>
      <c r="AV39" s="93">
        <f t="shared" si="141"/>
        <v>0.99163193120763071</v>
      </c>
      <c r="AW39" s="93">
        <f t="shared" si="141"/>
        <v>0.99246560231357395</v>
      </c>
      <c r="AX39" s="93">
        <f t="shared" si="141"/>
        <v>0.99334968353191722</v>
      </c>
      <c r="AY39" s="93">
        <f t="shared" si="141"/>
        <v>0.9941748486563019</v>
      </c>
      <c r="AZ39" s="93">
        <f t="shared" si="141"/>
        <v>0.99496086774181802</v>
      </c>
      <c r="BA39" s="93">
        <f t="shared" si="141"/>
        <v>0.99570764847817672</v>
      </c>
      <c r="BB39" s="93">
        <f t="shared" si="141"/>
        <v>0.99643504606180178</v>
      </c>
      <c r="BC39" s="93">
        <f t="shared" si="141"/>
        <v>0.9971629750335762</v>
      </c>
      <c r="BD39" s="93">
        <f t="shared" si="251"/>
        <v>0.99770173396992001</v>
      </c>
      <c r="BE39" s="93">
        <f t="shared" si="251"/>
        <v>0.99840061440000005</v>
      </c>
      <c r="BF39" s="93">
        <f t="shared" si="251"/>
        <v>0.99936000000000003</v>
      </c>
      <c r="BG39" s="93">
        <f t="shared" si="251"/>
        <v>1</v>
      </c>
      <c r="BH39" s="93">
        <f t="shared" si="251"/>
        <v>0</v>
      </c>
      <c r="BI39" s="93">
        <f t="shared" si="251"/>
        <v>0</v>
      </c>
      <c r="BJ39" s="93">
        <f t="shared" si="251"/>
        <v>0</v>
      </c>
      <c r="BK39" s="93">
        <f t="shared" si="251"/>
        <v>0</v>
      </c>
      <c r="BL39" s="93">
        <f t="shared" si="251"/>
        <v>0</v>
      </c>
      <c r="BM39" s="93">
        <f t="shared" si="251"/>
        <v>0</v>
      </c>
      <c r="BN39" s="93">
        <f t="shared" si="251"/>
        <v>0</v>
      </c>
      <c r="BO39" s="93">
        <f t="shared" si="251"/>
        <v>0</v>
      </c>
      <c r="BP39" s="93">
        <f t="shared" si="251"/>
        <v>0</v>
      </c>
      <c r="BQ39" s="93">
        <f t="shared" si="251"/>
        <v>0</v>
      </c>
      <c r="BR39" s="93">
        <f t="shared" si="251"/>
        <v>0</v>
      </c>
      <c r="BS39" s="93">
        <f t="shared" si="250"/>
        <v>0</v>
      </c>
      <c r="BT39" s="93">
        <f t="shared" si="250"/>
        <v>0</v>
      </c>
      <c r="BU39" s="93">
        <f t="shared" si="250"/>
        <v>0</v>
      </c>
      <c r="BV39" s="93">
        <f t="shared" si="250"/>
        <v>0</v>
      </c>
      <c r="BW39" s="93">
        <f t="shared" si="250"/>
        <v>0</v>
      </c>
      <c r="BX39" s="93">
        <f t="shared" si="250"/>
        <v>0</v>
      </c>
      <c r="BY39" s="93">
        <f t="shared" si="250"/>
        <v>0</v>
      </c>
      <c r="BZ39" s="93">
        <f t="shared" si="250"/>
        <v>0</v>
      </c>
      <c r="CA39" s="93">
        <f t="shared" si="250"/>
        <v>0</v>
      </c>
      <c r="CB39" s="93">
        <f t="shared" si="250"/>
        <v>0</v>
      </c>
      <c r="CC39" s="93">
        <f t="shared" si="250"/>
        <v>0</v>
      </c>
      <c r="CD39" s="93">
        <f t="shared" si="250"/>
        <v>0</v>
      </c>
      <c r="CE39" s="93">
        <f t="shared" si="250"/>
        <v>0</v>
      </c>
      <c r="CF39" s="93">
        <f t="shared" si="250"/>
        <v>0</v>
      </c>
      <c r="CG39" s="93">
        <f t="shared" si="250"/>
        <v>0</v>
      </c>
      <c r="CH39" s="93">
        <f t="shared" si="250"/>
        <v>0</v>
      </c>
      <c r="CI39" s="93">
        <f t="shared" si="250"/>
        <v>0</v>
      </c>
      <c r="CJ39" s="93">
        <f t="shared" ref="CJ39:CY54" si="254">IF($W39&lt;CJ$3,0,IF($W39=CJ$3,1,CJ38*$U38))</f>
        <v>0</v>
      </c>
      <c r="CK39" s="93">
        <f t="shared" si="254"/>
        <v>0</v>
      </c>
      <c r="CL39" s="93">
        <f t="shared" si="254"/>
        <v>0</v>
      </c>
      <c r="CM39" s="93">
        <f t="shared" si="254"/>
        <v>0</v>
      </c>
      <c r="CN39" s="93">
        <f t="shared" si="254"/>
        <v>0</v>
      </c>
      <c r="CO39" s="93">
        <f t="shared" si="254"/>
        <v>0</v>
      </c>
      <c r="CP39" s="93">
        <f t="shared" si="254"/>
        <v>0</v>
      </c>
      <c r="CQ39" s="93">
        <f t="shared" si="254"/>
        <v>0</v>
      </c>
      <c r="CR39" s="93">
        <f t="shared" si="254"/>
        <v>0</v>
      </c>
      <c r="CS39" s="93">
        <f t="shared" si="254"/>
        <v>0</v>
      </c>
      <c r="CT39" s="93">
        <f t="shared" si="254"/>
        <v>0</v>
      </c>
      <c r="CU39" s="93">
        <f t="shared" si="254"/>
        <v>0</v>
      </c>
      <c r="CV39" s="93">
        <f t="shared" si="254"/>
        <v>0</v>
      </c>
      <c r="CW39" s="93">
        <f t="shared" si="254"/>
        <v>0</v>
      </c>
      <c r="CX39" s="93">
        <f t="shared" si="254"/>
        <v>0</v>
      </c>
      <c r="CY39" s="93">
        <f t="shared" si="254"/>
        <v>0</v>
      </c>
      <c r="CZ39" s="93">
        <f t="shared" si="143"/>
        <v>0</v>
      </c>
      <c r="DA39" s="93">
        <f t="shared" si="143"/>
        <v>0</v>
      </c>
      <c r="DB39" s="93">
        <f t="shared" si="143"/>
        <v>0</v>
      </c>
      <c r="DC39" s="93">
        <f t="shared" si="143"/>
        <v>0</v>
      </c>
      <c r="DD39" s="93">
        <f t="shared" si="143"/>
        <v>0</v>
      </c>
      <c r="DE39" s="93">
        <f t="shared" si="143"/>
        <v>0</v>
      </c>
      <c r="DF39" s="93">
        <f t="shared" si="143"/>
        <v>0</v>
      </c>
      <c r="DG39" s="93">
        <f t="shared" si="143"/>
        <v>0</v>
      </c>
      <c r="DH39" s="93">
        <f t="shared" si="143"/>
        <v>0</v>
      </c>
      <c r="DI39" s="93">
        <f t="shared" si="143"/>
        <v>0</v>
      </c>
      <c r="DJ39" s="93">
        <f t="shared" si="143"/>
        <v>0</v>
      </c>
      <c r="DK39" s="93">
        <f t="shared" si="143"/>
        <v>0</v>
      </c>
      <c r="DL39" s="93">
        <f t="shared" si="143"/>
        <v>0</v>
      </c>
      <c r="DM39" s="93">
        <f t="shared" si="143"/>
        <v>0</v>
      </c>
      <c r="DN39" s="93">
        <f t="shared" si="143"/>
        <v>0</v>
      </c>
      <c r="DO39" s="93">
        <f t="shared" si="142"/>
        <v>0</v>
      </c>
      <c r="DP39" s="93">
        <f t="shared" si="142"/>
        <v>0</v>
      </c>
      <c r="DQ39" s="93">
        <f t="shared" si="142"/>
        <v>0</v>
      </c>
      <c r="DR39" s="93">
        <f t="shared" si="142"/>
        <v>0</v>
      </c>
      <c r="DS39" s="93">
        <f t="shared" si="142"/>
        <v>0</v>
      </c>
      <c r="DU39" s="37">
        <v>35</v>
      </c>
      <c r="DV39" s="93">
        <f t="shared" si="150"/>
        <v>0.59992059167058853</v>
      </c>
      <c r="DW39" s="93">
        <f t="shared" si="151"/>
        <v>0.60874295331280304</v>
      </c>
      <c r="DX39" s="93">
        <f t="shared" si="152"/>
        <v>0.61769505556740301</v>
      </c>
      <c r="DY39" s="93">
        <f t="shared" si="153"/>
        <v>0.62677880638457062</v>
      </c>
      <c r="DZ39" s="93">
        <f t="shared" si="154"/>
        <v>0.63599614177257902</v>
      </c>
      <c r="EA39" s="93">
        <f t="shared" si="155"/>
        <v>0.64534902621041101</v>
      </c>
      <c r="EB39" s="93">
        <f t="shared" si="156"/>
        <v>0.65483945306644642</v>
      </c>
      <c r="EC39" s="93">
        <f t="shared" si="157"/>
        <v>0.66446944502330585</v>
      </c>
      <c r="ED39" s="93">
        <f t="shared" si="158"/>
        <v>0.67424105450894267</v>
      </c>
      <c r="EE39" s="93">
        <f t="shared" si="159"/>
        <v>0.6841563641340741</v>
      </c>
      <c r="EF39" s="93">
        <f t="shared" si="160"/>
        <v>0.6942174871360457</v>
      </c>
      <c r="EG39" s="93">
        <f t="shared" si="161"/>
        <v>0.70442656782922286</v>
      </c>
      <c r="EH39" s="93">
        <f t="shared" si="162"/>
        <v>0.71478578206200549</v>
      </c>
      <c r="EI39" s="93">
        <f t="shared" si="163"/>
        <v>0.72529733768056437</v>
      </c>
      <c r="EJ39" s="93">
        <f t="shared" si="164"/>
        <v>0.73596347499939618</v>
      </c>
      <c r="EK39" s="93">
        <f t="shared" si="165"/>
        <v>0.74678646727879905</v>
      </c>
      <c r="EL39" s="93">
        <f t="shared" si="166"/>
        <v>0.75776862120936961</v>
      </c>
      <c r="EM39" s="93">
        <f t="shared" si="167"/>
        <v>0.768912277403625</v>
      </c>
      <c r="EN39" s="93">
        <f t="shared" si="168"/>
        <v>0.7802198108948547</v>
      </c>
      <c r="EO39" s="93">
        <f t="shared" si="169"/>
        <v>0.79169363164330842</v>
      </c>
      <c r="EP39" s="93">
        <f t="shared" si="170"/>
        <v>0.80333618504982762</v>
      </c>
      <c r="EQ39" s="93">
        <f t="shared" si="171"/>
        <v>0.81514995247703093</v>
      </c>
      <c r="ER39" s="93">
        <f t="shared" si="172"/>
        <v>0.82713745177816367</v>
      </c>
      <c r="ES39" s="93">
        <f t="shared" si="173"/>
        <v>0.8393012378337249</v>
      </c>
      <c r="ET39" s="93">
        <f t="shared" si="174"/>
        <v>0.85164390309598548</v>
      </c>
      <c r="EU39" s="93">
        <f t="shared" si="175"/>
        <v>0.86416807814151464</v>
      </c>
      <c r="EV39" s="93">
        <f t="shared" si="176"/>
        <v>0.87687643223183098</v>
      </c>
      <c r="EW39" s="93">
        <f t="shared" si="177"/>
        <v>0.88977167388229905</v>
      </c>
      <c r="EX39" s="93">
        <f t="shared" si="178"/>
        <v>0.9028565514393917</v>
      </c>
      <c r="EY39" s="93">
        <f t="shared" si="179"/>
        <v>0.91613385366644151</v>
      </c>
      <c r="EZ39" s="93">
        <f t="shared" si="180"/>
        <v>0.92960641033800684</v>
      </c>
      <c r="FA39" s="93">
        <f t="shared" si="181"/>
        <v>0.94327709284297745</v>
      </c>
      <c r="FB39" s="93">
        <f t="shared" si="182"/>
        <v>0.95714881479655056</v>
      </c>
      <c r="FC39" s="93">
        <f t="shared" si="183"/>
        <v>0.97122453266120568</v>
      </c>
      <c r="FD39" s="93">
        <f t="shared" si="184"/>
        <v>0.98550724637681164</v>
      </c>
      <c r="FE39" s="93">
        <f t="shared" si="185"/>
        <v>1</v>
      </c>
      <c r="FF39" s="93">
        <f t="shared" si="186"/>
        <v>0</v>
      </c>
      <c r="FG39" s="93">
        <f t="shared" si="187"/>
        <v>0</v>
      </c>
      <c r="FH39" s="93">
        <f t="shared" si="188"/>
        <v>0</v>
      </c>
      <c r="FI39" s="93">
        <f t="shared" si="189"/>
        <v>0</v>
      </c>
      <c r="FJ39" s="93">
        <f t="shared" si="190"/>
        <v>0</v>
      </c>
      <c r="FK39" s="93">
        <f t="shared" si="191"/>
        <v>0</v>
      </c>
      <c r="FL39" s="93">
        <f t="shared" si="192"/>
        <v>0</v>
      </c>
      <c r="FM39" s="93">
        <f t="shared" si="193"/>
        <v>0</v>
      </c>
      <c r="FN39" s="93">
        <f t="shared" si="194"/>
        <v>0</v>
      </c>
      <c r="FO39" s="93">
        <f t="shared" si="195"/>
        <v>0</v>
      </c>
      <c r="FP39" s="93">
        <f t="shared" si="196"/>
        <v>0</v>
      </c>
      <c r="FQ39" s="93">
        <f t="shared" si="197"/>
        <v>0</v>
      </c>
      <c r="FR39" s="93">
        <f t="shared" si="198"/>
        <v>0</v>
      </c>
      <c r="FS39" s="93">
        <f t="shared" si="199"/>
        <v>0</v>
      </c>
      <c r="FT39" s="93">
        <f t="shared" si="200"/>
        <v>0</v>
      </c>
      <c r="FU39" s="93">
        <f t="shared" si="201"/>
        <v>0</v>
      </c>
      <c r="FV39" s="93">
        <f t="shared" si="202"/>
        <v>0</v>
      </c>
      <c r="FW39" s="93">
        <f t="shared" si="203"/>
        <v>0</v>
      </c>
      <c r="FX39" s="93">
        <f t="shared" si="204"/>
        <v>0</v>
      </c>
      <c r="FY39" s="93">
        <f t="shared" si="205"/>
        <v>0</v>
      </c>
      <c r="FZ39" s="93">
        <f t="shared" si="206"/>
        <v>0</v>
      </c>
      <c r="GA39" s="93">
        <f t="shared" si="207"/>
        <v>0</v>
      </c>
      <c r="GB39" s="93">
        <f t="shared" si="208"/>
        <v>0</v>
      </c>
      <c r="GC39" s="93">
        <f t="shared" si="209"/>
        <v>0</v>
      </c>
      <c r="GD39" s="93">
        <f t="shared" si="210"/>
        <v>0</v>
      </c>
      <c r="GE39" s="93">
        <f t="shared" si="211"/>
        <v>0</v>
      </c>
      <c r="GF39" s="93">
        <f t="shared" si="212"/>
        <v>0</v>
      </c>
      <c r="GG39" s="93">
        <f t="shared" si="213"/>
        <v>0</v>
      </c>
      <c r="GH39" s="93">
        <f t="shared" si="214"/>
        <v>0</v>
      </c>
      <c r="GI39" s="93">
        <f t="shared" si="215"/>
        <v>0</v>
      </c>
      <c r="GJ39" s="93">
        <f t="shared" si="216"/>
        <v>0</v>
      </c>
      <c r="GK39" s="93">
        <f t="shared" si="217"/>
        <v>0</v>
      </c>
      <c r="GL39" s="93">
        <f t="shared" si="218"/>
        <v>0</v>
      </c>
      <c r="GM39" s="93">
        <f t="shared" si="219"/>
        <v>0</v>
      </c>
      <c r="GN39" s="93">
        <f t="shared" si="220"/>
        <v>0</v>
      </c>
      <c r="GO39" s="93">
        <f t="shared" si="221"/>
        <v>0</v>
      </c>
      <c r="GP39" s="93">
        <f t="shared" si="222"/>
        <v>0</v>
      </c>
      <c r="GQ39" s="93">
        <f t="shared" si="223"/>
        <v>0</v>
      </c>
      <c r="GR39" s="93">
        <f t="shared" si="224"/>
        <v>0</v>
      </c>
      <c r="GS39" s="93">
        <f t="shared" si="225"/>
        <v>0</v>
      </c>
      <c r="GT39" s="93">
        <f t="shared" si="226"/>
        <v>0</v>
      </c>
      <c r="GU39" s="93">
        <f t="shared" si="227"/>
        <v>0</v>
      </c>
      <c r="GV39" s="93">
        <f t="shared" si="228"/>
        <v>0</v>
      </c>
      <c r="GW39" s="93">
        <f t="shared" si="229"/>
        <v>0</v>
      </c>
      <c r="GX39" s="93">
        <f t="shared" si="230"/>
        <v>0</v>
      </c>
      <c r="GY39" s="93">
        <f t="shared" si="231"/>
        <v>0</v>
      </c>
      <c r="GZ39" s="93">
        <f t="shared" si="232"/>
        <v>0</v>
      </c>
      <c r="HA39" s="93">
        <f t="shared" si="233"/>
        <v>0</v>
      </c>
      <c r="HB39" s="93">
        <f t="shared" si="234"/>
        <v>0</v>
      </c>
      <c r="HC39" s="93">
        <f t="shared" si="235"/>
        <v>0</v>
      </c>
      <c r="HD39" s="93">
        <f t="shared" si="236"/>
        <v>0</v>
      </c>
      <c r="HE39" s="93">
        <f t="shared" si="237"/>
        <v>0</v>
      </c>
      <c r="HF39" s="93">
        <f t="shared" si="238"/>
        <v>0</v>
      </c>
      <c r="HG39" s="93">
        <f t="shared" si="239"/>
        <v>0</v>
      </c>
      <c r="HH39" s="93">
        <f t="shared" si="240"/>
        <v>0</v>
      </c>
      <c r="HI39" s="93">
        <f t="shared" si="241"/>
        <v>0</v>
      </c>
      <c r="HJ39" s="93">
        <f t="shared" si="242"/>
        <v>0</v>
      </c>
      <c r="HK39" s="93">
        <f t="shared" si="243"/>
        <v>0</v>
      </c>
      <c r="HL39" s="93">
        <f t="shared" si="244"/>
        <v>0</v>
      </c>
      <c r="HM39" s="93">
        <f t="shared" si="245"/>
        <v>0</v>
      </c>
      <c r="HN39" s="93">
        <f t="shared" si="246"/>
        <v>0</v>
      </c>
      <c r="HO39" s="93">
        <f t="shared" si="247"/>
        <v>0</v>
      </c>
      <c r="HP39" s="93">
        <f t="shared" si="248"/>
        <v>0</v>
      </c>
      <c r="HQ39" s="93">
        <f t="shared" si="249"/>
        <v>0</v>
      </c>
    </row>
    <row r="40" spans="2:225" x14ac:dyDescent="0.25">
      <c r="B40" s="40">
        <v>36</v>
      </c>
      <c r="C40" s="91">
        <f t="shared" ca="1" si="144"/>
        <v>11825295.564813931</v>
      </c>
      <c r="D40" s="91">
        <f t="shared" ca="1" si="145"/>
        <v>14490320.867869176</v>
      </c>
      <c r="E40" s="91">
        <f t="shared" ca="1" si="146"/>
        <v>4099220.8466142481</v>
      </c>
      <c r="F40" s="91">
        <f t="shared" ca="1" si="147"/>
        <v>5409816.2189670866</v>
      </c>
      <c r="H40" s="40">
        <v>36</v>
      </c>
      <c r="I40" s="91">
        <f t="shared" si="252"/>
        <v>560334.15124884376</v>
      </c>
      <c r="J40" s="41">
        <f t="shared" si="253"/>
        <v>0.90300000000000002</v>
      </c>
      <c r="K40" s="92">
        <f t="shared" si="148"/>
        <v>505981.73857770592</v>
      </c>
      <c r="L40" s="92">
        <f t="shared" si="149"/>
        <v>2015.8635003095853</v>
      </c>
      <c r="M40" s="42"/>
      <c r="N40" s="40">
        <v>36</v>
      </c>
      <c r="O40" s="54">
        <f t="shared" si="137"/>
        <v>3.0332647591500499</v>
      </c>
      <c r="P40" s="92">
        <f t="shared" si="133"/>
        <v>386.34325101088018</v>
      </c>
      <c r="Q40" s="92">
        <f t="shared" si="115"/>
        <v>141015.28661897127</v>
      </c>
      <c r="R40" s="42"/>
      <c r="S40" s="40">
        <v>36</v>
      </c>
      <c r="T40" s="54">
        <f>'7. Dödsrisk'!E40</f>
        <v>8.7000000000000001E-4</v>
      </c>
      <c r="U40" s="90">
        <f t="shared" si="116"/>
        <v>0.99912999999999996</v>
      </c>
      <c r="V40" s="43"/>
      <c r="W40" s="37">
        <v>36</v>
      </c>
      <c r="X40" s="93">
        <f t="shared" si="140"/>
        <v>0.98267309332783381</v>
      </c>
      <c r="Y40" s="93">
        <f t="shared" si="140"/>
        <v>0.98542242188489237</v>
      </c>
      <c r="Z40" s="93">
        <f t="shared" si="140"/>
        <v>0.98558997218016309</v>
      </c>
      <c r="AA40" s="93">
        <f t="shared" si="140"/>
        <v>0.9858068496870942</v>
      </c>
      <c r="AB40" s="93">
        <f t="shared" si="140"/>
        <v>0.98587586099736413</v>
      </c>
      <c r="AC40" s="93">
        <f t="shared" si="140"/>
        <v>0.98600404152276167</v>
      </c>
      <c r="AD40" s="93">
        <f t="shared" si="140"/>
        <v>0.98605334418997148</v>
      </c>
      <c r="AE40" s="93">
        <f t="shared" si="140"/>
        <v>0.98617168479214656</v>
      </c>
      <c r="AF40" s="93">
        <f t="shared" si="140"/>
        <v>0.98624072164266163</v>
      </c>
      <c r="AG40" s="93">
        <f t="shared" si="140"/>
        <v>0.98626044685159853</v>
      </c>
      <c r="AH40" s="93">
        <f t="shared" si="140"/>
        <v>0.9862900355526647</v>
      </c>
      <c r="AI40" s="93">
        <f t="shared" si="140"/>
        <v>0.98633935252029104</v>
      </c>
      <c r="AJ40" s="93">
        <f t="shared" si="140"/>
        <v>0.9864084011083688</v>
      </c>
      <c r="AK40" s="93">
        <f t="shared" si="140"/>
        <v>0.98651691796934537</v>
      </c>
      <c r="AL40" s="93">
        <f t="shared" si="140"/>
        <v>0.98660571248346862</v>
      </c>
      <c r="AM40" s="93">
        <f t="shared" si="140"/>
        <v>0.98671425105108457</v>
      </c>
      <c r="AN40" s="93">
        <f t="shared" si="141"/>
        <v>0.98684254058136023</v>
      </c>
      <c r="AO40" s="93">
        <f t="shared" si="141"/>
        <v>0.98703007629585637</v>
      </c>
      <c r="AP40" s="93">
        <f t="shared" si="141"/>
        <v>0.98732627417810959</v>
      </c>
      <c r="AQ40" s="93">
        <f t="shared" si="141"/>
        <v>0.98766207928506689</v>
      </c>
      <c r="AR40" s="93">
        <f t="shared" si="141"/>
        <v>0.98821547995384085</v>
      </c>
      <c r="AS40" s="93">
        <f t="shared" si="141"/>
        <v>0.98884834289329249</v>
      </c>
      <c r="AT40" s="93">
        <f t="shared" si="141"/>
        <v>0.98945190855751253</v>
      </c>
      <c r="AU40" s="93">
        <f t="shared" si="141"/>
        <v>0.99008556331803632</v>
      </c>
      <c r="AV40" s="93">
        <f t="shared" si="141"/>
        <v>0.99069979719229551</v>
      </c>
      <c r="AW40" s="93">
        <f t="shared" si="141"/>
        <v>0.99153268464739919</v>
      </c>
      <c r="AX40" s="93">
        <f t="shared" si="141"/>
        <v>0.99241593482939716</v>
      </c>
      <c r="AY40" s="93">
        <f t="shared" si="141"/>
        <v>0.9932403242985649</v>
      </c>
      <c r="AZ40" s="93">
        <f t="shared" si="141"/>
        <v>0.99402560452614064</v>
      </c>
      <c r="BA40" s="93">
        <f t="shared" si="141"/>
        <v>0.99477168328860721</v>
      </c>
      <c r="BB40" s="93">
        <f t="shared" si="141"/>
        <v>0.99549839711850363</v>
      </c>
      <c r="BC40" s="93">
        <f t="shared" si="141"/>
        <v>0.99622564183704454</v>
      </c>
      <c r="BD40" s="93">
        <f t="shared" si="251"/>
        <v>0.99676389433998824</v>
      </c>
      <c r="BE40" s="93">
        <f t="shared" si="251"/>
        <v>0.99746211782246397</v>
      </c>
      <c r="BF40" s="93">
        <f t="shared" si="251"/>
        <v>0.99842060160000001</v>
      </c>
      <c r="BG40" s="93">
        <f t="shared" si="251"/>
        <v>0.99905999999999995</v>
      </c>
      <c r="BH40" s="93">
        <f t="shared" si="251"/>
        <v>1</v>
      </c>
      <c r="BI40" s="93">
        <f t="shared" si="251"/>
        <v>0</v>
      </c>
      <c r="BJ40" s="93">
        <f t="shared" si="251"/>
        <v>0</v>
      </c>
      <c r="BK40" s="93">
        <f t="shared" si="251"/>
        <v>0</v>
      </c>
      <c r="BL40" s="93">
        <f t="shared" si="251"/>
        <v>0</v>
      </c>
      <c r="BM40" s="93">
        <f t="shared" si="251"/>
        <v>0</v>
      </c>
      <c r="BN40" s="93">
        <f t="shared" si="251"/>
        <v>0</v>
      </c>
      <c r="BO40" s="93">
        <f t="shared" si="251"/>
        <v>0</v>
      </c>
      <c r="BP40" s="93">
        <f t="shared" si="251"/>
        <v>0</v>
      </c>
      <c r="BQ40" s="93">
        <f t="shared" si="251"/>
        <v>0</v>
      </c>
      <c r="BR40" s="93">
        <f t="shared" si="251"/>
        <v>0</v>
      </c>
      <c r="BS40" s="93">
        <f t="shared" si="250"/>
        <v>0</v>
      </c>
      <c r="BT40" s="93">
        <f t="shared" si="250"/>
        <v>0</v>
      </c>
      <c r="BU40" s="93">
        <f t="shared" si="250"/>
        <v>0</v>
      </c>
      <c r="BV40" s="93">
        <f t="shared" si="250"/>
        <v>0</v>
      </c>
      <c r="BW40" s="93">
        <f t="shared" si="250"/>
        <v>0</v>
      </c>
      <c r="BX40" s="93">
        <f t="shared" si="250"/>
        <v>0</v>
      </c>
      <c r="BY40" s="93">
        <f t="shared" si="250"/>
        <v>0</v>
      </c>
      <c r="BZ40" s="93">
        <f t="shared" si="250"/>
        <v>0</v>
      </c>
      <c r="CA40" s="93">
        <f t="shared" si="250"/>
        <v>0</v>
      </c>
      <c r="CB40" s="93">
        <f t="shared" si="250"/>
        <v>0</v>
      </c>
      <c r="CC40" s="93">
        <f t="shared" si="250"/>
        <v>0</v>
      </c>
      <c r="CD40" s="93">
        <f t="shared" si="250"/>
        <v>0</v>
      </c>
      <c r="CE40" s="93">
        <f t="shared" si="250"/>
        <v>0</v>
      </c>
      <c r="CF40" s="93">
        <f t="shared" si="250"/>
        <v>0</v>
      </c>
      <c r="CG40" s="93">
        <f t="shared" si="250"/>
        <v>0</v>
      </c>
      <c r="CH40" s="93">
        <f t="shared" si="250"/>
        <v>0</v>
      </c>
      <c r="CI40" s="93">
        <f t="shared" si="250"/>
        <v>0</v>
      </c>
      <c r="CJ40" s="93">
        <f t="shared" si="254"/>
        <v>0</v>
      </c>
      <c r="CK40" s="93">
        <f t="shared" si="254"/>
        <v>0</v>
      </c>
      <c r="CL40" s="93">
        <f t="shared" si="254"/>
        <v>0</v>
      </c>
      <c r="CM40" s="93">
        <f t="shared" si="254"/>
        <v>0</v>
      </c>
      <c r="CN40" s="93">
        <f t="shared" si="254"/>
        <v>0</v>
      </c>
      <c r="CO40" s="93">
        <f t="shared" si="254"/>
        <v>0</v>
      </c>
      <c r="CP40" s="93">
        <f t="shared" si="254"/>
        <v>0</v>
      </c>
      <c r="CQ40" s="93">
        <f t="shared" si="254"/>
        <v>0</v>
      </c>
      <c r="CR40" s="93">
        <f t="shared" si="254"/>
        <v>0</v>
      </c>
      <c r="CS40" s="93">
        <f t="shared" si="254"/>
        <v>0</v>
      </c>
      <c r="CT40" s="93">
        <f t="shared" si="254"/>
        <v>0</v>
      </c>
      <c r="CU40" s="93">
        <f t="shared" si="254"/>
        <v>0</v>
      </c>
      <c r="CV40" s="93">
        <f t="shared" si="254"/>
        <v>0</v>
      </c>
      <c r="CW40" s="93">
        <f t="shared" si="254"/>
        <v>0</v>
      </c>
      <c r="CX40" s="93">
        <f t="shared" si="254"/>
        <v>0</v>
      </c>
      <c r="CY40" s="93">
        <f t="shared" si="254"/>
        <v>0</v>
      </c>
      <c r="CZ40" s="93">
        <f t="shared" si="143"/>
        <v>0</v>
      </c>
      <c r="DA40" s="93">
        <f t="shared" si="143"/>
        <v>0</v>
      </c>
      <c r="DB40" s="93">
        <f t="shared" si="143"/>
        <v>0</v>
      </c>
      <c r="DC40" s="93">
        <f t="shared" si="143"/>
        <v>0</v>
      </c>
      <c r="DD40" s="93">
        <f t="shared" si="143"/>
        <v>0</v>
      </c>
      <c r="DE40" s="93">
        <f t="shared" si="143"/>
        <v>0</v>
      </c>
      <c r="DF40" s="93">
        <f t="shared" si="143"/>
        <v>0</v>
      </c>
      <c r="DG40" s="93">
        <f t="shared" si="143"/>
        <v>0</v>
      </c>
      <c r="DH40" s="93">
        <f t="shared" si="143"/>
        <v>0</v>
      </c>
      <c r="DI40" s="93">
        <f t="shared" si="143"/>
        <v>0</v>
      </c>
      <c r="DJ40" s="93">
        <f t="shared" si="143"/>
        <v>0</v>
      </c>
      <c r="DK40" s="93">
        <f t="shared" si="143"/>
        <v>0</v>
      </c>
      <c r="DL40" s="93">
        <f t="shared" si="143"/>
        <v>0</v>
      </c>
      <c r="DM40" s="93">
        <f t="shared" si="143"/>
        <v>0</v>
      </c>
      <c r="DN40" s="93">
        <f t="shared" si="143"/>
        <v>0</v>
      </c>
      <c r="DO40" s="93">
        <f t="shared" si="142"/>
        <v>0</v>
      </c>
      <c r="DP40" s="93">
        <f t="shared" si="142"/>
        <v>0</v>
      </c>
      <c r="DQ40" s="93">
        <f t="shared" si="142"/>
        <v>0</v>
      </c>
      <c r="DR40" s="93">
        <f t="shared" si="142"/>
        <v>0</v>
      </c>
      <c r="DS40" s="93">
        <f t="shared" si="142"/>
        <v>0</v>
      </c>
      <c r="DU40" s="37">
        <v>36</v>
      </c>
      <c r="DV40" s="93">
        <f t="shared" si="150"/>
        <v>0.59122609034202933</v>
      </c>
      <c r="DW40" s="93">
        <f t="shared" si="151"/>
        <v>0.59992059167058853</v>
      </c>
      <c r="DX40" s="93">
        <f t="shared" si="152"/>
        <v>0.60874295331280304</v>
      </c>
      <c r="DY40" s="93">
        <f t="shared" si="153"/>
        <v>0.61769505556740301</v>
      </c>
      <c r="DZ40" s="93">
        <f t="shared" si="154"/>
        <v>0.62677880638457062</v>
      </c>
      <c r="EA40" s="93">
        <f t="shared" si="155"/>
        <v>0.63599614177257902</v>
      </c>
      <c r="EB40" s="93">
        <f t="shared" si="156"/>
        <v>0.64534902621041101</v>
      </c>
      <c r="EC40" s="93">
        <f t="shared" si="157"/>
        <v>0.65483945306644642</v>
      </c>
      <c r="ED40" s="93">
        <f t="shared" si="158"/>
        <v>0.66446944502330585</v>
      </c>
      <c r="EE40" s="93">
        <f t="shared" si="159"/>
        <v>0.67424105450894267</v>
      </c>
      <c r="EF40" s="93">
        <f t="shared" si="160"/>
        <v>0.6841563641340741</v>
      </c>
      <c r="EG40" s="93">
        <f t="shared" si="161"/>
        <v>0.6942174871360457</v>
      </c>
      <c r="EH40" s="93">
        <f t="shared" si="162"/>
        <v>0.70442656782922286</v>
      </c>
      <c r="EI40" s="93">
        <f t="shared" si="163"/>
        <v>0.71478578206200549</v>
      </c>
      <c r="EJ40" s="93">
        <f t="shared" si="164"/>
        <v>0.72529733768056437</v>
      </c>
      <c r="EK40" s="93">
        <f t="shared" si="165"/>
        <v>0.73596347499939618</v>
      </c>
      <c r="EL40" s="93">
        <f t="shared" si="166"/>
        <v>0.74678646727879905</v>
      </c>
      <c r="EM40" s="93">
        <f t="shared" si="167"/>
        <v>0.75776862120936961</v>
      </c>
      <c r="EN40" s="93">
        <f t="shared" si="168"/>
        <v>0.768912277403625</v>
      </c>
      <c r="EO40" s="93">
        <f t="shared" si="169"/>
        <v>0.7802198108948547</v>
      </c>
      <c r="EP40" s="93">
        <f t="shared" si="170"/>
        <v>0.79169363164330842</v>
      </c>
      <c r="EQ40" s="93">
        <f t="shared" si="171"/>
        <v>0.80333618504982762</v>
      </c>
      <c r="ER40" s="93">
        <f t="shared" si="172"/>
        <v>0.81514995247703093</v>
      </c>
      <c r="ES40" s="93">
        <f t="shared" si="173"/>
        <v>0.82713745177816367</v>
      </c>
      <c r="ET40" s="93">
        <f t="shared" si="174"/>
        <v>0.8393012378337249</v>
      </c>
      <c r="EU40" s="93">
        <f t="shared" si="175"/>
        <v>0.85164390309598548</v>
      </c>
      <c r="EV40" s="93">
        <f t="shared" si="176"/>
        <v>0.86416807814151464</v>
      </c>
      <c r="EW40" s="93">
        <f t="shared" si="177"/>
        <v>0.87687643223183098</v>
      </c>
      <c r="EX40" s="93">
        <f t="shared" si="178"/>
        <v>0.88977167388229905</v>
      </c>
      <c r="EY40" s="93">
        <f t="shared" si="179"/>
        <v>0.9028565514393917</v>
      </c>
      <c r="EZ40" s="93">
        <f t="shared" si="180"/>
        <v>0.91613385366644151</v>
      </c>
      <c r="FA40" s="93">
        <f t="shared" si="181"/>
        <v>0.92960641033800684</v>
      </c>
      <c r="FB40" s="93">
        <f t="shared" si="182"/>
        <v>0.94327709284297745</v>
      </c>
      <c r="FC40" s="93">
        <f t="shared" si="183"/>
        <v>0.95714881479655056</v>
      </c>
      <c r="FD40" s="93">
        <f t="shared" si="184"/>
        <v>0.97122453266120568</v>
      </c>
      <c r="FE40" s="93">
        <f t="shared" si="185"/>
        <v>0.98550724637681164</v>
      </c>
      <c r="FF40" s="93">
        <f t="shared" si="186"/>
        <v>1</v>
      </c>
      <c r="FG40" s="93">
        <f t="shared" si="187"/>
        <v>0</v>
      </c>
      <c r="FH40" s="93">
        <f t="shared" si="188"/>
        <v>0</v>
      </c>
      <c r="FI40" s="93">
        <f t="shared" si="189"/>
        <v>0</v>
      </c>
      <c r="FJ40" s="93">
        <f t="shared" si="190"/>
        <v>0</v>
      </c>
      <c r="FK40" s="93">
        <f t="shared" si="191"/>
        <v>0</v>
      </c>
      <c r="FL40" s="93">
        <f t="shared" si="192"/>
        <v>0</v>
      </c>
      <c r="FM40" s="93">
        <f t="shared" si="193"/>
        <v>0</v>
      </c>
      <c r="FN40" s="93">
        <f t="shared" si="194"/>
        <v>0</v>
      </c>
      <c r="FO40" s="93">
        <f t="shared" si="195"/>
        <v>0</v>
      </c>
      <c r="FP40" s="93">
        <f t="shared" si="196"/>
        <v>0</v>
      </c>
      <c r="FQ40" s="93">
        <f t="shared" si="197"/>
        <v>0</v>
      </c>
      <c r="FR40" s="93">
        <f t="shared" si="198"/>
        <v>0</v>
      </c>
      <c r="FS40" s="93">
        <f t="shared" si="199"/>
        <v>0</v>
      </c>
      <c r="FT40" s="93">
        <f t="shared" si="200"/>
        <v>0</v>
      </c>
      <c r="FU40" s="93">
        <f t="shared" si="201"/>
        <v>0</v>
      </c>
      <c r="FV40" s="93">
        <f t="shared" si="202"/>
        <v>0</v>
      </c>
      <c r="FW40" s="93">
        <f t="shared" si="203"/>
        <v>0</v>
      </c>
      <c r="FX40" s="93">
        <f t="shared" si="204"/>
        <v>0</v>
      </c>
      <c r="FY40" s="93">
        <f t="shared" si="205"/>
        <v>0</v>
      </c>
      <c r="FZ40" s="93">
        <f t="shared" si="206"/>
        <v>0</v>
      </c>
      <c r="GA40" s="93">
        <f t="shared" si="207"/>
        <v>0</v>
      </c>
      <c r="GB40" s="93">
        <f t="shared" si="208"/>
        <v>0</v>
      </c>
      <c r="GC40" s="93">
        <f t="shared" si="209"/>
        <v>0</v>
      </c>
      <c r="GD40" s="93">
        <f t="shared" si="210"/>
        <v>0</v>
      </c>
      <c r="GE40" s="93">
        <f t="shared" si="211"/>
        <v>0</v>
      </c>
      <c r="GF40" s="93">
        <f t="shared" si="212"/>
        <v>0</v>
      </c>
      <c r="GG40" s="93">
        <f t="shared" si="213"/>
        <v>0</v>
      </c>
      <c r="GH40" s="93">
        <f t="shared" si="214"/>
        <v>0</v>
      </c>
      <c r="GI40" s="93">
        <f t="shared" si="215"/>
        <v>0</v>
      </c>
      <c r="GJ40" s="93">
        <f t="shared" si="216"/>
        <v>0</v>
      </c>
      <c r="GK40" s="93">
        <f t="shared" si="217"/>
        <v>0</v>
      </c>
      <c r="GL40" s="93">
        <f t="shared" si="218"/>
        <v>0</v>
      </c>
      <c r="GM40" s="93">
        <f t="shared" si="219"/>
        <v>0</v>
      </c>
      <c r="GN40" s="93">
        <f t="shared" si="220"/>
        <v>0</v>
      </c>
      <c r="GO40" s="93">
        <f t="shared" si="221"/>
        <v>0</v>
      </c>
      <c r="GP40" s="93">
        <f t="shared" si="222"/>
        <v>0</v>
      </c>
      <c r="GQ40" s="93">
        <f t="shared" si="223"/>
        <v>0</v>
      </c>
      <c r="GR40" s="93">
        <f t="shared" si="224"/>
        <v>0</v>
      </c>
      <c r="GS40" s="93">
        <f t="shared" si="225"/>
        <v>0</v>
      </c>
      <c r="GT40" s="93">
        <f t="shared" si="226"/>
        <v>0</v>
      </c>
      <c r="GU40" s="93">
        <f t="shared" si="227"/>
        <v>0</v>
      </c>
      <c r="GV40" s="93">
        <f t="shared" si="228"/>
        <v>0</v>
      </c>
      <c r="GW40" s="93">
        <f t="shared" si="229"/>
        <v>0</v>
      </c>
      <c r="GX40" s="93">
        <f t="shared" si="230"/>
        <v>0</v>
      </c>
      <c r="GY40" s="93">
        <f t="shared" si="231"/>
        <v>0</v>
      </c>
      <c r="GZ40" s="93">
        <f t="shared" si="232"/>
        <v>0</v>
      </c>
      <c r="HA40" s="93">
        <f t="shared" si="233"/>
        <v>0</v>
      </c>
      <c r="HB40" s="93">
        <f t="shared" si="234"/>
        <v>0</v>
      </c>
      <c r="HC40" s="93">
        <f t="shared" si="235"/>
        <v>0</v>
      </c>
      <c r="HD40" s="93">
        <f t="shared" si="236"/>
        <v>0</v>
      </c>
      <c r="HE40" s="93">
        <f t="shared" si="237"/>
        <v>0</v>
      </c>
      <c r="HF40" s="93">
        <f t="shared" si="238"/>
        <v>0</v>
      </c>
      <c r="HG40" s="93">
        <f t="shared" si="239"/>
        <v>0</v>
      </c>
      <c r="HH40" s="93">
        <f t="shared" si="240"/>
        <v>0</v>
      </c>
      <c r="HI40" s="93">
        <f t="shared" si="241"/>
        <v>0</v>
      </c>
      <c r="HJ40" s="93">
        <f t="shared" si="242"/>
        <v>0</v>
      </c>
      <c r="HK40" s="93">
        <f t="shared" si="243"/>
        <v>0</v>
      </c>
      <c r="HL40" s="93">
        <f t="shared" si="244"/>
        <v>0</v>
      </c>
      <c r="HM40" s="93">
        <f t="shared" si="245"/>
        <v>0</v>
      </c>
      <c r="HN40" s="93">
        <f t="shared" si="246"/>
        <v>0</v>
      </c>
      <c r="HO40" s="93">
        <f t="shared" si="247"/>
        <v>0</v>
      </c>
      <c r="HP40" s="93">
        <f t="shared" si="248"/>
        <v>0</v>
      </c>
      <c r="HQ40" s="93">
        <f t="shared" si="249"/>
        <v>0</v>
      </c>
    </row>
    <row r="41" spans="2:225" x14ac:dyDescent="0.25">
      <c r="B41" s="40">
        <v>37</v>
      </c>
      <c r="C41" s="91">
        <f t="shared" ca="1" si="144"/>
        <v>11495775.648495058</v>
      </c>
      <c r="D41" s="91">
        <f t="shared" ca="1" si="145"/>
        <v>13996516.098296992</v>
      </c>
      <c r="E41" s="91">
        <f t="shared" ca="1" si="146"/>
        <v>4019911.788545358</v>
      </c>
      <c r="F41" s="91">
        <f t="shared" ca="1" si="147"/>
        <v>5273388.780587228</v>
      </c>
      <c r="H41" s="40">
        <v>37</v>
      </c>
      <c r="I41" s="91">
        <f t="shared" si="252"/>
        <v>560334.15124884376</v>
      </c>
      <c r="J41" s="41">
        <f t="shared" si="253"/>
        <v>0.90300000000000002</v>
      </c>
      <c r="K41" s="92">
        <f t="shared" si="148"/>
        <v>505981.73857770592</v>
      </c>
      <c r="L41" s="92">
        <f t="shared" si="149"/>
        <v>2015.8635003095853</v>
      </c>
      <c r="M41" s="42"/>
      <c r="N41" s="40">
        <v>37</v>
      </c>
      <c r="O41" s="54">
        <f t="shared" si="137"/>
        <v>3.0332647591500499</v>
      </c>
      <c r="P41" s="92">
        <f t="shared" si="133"/>
        <v>386.34325101088018</v>
      </c>
      <c r="Q41" s="92">
        <f t="shared" si="115"/>
        <v>141015.28661897127</v>
      </c>
      <c r="R41" s="42"/>
      <c r="S41" s="40">
        <v>37</v>
      </c>
      <c r="T41" s="54">
        <f>'7. Dödsrisk'!E41</f>
        <v>8.9000000000000006E-4</v>
      </c>
      <c r="U41" s="90">
        <f t="shared" si="116"/>
        <v>0.99911000000000005</v>
      </c>
      <c r="V41" s="43"/>
      <c r="W41" s="37">
        <v>37</v>
      </c>
      <c r="X41" s="93">
        <f t="shared" si="140"/>
        <v>0.98181816773663855</v>
      </c>
      <c r="Y41" s="93">
        <f t="shared" si="140"/>
        <v>0.9845651043778525</v>
      </c>
      <c r="Z41" s="93">
        <f t="shared" si="140"/>
        <v>0.98473250890436625</v>
      </c>
      <c r="AA41" s="93">
        <f t="shared" si="140"/>
        <v>0.98494919772786638</v>
      </c>
      <c r="AB41" s="93">
        <f t="shared" si="140"/>
        <v>0.98501814899829643</v>
      </c>
      <c r="AC41" s="93">
        <f t="shared" si="140"/>
        <v>0.98514621800663682</v>
      </c>
      <c r="AD41" s="93">
        <f t="shared" si="140"/>
        <v>0.98519547778052619</v>
      </c>
      <c r="AE41" s="93">
        <f t="shared" si="140"/>
        <v>0.98531371542637736</v>
      </c>
      <c r="AF41" s="93">
        <f t="shared" si="140"/>
        <v>0.98538269221483243</v>
      </c>
      <c r="AG41" s="93">
        <f t="shared" si="140"/>
        <v>0.98540240026283765</v>
      </c>
      <c r="AH41" s="93">
        <f t="shared" si="140"/>
        <v>0.98543196322173388</v>
      </c>
      <c r="AI41" s="93">
        <f t="shared" si="140"/>
        <v>0.98548123728359838</v>
      </c>
      <c r="AJ41" s="93">
        <f t="shared" si="140"/>
        <v>0.98555022579940443</v>
      </c>
      <c r="AK41" s="93">
        <f t="shared" si="140"/>
        <v>0.98565864825071203</v>
      </c>
      <c r="AL41" s="93">
        <f t="shared" si="140"/>
        <v>0.98574736551360798</v>
      </c>
      <c r="AM41" s="93">
        <f t="shared" si="140"/>
        <v>0.98585580965267006</v>
      </c>
      <c r="AN41" s="93">
        <f t="shared" si="141"/>
        <v>0.98598398757105443</v>
      </c>
      <c r="AO41" s="93">
        <f t="shared" si="141"/>
        <v>0.98617136012947892</v>
      </c>
      <c r="AP41" s="93">
        <f t="shared" si="141"/>
        <v>0.98646730031957464</v>
      </c>
      <c r="AQ41" s="93">
        <f t="shared" si="141"/>
        <v>0.98680281327608887</v>
      </c>
      <c r="AR41" s="93">
        <f t="shared" si="141"/>
        <v>0.98735573248628095</v>
      </c>
      <c r="AS41" s="93">
        <f t="shared" si="141"/>
        <v>0.98798804483497527</v>
      </c>
      <c r="AT41" s="93">
        <f t="shared" si="141"/>
        <v>0.98859108539706742</v>
      </c>
      <c r="AU41" s="93">
        <f t="shared" si="141"/>
        <v>0.98922418887794961</v>
      </c>
      <c r="AV41" s="93">
        <f t="shared" si="141"/>
        <v>0.98983788836873821</v>
      </c>
      <c r="AW41" s="93">
        <f t="shared" si="141"/>
        <v>0.99067005121175589</v>
      </c>
      <c r="AX41" s="93">
        <f t="shared" si="141"/>
        <v>0.99155253296609558</v>
      </c>
      <c r="AY41" s="93">
        <f t="shared" si="141"/>
        <v>0.99237620521642511</v>
      </c>
      <c r="AZ41" s="93">
        <f t="shared" si="141"/>
        <v>0.99316080225020287</v>
      </c>
      <c r="BA41" s="93">
        <f t="shared" si="141"/>
        <v>0.99390623192414607</v>
      </c>
      <c r="BB41" s="93">
        <f t="shared" si="141"/>
        <v>0.99463231351301051</v>
      </c>
      <c r="BC41" s="93">
        <f t="shared" si="141"/>
        <v>0.99535892552864624</v>
      </c>
      <c r="BD41" s="93">
        <f t="shared" si="251"/>
        <v>0.99589670975191247</v>
      </c>
      <c r="BE41" s="93">
        <f t="shared" si="251"/>
        <v>0.99659432577995843</v>
      </c>
      <c r="BF41" s="93">
        <f t="shared" si="251"/>
        <v>0.99755197567660803</v>
      </c>
      <c r="BG41" s="93">
        <f t="shared" si="251"/>
        <v>0.99819081779999996</v>
      </c>
      <c r="BH41" s="93">
        <f t="shared" si="251"/>
        <v>0.99912999999999996</v>
      </c>
      <c r="BI41" s="93">
        <f t="shared" si="251"/>
        <v>1</v>
      </c>
      <c r="BJ41" s="93">
        <f t="shared" si="251"/>
        <v>0</v>
      </c>
      <c r="BK41" s="93">
        <f t="shared" si="251"/>
        <v>0</v>
      </c>
      <c r="BL41" s="93">
        <f t="shared" si="251"/>
        <v>0</v>
      </c>
      <c r="BM41" s="93">
        <f t="shared" si="251"/>
        <v>0</v>
      </c>
      <c r="BN41" s="93">
        <f t="shared" si="251"/>
        <v>0</v>
      </c>
      <c r="BO41" s="93">
        <f t="shared" si="251"/>
        <v>0</v>
      </c>
      <c r="BP41" s="93">
        <f t="shared" si="251"/>
        <v>0</v>
      </c>
      <c r="BQ41" s="93">
        <f t="shared" si="251"/>
        <v>0</v>
      </c>
      <c r="BR41" s="93">
        <f t="shared" si="251"/>
        <v>0</v>
      </c>
      <c r="BS41" s="93">
        <f t="shared" si="250"/>
        <v>0</v>
      </c>
      <c r="BT41" s="93">
        <f t="shared" si="250"/>
        <v>0</v>
      </c>
      <c r="BU41" s="93">
        <f t="shared" si="250"/>
        <v>0</v>
      </c>
      <c r="BV41" s="93">
        <f t="shared" si="250"/>
        <v>0</v>
      </c>
      <c r="BW41" s="93">
        <f t="shared" si="250"/>
        <v>0</v>
      </c>
      <c r="BX41" s="93">
        <f t="shared" si="250"/>
        <v>0</v>
      </c>
      <c r="BY41" s="93">
        <f t="shared" si="250"/>
        <v>0</v>
      </c>
      <c r="BZ41" s="93">
        <f t="shared" si="250"/>
        <v>0</v>
      </c>
      <c r="CA41" s="93">
        <f t="shared" si="250"/>
        <v>0</v>
      </c>
      <c r="CB41" s="93">
        <f t="shared" si="250"/>
        <v>0</v>
      </c>
      <c r="CC41" s="93">
        <f t="shared" si="250"/>
        <v>0</v>
      </c>
      <c r="CD41" s="93">
        <f t="shared" si="250"/>
        <v>0</v>
      </c>
      <c r="CE41" s="93">
        <f t="shared" si="250"/>
        <v>0</v>
      </c>
      <c r="CF41" s="93">
        <f t="shared" si="250"/>
        <v>0</v>
      </c>
      <c r="CG41" s="93">
        <f t="shared" si="250"/>
        <v>0</v>
      </c>
      <c r="CH41" s="93">
        <f t="shared" si="250"/>
        <v>0</v>
      </c>
      <c r="CI41" s="93">
        <f t="shared" si="250"/>
        <v>0</v>
      </c>
      <c r="CJ41" s="93">
        <f t="shared" si="254"/>
        <v>0</v>
      </c>
      <c r="CK41" s="93">
        <f t="shared" si="254"/>
        <v>0</v>
      </c>
      <c r="CL41" s="93">
        <f t="shared" si="254"/>
        <v>0</v>
      </c>
      <c r="CM41" s="93">
        <f t="shared" si="254"/>
        <v>0</v>
      </c>
      <c r="CN41" s="93">
        <f t="shared" si="254"/>
        <v>0</v>
      </c>
      <c r="CO41" s="93">
        <f t="shared" si="254"/>
        <v>0</v>
      </c>
      <c r="CP41" s="93">
        <f t="shared" si="254"/>
        <v>0</v>
      </c>
      <c r="CQ41" s="93">
        <f t="shared" si="254"/>
        <v>0</v>
      </c>
      <c r="CR41" s="93">
        <f t="shared" si="254"/>
        <v>0</v>
      </c>
      <c r="CS41" s="93">
        <f t="shared" si="254"/>
        <v>0</v>
      </c>
      <c r="CT41" s="93">
        <f t="shared" si="254"/>
        <v>0</v>
      </c>
      <c r="CU41" s="93">
        <f t="shared" si="254"/>
        <v>0</v>
      </c>
      <c r="CV41" s="93">
        <f t="shared" si="254"/>
        <v>0</v>
      </c>
      <c r="CW41" s="93">
        <f t="shared" si="254"/>
        <v>0</v>
      </c>
      <c r="CX41" s="93">
        <f t="shared" si="254"/>
        <v>0</v>
      </c>
      <c r="CY41" s="93">
        <f t="shared" si="254"/>
        <v>0</v>
      </c>
      <c r="CZ41" s="93">
        <f t="shared" si="143"/>
        <v>0</v>
      </c>
      <c r="DA41" s="93">
        <f t="shared" si="143"/>
        <v>0</v>
      </c>
      <c r="DB41" s="93">
        <f t="shared" si="143"/>
        <v>0</v>
      </c>
      <c r="DC41" s="93">
        <f t="shared" si="143"/>
        <v>0</v>
      </c>
      <c r="DD41" s="93">
        <f t="shared" si="143"/>
        <v>0</v>
      </c>
      <c r="DE41" s="93">
        <f t="shared" si="143"/>
        <v>0</v>
      </c>
      <c r="DF41" s="93">
        <f t="shared" si="143"/>
        <v>0</v>
      </c>
      <c r="DG41" s="93">
        <f t="shared" si="143"/>
        <v>0</v>
      </c>
      <c r="DH41" s="93">
        <f t="shared" si="143"/>
        <v>0</v>
      </c>
      <c r="DI41" s="93">
        <f t="shared" si="143"/>
        <v>0</v>
      </c>
      <c r="DJ41" s="93">
        <f t="shared" si="143"/>
        <v>0</v>
      </c>
      <c r="DK41" s="93">
        <f t="shared" si="143"/>
        <v>0</v>
      </c>
      <c r="DL41" s="93">
        <f t="shared" si="143"/>
        <v>0</v>
      </c>
      <c r="DM41" s="93">
        <f t="shared" si="143"/>
        <v>0</v>
      </c>
      <c r="DN41" s="93">
        <f t="shared" si="143"/>
        <v>0</v>
      </c>
      <c r="DO41" s="93">
        <f t="shared" si="142"/>
        <v>0</v>
      </c>
      <c r="DP41" s="93">
        <f t="shared" si="142"/>
        <v>0</v>
      </c>
      <c r="DQ41" s="93">
        <f t="shared" si="142"/>
        <v>0</v>
      </c>
      <c r="DR41" s="93">
        <f t="shared" si="142"/>
        <v>0</v>
      </c>
      <c r="DS41" s="93">
        <f t="shared" si="142"/>
        <v>0</v>
      </c>
      <c r="DU41" s="37">
        <v>37</v>
      </c>
      <c r="DV41" s="93">
        <f t="shared" si="150"/>
        <v>0.58265759627910141</v>
      </c>
      <c r="DW41" s="93">
        <f t="shared" si="151"/>
        <v>0.59122609034202933</v>
      </c>
      <c r="DX41" s="93">
        <f t="shared" si="152"/>
        <v>0.59992059167058853</v>
      </c>
      <c r="DY41" s="93">
        <f t="shared" si="153"/>
        <v>0.60874295331280304</v>
      </c>
      <c r="DZ41" s="93">
        <f t="shared" si="154"/>
        <v>0.61769505556740301</v>
      </c>
      <c r="EA41" s="93">
        <f t="shared" si="155"/>
        <v>0.62677880638457062</v>
      </c>
      <c r="EB41" s="93">
        <f t="shared" si="156"/>
        <v>0.63599614177257902</v>
      </c>
      <c r="EC41" s="93">
        <f t="shared" si="157"/>
        <v>0.64534902621041101</v>
      </c>
      <c r="ED41" s="93">
        <f t="shared" si="158"/>
        <v>0.65483945306644642</v>
      </c>
      <c r="EE41" s="93">
        <f t="shared" si="159"/>
        <v>0.66446944502330585</v>
      </c>
      <c r="EF41" s="93">
        <f t="shared" si="160"/>
        <v>0.67424105450894267</v>
      </c>
      <c r="EG41" s="93">
        <f t="shared" si="161"/>
        <v>0.6841563641340741</v>
      </c>
      <c r="EH41" s="93">
        <f t="shared" si="162"/>
        <v>0.6942174871360457</v>
      </c>
      <c r="EI41" s="93">
        <f t="shared" si="163"/>
        <v>0.70442656782922286</v>
      </c>
      <c r="EJ41" s="93">
        <f t="shared" si="164"/>
        <v>0.71478578206200549</v>
      </c>
      <c r="EK41" s="93">
        <f t="shared" si="165"/>
        <v>0.72529733768056437</v>
      </c>
      <c r="EL41" s="93">
        <f t="shared" si="166"/>
        <v>0.73596347499939618</v>
      </c>
      <c r="EM41" s="93">
        <f t="shared" si="167"/>
        <v>0.74678646727879905</v>
      </c>
      <c r="EN41" s="93">
        <f t="shared" si="168"/>
        <v>0.75776862120936961</v>
      </c>
      <c r="EO41" s="93">
        <f t="shared" si="169"/>
        <v>0.768912277403625</v>
      </c>
      <c r="EP41" s="93">
        <f t="shared" si="170"/>
        <v>0.7802198108948547</v>
      </c>
      <c r="EQ41" s="93">
        <f t="shared" si="171"/>
        <v>0.79169363164330842</v>
      </c>
      <c r="ER41" s="93">
        <f t="shared" si="172"/>
        <v>0.80333618504982762</v>
      </c>
      <c r="ES41" s="93">
        <f t="shared" si="173"/>
        <v>0.81514995247703093</v>
      </c>
      <c r="ET41" s="93">
        <f t="shared" si="174"/>
        <v>0.82713745177816367</v>
      </c>
      <c r="EU41" s="93">
        <f t="shared" si="175"/>
        <v>0.8393012378337249</v>
      </c>
      <c r="EV41" s="93">
        <f t="shared" si="176"/>
        <v>0.85164390309598548</v>
      </c>
      <c r="EW41" s="93">
        <f t="shared" si="177"/>
        <v>0.86416807814151464</v>
      </c>
      <c r="EX41" s="93">
        <f t="shared" si="178"/>
        <v>0.87687643223183098</v>
      </c>
      <c r="EY41" s="93">
        <f t="shared" si="179"/>
        <v>0.88977167388229905</v>
      </c>
      <c r="EZ41" s="93">
        <f t="shared" si="180"/>
        <v>0.9028565514393917</v>
      </c>
      <c r="FA41" s="93">
        <f t="shared" si="181"/>
        <v>0.91613385366644151</v>
      </c>
      <c r="FB41" s="93">
        <f t="shared" si="182"/>
        <v>0.92960641033800684</v>
      </c>
      <c r="FC41" s="93">
        <f t="shared" si="183"/>
        <v>0.94327709284297745</v>
      </c>
      <c r="FD41" s="93">
        <f t="shared" si="184"/>
        <v>0.95714881479655056</v>
      </c>
      <c r="FE41" s="93">
        <f t="shared" si="185"/>
        <v>0.97122453266120568</v>
      </c>
      <c r="FF41" s="93">
        <f t="shared" si="186"/>
        <v>0.98550724637681164</v>
      </c>
      <c r="FG41" s="93">
        <f t="shared" si="187"/>
        <v>1</v>
      </c>
      <c r="FH41" s="93">
        <f t="shared" si="188"/>
        <v>0</v>
      </c>
      <c r="FI41" s="93">
        <f t="shared" si="189"/>
        <v>0</v>
      </c>
      <c r="FJ41" s="93">
        <f t="shared" si="190"/>
        <v>0</v>
      </c>
      <c r="FK41" s="93">
        <f t="shared" si="191"/>
        <v>0</v>
      </c>
      <c r="FL41" s="93">
        <f t="shared" si="192"/>
        <v>0</v>
      </c>
      <c r="FM41" s="93">
        <f t="shared" si="193"/>
        <v>0</v>
      </c>
      <c r="FN41" s="93">
        <f t="shared" si="194"/>
        <v>0</v>
      </c>
      <c r="FO41" s="93">
        <f t="shared" si="195"/>
        <v>0</v>
      </c>
      <c r="FP41" s="93">
        <f t="shared" si="196"/>
        <v>0</v>
      </c>
      <c r="FQ41" s="93">
        <f t="shared" si="197"/>
        <v>0</v>
      </c>
      <c r="FR41" s="93">
        <f t="shared" si="198"/>
        <v>0</v>
      </c>
      <c r="FS41" s="93">
        <f t="shared" si="199"/>
        <v>0</v>
      </c>
      <c r="FT41" s="93">
        <f t="shared" si="200"/>
        <v>0</v>
      </c>
      <c r="FU41" s="93">
        <f t="shared" si="201"/>
        <v>0</v>
      </c>
      <c r="FV41" s="93">
        <f t="shared" si="202"/>
        <v>0</v>
      </c>
      <c r="FW41" s="93">
        <f t="shared" si="203"/>
        <v>0</v>
      </c>
      <c r="FX41" s="93">
        <f t="shared" si="204"/>
        <v>0</v>
      </c>
      <c r="FY41" s="93">
        <f t="shared" si="205"/>
        <v>0</v>
      </c>
      <c r="FZ41" s="93">
        <f t="shared" si="206"/>
        <v>0</v>
      </c>
      <c r="GA41" s="93">
        <f t="shared" si="207"/>
        <v>0</v>
      </c>
      <c r="GB41" s="93">
        <f t="shared" si="208"/>
        <v>0</v>
      </c>
      <c r="GC41" s="93">
        <f t="shared" si="209"/>
        <v>0</v>
      </c>
      <c r="GD41" s="93">
        <f t="shared" si="210"/>
        <v>0</v>
      </c>
      <c r="GE41" s="93">
        <f t="shared" si="211"/>
        <v>0</v>
      </c>
      <c r="GF41" s="93">
        <f t="shared" si="212"/>
        <v>0</v>
      </c>
      <c r="GG41" s="93">
        <f t="shared" si="213"/>
        <v>0</v>
      </c>
      <c r="GH41" s="93">
        <f t="shared" si="214"/>
        <v>0</v>
      </c>
      <c r="GI41" s="93">
        <f t="shared" si="215"/>
        <v>0</v>
      </c>
      <c r="GJ41" s="93">
        <f t="shared" si="216"/>
        <v>0</v>
      </c>
      <c r="GK41" s="93">
        <f t="shared" si="217"/>
        <v>0</v>
      </c>
      <c r="GL41" s="93">
        <f t="shared" si="218"/>
        <v>0</v>
      </c>
      <c r="GM41" s="93">
        <f t="shared" si="219"/>
        <v>0</v>
      </c>
      <c r="GN41" s="93">
        <f t="shared" si="220"/>
        <v>0</v>
      </c>
      <c r="GO41" s="93">
        <f t="shared" si="221"/>
        <v>0</v>
      </c>
      <c r="GP41" s="93">
        <f t="shared" si="222"/>
        <v>0</v>
      </c>
      <c r="GQ41" s="93">
        <f t="shared" si="223"/>
        <v>0</v>
      </c>
      <c r="GR41" s="93">
        <f t="shared" si="224"/>
        <v>0</v>
      </c>
      <c r="GS41" s="93">
        <f t="shared" si="225"/>
        <v>0</v>
      </c>
      <c r="GT41" s="93">
        <f t="shared" si="226"/>
        <v>0</v>
      </c>
      <c r="GU41" s="93">
        <f t="shared" si="227"/>
        <v>0</v>
      </c>
      <c r="GV41" s="93">
        <f t="shared" si="228"/>
        <v>0</v>
      </c>
      <c r="GW41" s="93">
        <f t="shared" si="229"/>
        <v>0</v>
      </c>
      <c r="GX41" s="93">
        <f t="shared" si="230"/>
        <v>0</v>
      </c>
      <c r="GY41" s="93">
        <f t="shared" si="231"/>
        <v>0</v>
      </c>
      <c r="GZ41" s="93">
        <f t="shared" si="232"/>
        <v>0</v>
      </c>
      <c r="HA41" s="93">
        <f t="shared" si="233"/>
        <v>0</v>
      </c>
      <c r="HB41" s="93">
        <f t="shared" si="234"/>
        <v>0</v>
      </c>
      <c r="HC41" s="93">
        <f t="shared" si="235"/>
        <v>0</v>
      </c>
      <c r="HD41" s="93">
        <f t="shared" si="236"/>
        <v>0</v>
      </c>
      <c r="HE41" s="93">
        <f t="shared" si="237"/>
        <v>0</v>
      </c>
      <c r="HF41" s="93">
        <f t="shared" si="238"/>
        <v>0</v>
      </c>
      <c r="HG41" s="93">
        <f t="shared" si="239"/>
        <v>0</v>
      </c>
      <c r="HH41" s="93">
        <f t="shared" si="240"/>
        <v>0</v>
      </c>
      <c r="HI41" s="93">
        <f t="shared" si="241"/>
        <v>0</v>
      </c>
      <c r="HJ41" s="93">
        <f t="shared" si="242"/>
        <v>0</v>
      </c>
      <c r="HK41" s="93">
        <f t="shared" si="243"/>
        <v>0</v>
      </c>
      <c r="HL41" s="93">
        <f t="shared" si="244"/>
        <v>0</v>
      </c>
      <c r="HM41" s="93">
        <f t="shared" si="245"/>
        <v>0</v>
      </c>
      <c r="HN41" s="93">
        <f t="shared" si="246"/>
        <v>0</v>
      </c>
      <c r="HO41" s="93">
        <f t="shared" si="247"/>
        <v>0</v>
      </c>
      <c r="HP41" s="93">
        <f t="shared" si="248"/>
        <v>0</v>
      </c>
      <c r="HQ41" s="93">
        <f t="shared" si="249"/>
        <v>0</v>
      </c>
    </row>
    <row r="42" spans="2:225" x14ac:dyDescent="0.25">
      <c r="B42" s="40">
        <v>38</v>
      </c>
      <c r="C42" s="91">
        <f t="shared" ca="1" si="144"/>
        <v>11161342.120727118</v>
      </c>
      <c r="D42" s="91">
        <f t="shared" ca="1" si="145"/>
        <v>13502551.630670585</v>
      </c>
      <c r="E42" s="91">
        <f t="shared" ca="1" si="146"/>
        <v>3939445.2037743125</v>
      </c>
      <c r="F42" s="91">
        <f t="shared" ca="1" si="147"/>
        <v>5136945.3753523203</v>
      </c>
      <c r="H42" s="40">
        <v>38</v>
      </c>
      <c r="I42" s="91">
        <f t="shared" si="252"/>
        <v>560334.15124884376</v>
      </c>
      <c r="J42" s="41">
        <f t="shared" si="253"/>
        <v>0.90300000000000002</v>
      </c>
      <c r="K42" s="92">
        <f t="shared" si="148"/>
        <v>505981.73857770592</v>
      </c>
      <c r="L42" s="92">
        <f t="shared" si="149"/>
        <v>2015.8635003095853</v>
      </c>
      <c r="M42" s="42"/>
      <c r="N42" s="40">
        <v>38</v>
      </c>
      <c r="O42" s="54">
        <f t="shared" si="137"/>
        <v>3.0332647591500499</v>
      </c>
      <c r="P42" s="92">
        <f t="shared" si="133"/>
        <v>386.34325101088018</v>
      </c>
      <c r="Q42" s="92">
        <f t="shared" si="115"/>
        <v>141015.28661897127</v>
      </c>
      <c r="R42" s="42"/>
      <c r="S42" s="40">
        <v>38</v>
      </c>
      <c r="T42" s="54">
        <f>'7. Dödsrisk'!E42</f>
        <v>6.4999999999999997E-4</v>
      </c>
      <c r="U42" s="90">
        <f t="shared" si="116"/>
        <v>0.99934999999999996</v>
      </c>
      <c r="V42" s="43"/>
      <c r="W42" s="37">
        <v>38</v>
      </c>
      <c r="X42" s="93">
        <f t="shared" si="140"/>
        <v>0.98094434956735299</v>
      </c>
      <c r="Y42" s="93">
        <f t="shared" si="140"/>
        <v>0.98368884143495627</v>
      </c>
      <c r="Z42" s="93">
        <f t="shared" si="140"/>
        <v>0.98385609697144139</v>
      </c>
      <c r="AA42" s="93">
        <f t="shared" si="140"/>
        <v>0.98407259294188865</v>
      </c>
      <c r="AB42" s="93">
        <f t="shared" si="140"/>
        <v>0.98414148284568803</v>
      </c>
      <c r="AC42" s="93">
        <f t="shared" si="140"/>
        <v>0.98426943787261101</v>
      </c>
      <c r="AD42" s="93">
        <f t="shared" si="140"/>
        <v>0.98431865380530159</v>
      </c>
      <c r="AE42" s="93">
        <f t="shared" si="140"/>
        <v>0.98443678621964792</v>
      </c>
      <c r="AF42" s="93">
        <f t="shared" si="140"/>
        <v>0.98450570161876128</v>
      </c>
      <c r="AG42" s="93">
        <f t="shared" si="140"/>
        <v>0.98452539212660373</v>
      </c>
      <c r="AH42" s="93">
        <f t="shared" si="140"/>
        <v>0.9845549287744666</v>
      </c>
      <c r="AI42" s="93">
        <f t="shared" si="140"/>
        <v>0.98460415898241604</v>
      </c>
      <c r="AJ42" s="93">
        <f t="shared" si="140"/>
        <v>0.98467308609844306</v>
      </c>
      <c r="AK42" s="93">
        <f t="shared" si="140"/>
        <v>0.9847814120537689</v>
      </c>
      <c r="AL42" s="93">
        <f t="shared" si="140"/>
        <v>0.98487005035830089</v>
      </c>
      <c r="AM42" s="93">
        <f t="shared" si="140"/>
        <v>0.9849783979820792</v>
      </c>
      <c r="AN42" s="93">
        <f t="shared" si="141"/>
        <v>0.98510646182211625</v>
      </c>
      <c r="AO42" s="93">
        <f t="shared" si="141"/>
        <v>0.98529366761896375</v>
      </c>
      <c r="AP42" s="93">
        <f t="shared" si="141"/>
        <v>0.98558934442229029</v>
      </c>
      <c r="AQ42" s="93">
        <f t="shared" si="141"/>
        <v>0.98592455877227325</v>
      </c>
      <c r="AR42" s="93">
        <f t="shared" si="141"/>
        <v>0.98647698588436816</v>
      </c>
      <c r="AS42" s="93">
        <f t="shared" si="141"/>
        <v>0.98710873547507216</v>
      </c>
      <c r="AT42" s="93">
        <f t="shared" si="141"/>
        <v>0.98771123933106408</v>
      </c>
      <c r="AU42" s="93">
        <f t="shared" si="141"/>
        <v>0.98834377934984829</v>
      </c>
      <c r="AV42" s="93">
        <f t="shared" si="141"/>
        <v>0.98895693264809004</v>
      </c>
      <c r="AW42" s="93">
        <f t="shared" si="141"/>
        <v>0.98978835486617744</v>
      </c>
      <c r="AX42" s="93">
        <f t="shared" si="141"/>
        <v>0.99067005121175578</v>
      </c>
      <c r="AY42" s="93">
        <f t="shared" si="141"/>
        <v>0.99149299039378258</v>
      </c>
      <c r="AZ42" s="93">
        <f t="shared" si="141"/>
        <v>0.99227688913620027</v>
      </c>
      <c r="BA42" s="93">
        <f t="shared" si="141"/>
        <v>0.99302165537773368</v>
      </c>
      <c r="BB42" s="93">
        <f t="shared" si="141"/>
        <v>0.99374709075398404</v>
      </c>
      <c r="BC42" s="93">
        <f t="shared" si="141"/>
        <v>0.99447305608492576</v>
      </c>
      <c r="BD42" s="93">
        <f t="shared" si="251"/>
        <v>0.99501036168023327</v>
      </c>
      <c r="BE42" s="93">
        <f t="shared" si="251"/>
        <v>0.99570735683001432</v>
      </c>
      <c r="BF42" s="93">
        <f t="shared" si="251"/>
        <v>0.99666415441825595</v>
      </c>
      <c r="BG42" s="93">
        <f t="shared" si="251"/>
        <v>0.99730242797215807</v>
      </c>
      <c r="BH42" s="93">
        <f t="shared" si="251"/>
        <v>0.99824077430000002</v>
      </c>
      <c r="BI42" s="93">
        <f t="shared" si="251"/>
        <v>0.99911000000000005</v>
      </c>
      <c r="BJ42" s="93">
        <f t="shared" si="251"/>
        <v>1</v>
      </c>
      <c r="BK42" s="93">
        <f t="shared" si="251"/>
        <v>0</v>
      </c>
      <c r="BL42" s="93">
        <f t="shared" si="251"/>
        <v>0</v>
      </c>
      <c r="BM42" s="93">
        <f t="shared" si="251"/>
        <v>0</v>
      </c>
      <c r="BN42" s="93">
        <f t="shared" si="251"/>
        <v>0</v>
      </c>
      <c r="BO42" s="93">
        <f t="shared" si="251"/>
        <v>0</v>
      </c>
      <c r="BP42" s="93">
        <f t="shared" si="251"/>
        <v>0</v>
      </c>
      <c r="BQ42" s="93">
        <f t="shared" si="251"/>
        <v>0</v>
      </c>
      <c r="BR42" s="93">
        <f t="shared" si="251"/>
        <v>0</v>
      </c>
      <c r="BS42" s="93">
        <f t="shared" si="250"/>
        <v>0</v>
      </c>
      <c r="BT42" s="93">
        <f t="shared" si="250"/>
        <v>0</v>
      </c>
      <c r="BU42" s="93">
        <f t="shared" si="250"/>
        <v>0</v>
      </c>
      <c r="BV42" s="93">
        <f t="shared" si="250"/>
        <v>0</v>
      </c>
      <c r="BW42" s="93">
        <f t="shared" si="250"/>
        <v>0</v>
      </c>
      <c r="BX42" s="93">
        <f t="shared" si="250"/>
        <v>0</v>
      </c>
      <c r="BY42" s="93">
        <f t="shared" si="250"/>
        <v>0</v>
      </c>
      <c r="BZ42" s="93">
        <f t="shared" si="250"/>
        <v>0</v>
      </c>
      <c r="CA42" s="93">
        <f t="shared" si="250"/>
        <v>0</v>
      </c>
      <c r="CB42" s="93">
        <f t="shared" si="250"/>
        <v>0</v>
      </c>
      <c r="CC42" s="93">
        <f t="shared" si="250"/>
        <v>0</v>
      </c>
      <c r="CD42" s="93">
        <f t="shared" si="250"/>
        <v>0</v>
      </c>
      <c r="CE42" s="93">
        <f t="shared" si="250"/>
        <v>0</v>
      </c>
      <c r="CF42" s="93">
        <f t="shared" si="250"/>
        <v>0</v>
      </c>
      <c r="CG42" s="93">
        <f t="shared" si="250"/>
        <v>0</v>
      </c>
      <c r="CH42" s="93">
        <f t="shared" si="250"/>
        <v>0</v>
      </c>
      <c r="CI42" s="93">
        <f t="shared" si="250"/>
        <v>0</v>
      </c>
      <c r="CJ42" s="93">
        <f t="shared" si="254"/>
        <v>0</v>
      </c>
      <c r="CK42" s="93">
        <f t="shared" si="254"/>
        <v>0</v>
      </c>
      <c r="CL42" s="93">
        <f t="shared" si="254"/>
        <v>0</v>
      </c>
      <c r="CM42" s="93">
        <f t="shared" si="254"/>
        <v>0</v>
      </c>
      <c r="CN42" s="93">
        <f t="shared" si="254"/>
        <v>0</v>
      </c>
      <c r="CO42" s="93">
        <f t="shared" si="254"/>
        <v>0</v>
      </c>
      <c r="CP42" s="93">
        <f t="shared" si="254"/>
        <v>0</v>
      </c>
      <c r="CQ42" s="93">
        <f t="shared" si="254"/>
        <v>0</v>
      </c>
      <c r="CR42" s="93">
        <f t="shared" si="254"/>
        <v>0</v>
      </c>
      <c r="CS42" s="93">
        <f t="shared" si="254"/>
        <v>0</v>
      </c>
      <c r="CT42" s="93">
        <f t="shared" si="254"/>
        <v>0</v>
      </c>
      <c r="CU42" s="93">
        <f t="shared" si="254"/>
        <v>0</v>
      </c>
      <c r="CV42" s="93">
        <f t="shared" si="254"/>
        <v>0</v>
      </c>
      <c r="CW42" s="93">
        <f t="shared" si="254"/>
        <v>0</v>
      </c>
      <c r="CX42" s="93">
        <f t="shared" si="254"/>
        <v>0</v>
      </c>
      <c r="CY42" s="93">
        <f t="shared" si="254"/>
        <v>0</v>
      </c>
      <c r="CZ42" s="93">
        <f t="shared" si="143"/>
        <v>0</v>
      </c>
      <c r="DA42" s="93">
        <f t="shared" si="143"/>
        <v>0</v>
      </c>
      <c r="DB42" s="93">
        <f t="shared" si="143"/>
        <v>0</v>
      </c>
      <c r="DC42" s="93">
        <f t="shared" si="143"/>
        <v>0</v>
      </c>
      <c r="DD42" s="93">
        <f t="shared" si="143"/>
        <v>0</v>
      </c>
      <c r="DE42" s="93">
        <f t="shared" si="143"/>
        <v>0</v>
      </c>
      <c r="DF42" s="93">
        <f t="shared" si="143"/>
        <v>0</v>
      </c>
      <c r="DG42" s="93">
        <f t="shared" si="143"/>
        <v>0</v>
      </c>
      <c r="DH42" s="93">
        <f t="shared" si="143"/>
        <v>0</v>
      </c>
      <c r="DI42" s="93">
        <f t="shared" si="143"/>
        <v>0</v>
      </c>
      <c r="DJ42" s="93">
        <f t="shared" si="143"/>
        <v>0</v>
      </c>
      <c r="DK42" s="93">
        <f t="shared" si="143"/>
        <v>0</v>
      </c>
      <c r="DL42" s="93">
        <f t="shared" si="143"/>
        <v>0</v>
      </c>
      <c r="DM42" s="93">
        <f t="shared" si="143"/>
        <v>0</v>
      </c>
      <c r="DN42" s="93">
        <f t="shared" si="143"/>
        <v>0</v>
      </c>
      <c r="DO42" s="93">
        <f t="shared" si="142"/>
        <v>0</v>
      </c>
      <c r="DP42" s="93">
        <f t="shared" si="142"/>
        <v>0</v>
      </c>
      <c r="DQ42" s="93">
        <f t="shared" si="142"/>
        <v>0</v>
      </c>
      <c r="DR42" s="93">
        <f t="shared" si="142"/>
        <v>0</v>
      </c>
      <c r="DS42" s="93">
        <f t="shared" si="142"/>
        <v>0</v>
      </c>
      <c r="DU42" s="37">
        <v>38</v>
      </c>
      <c r="DV42" s="93">
        <f t="shared" si="150"/>
        <v>0.57421328328954924</v>
      </c>
      <c r="DW42" s="93">
        <f t="shared" si="151"/>
        <v>0.58265759627910141</v>
      </c>
      <c r="DX42" s="93">
        <f t="shared" si="152"/>
        <v>0.59122609034202933</v>
      </c>
      <c r="DY42" s="93">
        <f t="shared" si="153"/>
        <v>0.59992059167058853</v>
      </c>
      <c r="DZ42" s="93">
        <f t="shared" si="154"/>
        <v>0.60874295331280304</v>
      </c>
      <c r="EA42" s="93">
        <f t="shared" si="155"/>
        <v>0.61769505556740301</v>
      </c>
      <c r="EB42" s="93">
        <f t="shared" si="156"/>
        <v>0.62677880638457062</v>
      </c>
      <c r="EC42" s="93">
        <f t="shared" si="157"/>
        <v>0.63599614177257902</v>
      </c>
      <c r="ED42" s="93">
        <f t="shared" si="158"/>
        <v>0.64534902621041101</v>
      </c>
      <c r="EE42" s="93">
        <f t="shared" si="159"/>
        <v>0.65483945306644642</v>
      </c>
      <c r="EF42" s="93">
        <f t="shared" si="160"/>
        <v>0.66446944502330585</v>
      </c>
      <c r="EG42" s="93">
        <f t="shared" si="161"/>
        <v>0.67424105450894267</v>
      </c>
      <c r="EH42" s="93">
        <f t="shared" si="162"/>
        <v>0.6841563641340741</v>
      </c>
      <c r="EI42" s="93">
        <f t="shared" si="163"/>
        <v>0.6942174871360457</v>
      </c>
      <c r="EJ42" s="93">
        <f t="shared" si="164"/>
        <v>0.70442656782922286</v>
      </c>
      <c r="EK42" s="93">
        <f t="shared" si="165"/>
        <v>0.71478578206200549</v>
      </c>
      <c r="EL42" s="93">
        <f t="shared" si="166"/>
        <v>0.72529733768056437</v>
      </c>
      <c r="EM42" s="93">
        <f t="shared" si="167"/>
        <v>0.73596347499939618</v>
      </c>
      <c r="EN42" s="93">
        <f t="shared" si="168"/>
        <v>0.74678646727879905</v>
      </c>
      <c r="EO42" s="93">
        <f t="shared" si="169"/>
        <v>0.75776862120936961</v>
      </c>
      <c r="EP42" s="93">
        <f t="shared" si="170"/>
        <v>0.768912277403625</v>
      </c>
      <c r="EQ42" s="93">
        <f t="shared" si="171"/>
        <v>0.7802198108948547</v>
      </c>
      <c r="ER42" s="93">
        <f t="shared" si="172"/>
        <v>0.79169363164330842</v>
      </c>
      <c r="ES42" s="93">
        <f t="shared" si="173"/>
        <v>0.80333618504982762</v>
      </c>
      <c r="ET42" s="93">
        <f t="shared" si="174"/>
        <v>0.81514995247703093</v>
      </c>
      <c r="EU42" s="93">
        <f t="shared" si="175"/>
        <v>0.82713745177816367</v>
      </c>
      <c r="EV42" s="93">
        <f t="shared" si="176"/>
        <v>0.8393012378337249</v>
      </c>
      <c r="EW42" s="93">
        <f t="shared" si="177"/>
        <v>0.85164390309598548</v>
      </c>
      <c r="EX42" s="93">
        <f t="shared" si="178"/>
        <v>0.86416807814151464</v>
      </c>
      <c r="EY42" s="93">
        <f t="shared" si="179"/>
        <v>0.87687643223183098</v>
      </c>
      <c r="EZ42" s="93">
        <f t="shared" si="180"/>
        <v>0.88977167388229905</v>
      </c>
      <c r="FA42" s="93">
        <f t="shared" si="181"/>
        <v>0.9028565514393917</v>
      </c>
      <c r="FB42" s="93">
        <f t="shared" si="182"/>
        <v>0.91613385366644151</v>
      </c>
      <c r="FC42" s="93">
        <f t="shared" si="183"/>
        <v>0.92960641033800684</v>
      </c>
      <c r="FD42" s="93">
        <f t="shared" si="184"/>
        <v>0.94327709284297745</v>
      </c>
      <c r="FE42" s="93">
        <f t="shared" si="185"/>
        <v>0.95714881479655056</v>
      </c>
      <c r="FF42" s="93">
        <f t="shared" si="186"/>
        <v>0.97122453266120568</v>
      </c>
      <c r="FG42" s="93">
        <f t="shared" si="187"/>
        <v>0.98550724637681164</v>
      </c>
      <c r="FH42" s="93">
        <f t="shared" si="188"/>
        <v>1</v>
      </c>
      <c r="FI42" s="93">
        <f t="shared" si="189"/>
        <v>0</v>
      </c>
      <c r="FJ42" s="93">
        <f t="shared" si="190"/>
        <v>0</v>
      </c>
      <c r="FK42" s="93">
        <f t="shared" si="191"/>
        <v>0</v>
      </c>
      <c r="FL42" s="93">
        <f t="shared" si="192"/>
        <v>0</v>
      </c>
      <c r="FM42" s="93">
        <f t="shared" si="193"/>
        <v>0</v>
      </c>
      <c r="FN42" s="93">
        <f t="shared" si="194"/>
        <v>0</v>
      </c>
      <c r="FO42" s="93">
        <f t="shared" si="195"/>
        <v>0</v>
      </c>
      <c r="FP42" s="93">
        <f t="shared" si="196"/>
        <v>0</v>
      </c>
      <c r="FQ42" s="93">
        <f t="shared" si="197"/>
        <v>0</v>
      </c>
      <c r="FR42" s="93">
        <f t="shared" si="198"/>
        <v>0</v>
      </c>
      <c r="FS42" s="93">
        <f t="shared" si="199"/>
        <v>0</v>
      </c>
      <c r="FT42" s="93">
        <f t="shared" si="200"/>
        <v>0</v>
      </c>
      <c r="FU42" s="93">
        <f t="shared" si="201"/>
        <v>0</v>
      </c>
      <c r="FV42" s="93">
        <f t="shared" si="202"/>
        <v>0</v>
      </c>
      <c r="FW42" s="93">
        <f t="shared" si="203"/>
        <v>0</v>
      </c>
      <c r="FX42" s="93">
        <f t="shared" si="204"/>
        <v>0</v>
      </c>
      <c r="FY42" s="93">
        <f t="shared" si="205"/>
        <v>0</v>
      </c>
      <c r="FZ42" s="93">
        <f t="shared" si="206"/>
        <v>0</v>
      </c>
      <c r="GA42" s="93">
        <f t="shared" si="207"/>
        <v>0</v>
      </c>
      <c r="GB42" s="93">
        <f t="shared" si="208"/>
        <v>0</v>
      </c>
      <c r="GC42" s="93">
        <f t="shared" si="209"/>
        <v>0</v>
      </c>
      <c r="GD42" s="93">
        <f t="shared" si="210"/>
        <v>0</v>
      </c>
      <c r="GE42" s="93">
        <f t="shared" si="211"/>
        <v>0</v>
      </c>
      <c r="GF42" s="93">
        <f t="shared" si="212"/>
        <v>0</v>
      </c>
      <c r="GG42" s="93">
        <f t="shared" si="213"/>
        <v>0</v>
      </c>
      <c r="GH42" s="93">
        <f t="shared" si="214"/>
        <v>0</v>
      </c>
      <c r="GI42" s="93">
        <f t="shared" si="215"/>
        <v>0</v>
      </c>
      <c r="GJ42" s="93">
        <f t="shared" si="216"/>
        <v>0</v>
      </c>
      <c r="GK42" s="93">
        <f t="shared" si="217"/>
        <v>0</v>
      </c>
      <c r="GL42" s="93">
        <f t="shared" si="218"/>
        <v>0</v>
      </c>
      <c r="GM42" s="93">
        <f t="shared" si="219"/>
        <v>0</v>
      </c>
      <c r="GN42" s="93">
        <f t="shared" si="220"/>
        <v>0</v>
      </c>
      <c r="GO42" s="93">
        <f t="shared" si="221"/>
        <v>0</v>
      </c>
      <c r="GP42" s="93">
        <f t="shared" si="222"/>
        <v>0</v>
      </c>
      <c r="GQ42" s="93">
        <f t="shared" si="223"/>
        <v>0</v>
      </c>
      <c r="GR42" s="93">
        <f t="shared" si="224"/>
        <v>0</v>
      </c>
      <c r="GS42" s="93">
        <f t="shared" si="225"/>
        <v>0</v>
      </c>
      <c r="GT42" s="93">
        <f t="shared" si="226"/>
        <v>0</v>
      </c>
      <c r="GU42" s="93">
        <f t="shared" si="227"/>
        <v>0</v>
      </c>
      <c r="GV42" s="93">
        <f t="shared" si="228"/>
        <v>0</v>
      </c>
      <c r="GW42" s="93">
        <f t="shared" si="229"/>
        <v>0</v>
      </c>
      <c r="GX42" s="93">
        <f t="shared" si="230"/>
        <v>0</v>
      </c>
      <c r="GY42" s="93">
        <f t="shared" si="231"/>
        <v>0</v>
      </c>
      <c r="GZ42" s="93">
        <f t="shared" si="232"/>
        <v>0</v>
      </c>
      <c r="HA42" s="93">
        <f t="shared" si="233"/>
        <v>0</v>
      </c>
      <c r="HB42" s="93">
        <f t="shared" si="234"/>
        <v>0</v>
      </c>
      <c r="HC42" s="93">
        <f t="shared" si="235"/>
        <v>0</v>
      </c>
      <c r="HD42" s="93">
        <f t="shared" si="236"/>
        <v>0</v>
      </c>
      <c r="HE42" s="93">
        <f t="shared" si="237"/>
        <v>0</v>
      </c>
      <c r="HF42" s="93">
        <f t="shared" si="238"/>
        <v>0</v>
      </c>
      <c r="HG42" s="93">
        <f t="shared" si="239"/>
        <v>0</v>
      </c>
      <c r="HH42" s="93">
        <f t="shared" si="240"/>
        <v>0</v>
      </c>
      <c r="HI42" s="93">
        <f t="shared" si="241"/>
        <v>0</v>
      </c>
      <c r="HJ42" s="93">
        <f t="shared" si="242"/>
        <v>0</v>
      </c>
      <c r="HK42" s="93">
        <f t="shared" si="243"/>
        <v>0</v>
      </c>
      <c r="HL42" s="93">
        <f t="shared" si="244"/>
        <v>0</v>
      </c>
      <c r="HM42" s="93">
        <f t="shared" si="245"/>
        <v>0</v>
      </c>
      <c r="HN42" s="93">
        <f t="shared" si="246"/>
        <v>0</v>
      </c>
      <c r="HO42" s="93">
        <f t="shared" si="247"/>
        <v>0</v>
      </c>
      <c r="HP42" s="93">
        <f t="shared" si="248"/>
        <v>0</v>
      </c>
      <c r="HQ42" s="93">
        <f t="shared" si="249"/>
        <v>0</v>
      </c>
    </row>
    <row r="43" spans="2:225" x14ac:dyDescent="0.25">
      <c r="B43" s="40">
        <v>39</v>
      </c>
      <c r="C43" s="91">
        <f t="shared" ca="1" si="144"/>
        <v>10819089.266380636</v>
      </c>
      <c r="D43" s="91">
        <f t="shared" ca="1" si="145"/>
        <v>13005023.15714502</v>
      </c>
      <c r="E43" s="91">
        <f t="shared" ca="1" si="146"/>
        <v>3856796.098106687</v>
      </c>
      <c r="F43" s="91">
        <f t="shared" ca="1" si="147"/>
        <v>4999179.5554443849</v>
      </c>
      <c r="H43" s="40">
        <v>39</v>
      </c>
      <c r="I43" s="91">
        <f t="shared" si="252"/>
        <v>560334.15124884376</v>
      </c>
      <c r="J43" s="41">
        <f t="shared" si="253"/>
        <v>0.90300000000000002</v>
      </c>
      <c r="K43" s="92">
        <f t="shared" si="148"/>
        <v>505981.73857770592</v>
      </c>
      <c r="L43" s="92">
        <f t="shared" si="149"/>
        <v>2015.8635003095853</v>
      </c>
      <c r="M43" s="42"/>
      <c r="N43" s="40">
        <v>39</v>
      </c>
      <c r="O43" s="54">
        <f t="shared" si="137"/>
        <v>3.0332647591500499</v>
      </c>
      <c r="P43" s="92">
        <f t="shared" si="133"/>
        <v>386.34325101088018</v>
      </c>
      <c r="Q43" s="92">
        <f t="shared" si="115"/>
        <v>141015.28661897127</v>
      </c>
      <c r="R43" s="42"/>
      <c r="S43" s="40">
        <v>39</v>
      </c>
      <c r="T43" s="54">
        <f>'7. Dödsrisk'!E43</f>
        <v>8.1000000000000006E-4</v>
      </c>
      <c r="U43" s="90">
        <f t="shared" si="116"/>
        <v>0.99919000000000002</v>
      </c>
      <c r="V43" s="43"/>
      <c r="W43" s="37">
        <v>39</v>
      </c>
      <c r="X43" s="93">
        <f t="shared" si="140"/>
        <v>0.98030673574013416</v>
      </c>
      <c r="Y43" s="93">
        <f t="shared" si="140"/>
        <v>0.98304944368802349</v>
      </c>
      <c r="Z43" s="93">
        <f t="shared" si="140"/>
        <v>0.98321659050840993</v>
      </c>
      <c r="AA43" s="93">
        <f t="shared" si="140"/>
        <v>0.98343294575647633</v>
      </c>
      <c r="AB43" s="93">
        <f t="shared" si="140"/>
        <v>0.98350179088183831</v>
      </c>
      <c r="AC43" s="93">
        <f t="shared" si="140"/>
        <v>0.98362966273799379</v>
      </c>
      <c r="AD43" s="93">
        <f t="shared" si="140"/>
        <v>0.98367884668032812</v>
      </c>
      <c r="AE43" s="93">
        <f t="shared" si="140"/>
        <v>0.98379690230860506</v>
      </c>
      <c r="AF43" s="93">
        <f t="shared" si="140"/>
        <v>0.98386577291270905</v>
      </c>
      <c r="AG43" s="93">
        <f t="shared" si="140"/>
        <v>0.98388545062172139</v>
      </c>
      <c r="AH43" s="93">
        <f t="shared" si="140"/>
        <v>0.98391496807076317</v>
      </c>
      <c r="AI43" s="93">
        <f t="shared" si="140"/>
        <v>0.98396416627907746</v>
      </c>
      <c r="AJ43" s="93">
        <f t="shared" si="140"/>
        <v>0.98403304859247909</v>
      </c>
      <c r="AK43" s="93">
        <f t="shared" si="140"/>
        <v>0.98414130413593393</v>
      </c>
      <c r="AL43" s="93">
        <f t="shared" si="140"/>
        <v>0.98422988482556795</v>
      </c>
      <c r="AM43" s="93">
        <f t="shared" si="140"/>
        <v>0.98433816202339086</v>
      </c>
      <c r="AN43" s="93">
        <f t="shared" si="141"/>
        <v>0.98446614262193188</v>
      </c>
      <c r="AO43" s="93">
        <f t="shared" si="141"/>
        <v>0.98465322673501143</v>
      </c>
      <c r="AP43" s="93">
        <f t="shared" si="141"/>
        <v>0.98494871134841577</v>
      </c>
      <c r="AQ43" s="93">
        <f t="shared" si="141"/>
        <v>0.98528370780907126</v>
      </c>
      <c r="AR43" s="93">
        <f t="shared" si="141"/>
        <v>0.98583577584354332</v>
      </c>
      <c r="AS43" s="93">
        <f t="shared" si="141"/>
        <v>0.98646711479701332</v>
      </c>
      <c r="AT43" s="93">
        <f t="shared" si="141"/>
        <v>0.98706922702549882</v>
      </c>
      <c r="AU43" s="93">
        <f t="shared" si="141"/>
        <v>0.9877013558932709</v>
      </c>
      <c r="AV43" s="93">
        <f t="shared" si="141"/>
        <v>0.98831411064186869</v>
      </c>
      <c r="AW43" s="93">
        <f t="shared" si="141"/>
        <v>0.98914499243551435</v>
      </c>
      <c r="AX43" s="93">
        <f t="shared" si="141"/>
        <v>0.9900261156784681</v>
      </c>
      <c r="AY43" s="93">
        <f t="shared" si="141"/>
        <v>0.99084851995002654</v>
      </c>
      <c r="AZ43" s="93">
        <f t="shared" si="141"/>
        <v>0.99163190915826172</v>
      </c>
      <c r="BA43" s="93">
        <f t="shared" si="141"/>
        <v>0.99237619130173815</v>
      </c>
      <c r="BB43" s="93">
        <f t="shared" si="141"/>
        <v>0.99310115514499386</v>
      </c>
      <c r="BC43" s="93">
        <f t="shared" si="141"/>
        <v>0.99382664859847047</v>
      </c>
      <c r="BD43" s="93">
        <f t="shared" si="251"/>
        <v>0.99436360494514109</v>
      </c>
      <c r="BE43" s="93">
        <f t="shared" si="251"/>
        <v>0.99506014704807477</v>
      </c>
      <c r="BF43" s="93">
        <f t="shared" si="251"/>
        <v>0.9960163227178841</v>
      </c>
      <c r="BG43" s="93">
        <f t="shared" si="251"/>
        <v>0.9966541813939761</v>
      </c>
      <c r="BH43" s="93">
        <f t="shared" si="251"/>
        <v>0.99759191779670497</v>
      </c>
      <c r="BI43" s="93">
        <f t="shared" si="251"/>
        <v>0.99846057850000003</v>
      </c>
      <c r="BJ43" s="93">
        <f t="shared" si="251"/>
        <v>0.99934999999999996</v>
      </c>
      <c r="BK43" s="93">
        <f t="shared" si="251"/>
        <v>1</v>
      </c>
      <c r="BL43" s="93">
        <f t="shared" si="251"/>
        <v>0</v>
      </c>
      <c r="BM43" s="93">
        <f t="shared" si="251"/>
        <v>0</v>
      </c>
      <c r="BN43" s="93">
        <f t="shared" si="251"/>
        <v>0</v>
      </c>
      <c r="BO43" s="93">
        <f t="shared" si="251"/>
        <v>0</v>
      </c>
      <c r="BP43" s="93">
        <f t="shared" si="251"/>
        <v>0</v>
      </c>
      <c r="BQ43" s="93">
        <f t="shared" si="251"/>
        <v>0</v>
      </c>
      <c r="BR43" s="93">
        <f t="shared" si="251"/>
        <v>0</v>
      </c>
      <c r="BS43" s="93">
        <f t="shared" si="250"/>
        <v>0</v>
      </c>
      <c r="BT43" s="93">
        <f t="shared" si="250"/>
        <v>0</v>
      </c>
      <c r="BU43" s="93">
        <f t="shared" si="250"/>
        <v>0</v>
      </c>
      <c r="BV43" s="93">
        <f t="shared" si="250"/>
        <v>0</v>
      </c>
      <c r="BW43" s="93">
        <f t="shared" si="250"/>
        <v>0</v>
      </c>
      <c r="BX43" s="93">
        <f t="shared" si="250"/>
        <v>0</v>
      </c>
      <c r="BY43" s="93">
        <f t="shared" si="250"/>
        <v>0</v>
      </c>
      <c r="BZ43" s="93">
        <f t="shared" si="250"/>
        <v>0</v>
      </c>
      <c r="CA43" s="93">
        <f t="shared" si="250"/>
        <v>0</v>
      </c>
      <c r="CB43" s="93">
        <f t="shared" si="250"/>
        <v>0</v>
      </c>
      <c r="CC43" s="93">
        <f t="shared" si="250"/>
        <v>0</v>
      </c>
      <c r="CD43" s="93">
        <f t="shared" si="250"/>
        <v>0</v>
      </c>
      <c r="CE43" s="93">
        <f t="shared" si="250"/>
        <v>0</v>
      </c>
      <c r="CF43" s="93">
        <f t="shared" si="250"/>
        <v>0</v>
      </c>
      <c r="CG43" s="93">
        <f t="shared" si="250"/>
        <v>0</v>
      </c>
      <c r="CH43" s="93">
        <f t="shared" si="250"/>
        <v>0</v>
      </c>
      <c r="CI43" s="93">
        <f t="shared" si="250"/>
        <v>0</v>
      </c>
      <c r="CJ43" s="93">
        <f t="shared" si="254"/>
        <v>0</v>
      </c>
      <c r="CK43" s="93">
        <f t="shared" si="254"/>
        <v>0</v>
      </c>
      <c r="CL43" s="93">
        <f t="shared" si="254"/>
        <v>0</v>
      </c>
      <c r="CM43" s="93">
        <f t="shared" si="254"/>
        <v>0</v>
      </c>
      <c r="CN43" s="93">
        <f t="shared" si="254"/>
        <v>0</v>
      </c>
      <c r="CO43" s="93">
        <f t="shared" si="254"/>
        <v>0</v>
      </c>
      <c r="CP43" s="93">
        <f t="shared" si="254"/>
        <v>0</v>
      </c>
      <c r="CQ43" s="93">
        <f t="shared" si="254"/>
        <v>0</v>
      </c>
      <c r="CR43" s="93">
        <f t="shared" si="254"/>
        <v>0</v>
      </c>
      <c r="CS43" s="93">
        <f t="shared" si="254"/>
        <v>0</v>
      </c>
      <c r="CT43" s="93">
        <f t="shared" si="254"/>
        <v>0</v>
      </c>
      <c r="CU43" s="93">
        <f t="shared" si="254"/>
        <v>0</v>
      </c>
      <c r="CV43" s="93">
        <f t="shared" si="254"/>
        <v>0</v>
      </c>
      <c r="CW43" s="93">
        <f t="shared" si="254"/>
        <v>0</v>
      </c>
      <c r="CX43" s="93">
        <f t="shared" si="254"/>
        <v>0</v>
      </c>
      <c r="CY43" s="93">
        <f t="shared" si="254"/>
        <v>0</v>
      </c>
      <c r="CZ43" s="93">
        <f t="shared" si="143"/>
        <v>0</v>
      </c>
      <c r="DA43" s="93">
        <f t="shared" si="143"/>
        <v>0</v>
      </c>
      <c r="DB43" s="93">
        <f t="shared" si="143"/>
        <v>0</v>
      </c>
      <c r="DC43" s="93">
        <f t="shared" si="143"/>
        <v>0</v>
      </c>
      <c r="DD43" s="93">
        <f t="shared" si="143"/>
        <v>0</v>
      </c>
      <c r="DE43" s="93">
        <f t="shared" si="143"/>
        <v>0</v>
      </c>
      <c r="DF43" s="93">
        <f t="shared" si="143"/>
        <v>0</v>
      </c>
      <c r="DG43" s="93">
        <f t="shared" si="143"/>
        <v>0</v>
      </c>
      <c r="DH43" s="93">
        <f t="shared" si="143"/>
        <v>0</v>
      </c>
      <c r="DI43" s="93">
        <f t="shared" si="143"/>
        <v>0</v>
      </c>
      <c r="DJ43" s="93">
        <f t="shared" si="143"/>
        <v>0</v>
      </c>
      <c r="DK43" s="93">
        <f t="shared" si="143"/>
        <v>0</v>
      </c>
      <c r="DL43" s="93">
        <f t="shared" si="143"/>
        <v>0</v>
      </c>
      <c r="DM43" s="93">
        <f t="shared" si="143"/>
        <v>0</v>
      </c>
      <c r="DN43" s="93">
        <f t="shared" si="143"/>
        <v>0</v>
      </c>
      <c r="DO43" s="93">
        <f t="shared" si="142"/>
        <v>0</v>
      </c>
      <c r="DP43" s="93">
        <f t="shared" si="142"/>
        <v>0</v>
      </c>
      <c r="DQ43" s="93">
        <f t="shared" si="142"/>
        <v>0</v>
      </c>
      <c r="DR43" s="93">
        <f t="shared" si="142"/>
        <v>0</v>
      </c>
      <c r="DS43" s="93">
        <f t="shared" si="142"/>
        <v>0</v>
      </c>
      <c r="DU43" s="37">
        <v>39</v>
      </c>
      <c r="DV43" s="93">
        <f t="shared" si="150"/>
        <v>0.56589135164767179</v>
      </c>
      <c r="DW43" s="93">
        <f t="shared" si="151"/>
        <v>0.57421328328954924</v>
      </c>
      <c r="DX43" s="93">
        <f t="shared" si="152"/>
        <v>0.58265759627910141</v>
      </c>
      <c r="DY43" s="93">
        <f t="shared" si="153"/>
        <v>0.59122609034202933</v>
      </c>
      <c r="DZ43" s="93">
        <f t="shared" si="154"/>
        <v>0.59992059167058853</v>
      </c>
      <c r="EA43" s="93">
        <f t="shared" si="155"/>
        <v>0.60874295331280304</v>
      </c>
      <c r="EB43" s="93">
        <f t="shared" si="156"/>
        <v>0.61769505556740301</v>
      </c>
      <c r="EC43" s="93">
        <f t="shared" si="157"/>
        <v>0.62677880638457062</v>
      </c>
      <c r="ED43" s="93">
        <f t="shared" si="158"/>
        <v>0.63599614177257902</v>
      </c>
      <c r="EE43" s="93">
        <f t="shared" si="159"/>
        <v>0.64534902621041101</v>
      </c>
      <c r="EF43" s="93">
        <f t="shared" si="160"/>
        <v>0.65483945306644642</v>
      </c>
      <c r="EG43" s="93">
        <f t="shared" si="161"/>
        <v>0.66446944502330585</v>
      </c>
      <c r="EH43" s="93">
        <f t="shared" si="162"/>
        <v>0.67424105450894267</v>
      </c>
      <c r="EI43" s="93">
        <f t="shared" si="163"/>
        <v>0.6841563641340741</v>
      </c>
      <c r="EJ43" s="93">
        <f t="shared" si="164"/>
        <v>0.6942174871360457</v>
      </c>
      <c r="EK43" s="93">
        <f t="shared" si="165"/>
        <v>0.70442656782922286</v>
      </c>
      <c r="EL43" s="93">
        <f t="shared" si="166"/>
        <v>0.71478578206200549</v>
      </c>
      <c r="EM43" s="93">
        <f t="shared" si="167"/>
        <v>0.72529733768056437</v>
      </c>
      <c r="EN43" s="93">
        <f t="shared" si="168"/>
        <v>0.73596347499939618</v>
      </c>
      <c r="EO43" s="93">
        <f t="shared" si="169"/>
        <v>0.74678646727879905</v>
      </c>
      <c r="EP43" s="93">
        <f t="shared" si="170"/>
        <v>0.75776862120936961</v>
      </c>
      <c r="EQ43" s="93">
        <f t="shared" si="171"/>
        <v>0.768912277403625</v>
      </c>
      <c r="ER43" s="93">
        <f t="shared" si="172"/>
        <v>0.7802198108948547</v>
      </c>
      <c r="ES43" s="93">
        <f t="shared" si="173"/>
        <v>0.79169363164330842</v>
      </c>
      <c r="ET43" s="93">
        <f t="shared" si="174"/>
        <v>0.80333618504982762</v>
      </c>
      <c r="EU43" s="93">
        <f t="shared" si="175"/>
        <v>0.81514995247703093</v>
      </c>
      <c r="EV43" s="93">
        <f t="shared" si="176"/>
        <v>0.82713745177816367</v>
      </c>
      <c r="EW43" s="93">
        <f t="shared" si="177"/>
        <v>0.8393012378337249</v>
      </c>
      <c r="EX43" s="93">
        <f t="shared" si="178"/>
        <v>0.85164390309598548</v>
      </c>
      <c r="EY43" s="93">
        <f t="shared" si="179"/>
        <v>0.86416807814151464</v>
      </c>
      <c r="EZ43" s="93">
        <f t="shared" si="180"/>
        <v>0.87687643223183098</v>
      </c>
      <c r="FA43" s="93">
        <f t="shared" si="181"/>
        <v>0.88977167388229905</v>
      </c>
      <c r="FB43" s="93">
        <f t="shared" si="182"/>
        <v>0.9028565514393917</v>
      </c>
      <c r="FC43" s="93">
        <f t="shared" si="183"/>
        <v>0.91613385366644151</v>
      </c>
      <c r="FD43" s="93">
        <f t="shared" si="184"/>
        <v>0.92960641033800684</v>
      </c>
      <c r="FE43" s="93">
        <f t="shared" si="185"/>
        <v>0.94327709284297745</v>
      </c>
      <c r="FF43" s="93">
        <f t="shared" si="186"/>
        <v>0.95714881479655056</v>
      </c>
      <c r="FG43" s="93">
        <f t="shared" si="187"/>
        <v>0.97122453266120568</v>
      </c>
      <c r="FH43" s="93">
        <f t="shared" si="188"/>
        <v>0.98550724637681164</v>
      </c>
      <c r="FI43" s="93">
        <f t="shared" si="189"/>
        <v>1</v>
      </c>
      <c r="FJ43" s="93">
        <f t="shared" si="190"/>
        <v>0</v>
      </c>
      <c r="FK43" s="93">
        <f t="shared" si="191"/>
        <v>0</v>
      </c>
      <c r="FL43" s="93">
        <f t="shared" si="192"/>
        <v>0</v>
      </c>
      <c r="FM43" s="93">
        <f t="shared" si="193"/>
        <v>0</v>
      </c>
      <c r="FN43" s="93">
        <f t="shared" si="194"/>
        <v>0</v>
      </c>
      <c r="FO43" s="93">
        <f t="shared" si="195"/>
        <v>0</v>
      </c>
      <c r="FP43" s="93">
        <f t="shared" si="196"/>
        <v>0</v>
      </c>
      <c r="FQ43" s="93">
        <f t="shared" si="197"/>
        <v>0</v>
      </c>
      <c r="FR43" s="93">
        <f t="shared" si="198"/>
        <v>0</v>
      </c>
      <c r="FS43" s="93">
        <f t="shared" si="199"/>
        <v>0</v>
      </c>
      <c r="FT43" s="93">
        <f t="shared" si="200"/>
        <v>0</v>
      </c>
      <c r="FU43" s="93">
        <f t="shared" si="201"/>
        <v>0</v>
      </c>
      <c r="FV43" s="93">
        <f t="shared" si="202"/>
        <v>0</v>
      </c>
      <c r="FW43" s="93">
        <f t="shared" si="203"/>
        <v>0</v>
      </c>
      <c r="FX43" s="93">
        <f t="shared" si="204"/>
        <v>0</v>
      </c>
      <c r="FY43" s="93">
        <f t="shared" si="205"/>
        <v>0</v>
      </c>
      <c r="FZ43" s="93">
        <f t="shared" si="206"/>
        <v>0</v>
      </c>
      <c r="GA43" s="93">
        <f t="shared" si="207"/>
        <v>0</v>
      </c>
      <c r="GB43" s="93">
        <f t="shared" si="208"/>
        <v>0</v>
      </c>
      <c r="GC43" s="93">
        <f t="shared" si="209"/>
        <v>0</v>
      </c>
      <c r="GD43" s="93">
        <f t="shared" si="210"/>
        <v>0</v>
      </c>
      <c r="GE43" s="93">
        <f t="shared" si="211"/>
        <v>0</v>
      </c>
      <c r="GF43" s="93">
        <f t="shared" si="212"/>
        <v>0</v>
      </c>
      <c r="GG43" s="93">
        <f t="shared" si="213"/>
        <v>0</v>
      </c>
      <c r="GH43" s="93">
        <f t="shared" si="214"/>
        <v>0</v>
      </c>
      <c r="GI43" s="93">
        <f t="shared" si="215"/>
        <v>0</v>
      </c>
      <c r="GJ43" s="93">
        <f t="shared" si="216"/>
        <v>0</v>
      </c>
      <c r="GK43" s="93">
        <f t="shared" si="217"/>
        <v>0</v>
      </c>
      <c r="GL43" s="93">
        <f t="shared" si="218"/>
        <v>0</v>
      </c>
      <c r="GM43" s="93">
        <f t="shared" si="219"/>
        <v>0</v>
      </c>
      <c r="GN43" s="93">
        <f t="shared" si="220"/>
        <v>0</v>
      </c>
      <c r="GO43" s="93">
        <f t="shared" si="221"/>
        <v>0</v>
      </c>
      <c r="GP43" s="93">
        <f t="shared" si="222"/>
        <v>0</v>
      </c>
      <c r="GQ43" s="93">
        <f t="shared" si="223"/>
        <v>0</v>
      </c>
      <c r="GR43" s="93">
        <f t="shared" si="224"/>
        <v>0</v>
      </c>
      <c r="GS43" s="93">
        <f t="shared" si="225"/>
        <v>0</v>
      </c>
      <c r="GT43" s="93">
        <f t="shared" si="226"/>
        <v>0</v>
      </c>
      <c r="GU43" s="93">
        <f t="shared" si="227"/>
        <v>0</v>
      </c>
      <c r="GV43" s="93">
        <f t="shared" si="228"/>
        <v>0</v>
      </c>
      <c r="GW43" s="93">
        <f t="shared" si="229"/>
        <v>0</v>
      </c>
      <c r="GX43" s="93">
        <f t="shared" si="230"/>
        <v>0</v>
      </c>
      <c r="GY43" s="93">
        <f t="shared" si="231"/>
        <v>0</v>
      </c>
      <c r="GZ43" s="93">
        <f t="shared" si="232"/>
        <v>0</v>
      </c>
      <c r="HA43" s="93">
        <f t="shared" si="233"/>
        <v>0</v>
      </c>
      <c r="HB43" s="93">
        <f t="shared" si="234"/>
        <v>0</v>
      </c>
      <c r="HC43" s="93">
        <f t="shared" si="235"/>
        <v>0</v>
      </c>
      <c r="HD43" s="93">
        <f t="shared" si="236"/>
        <v>0</v>
      </c>
      <c r="HE43" s="93">
        <f t="shared" si="237"/>
        <v>0</v>
      </c>
      <c r="HF43" s="93">
        <f t="shared" si="238"/>
        <v>0</v>
      </c>
      <c r="HG43" s="93">
        <f t="shared" si="239"/>
        <v>0</v>
      </c>
      <c r="HH43" s="93">
        <f t="shared" si="240"/>
        <v>0</v>
      </c>
      <c r="HI43" s="93">
        <f t="shared" si="241"/>
        <v>0</v>
      </c>
      <c r="HJ43" s="93">
        <f t="shared" si="242"/>
        <v>0</v>
      </c>
      <c r="HK43" s="93">
        <f t="shared" si="243"/>
        <v>0</v>
      </c>
      <c r="HL43" s="93">
        <f t="shared" si="244"/>
        <v>0</v>
      </c>
      <c r="HM43" s="93">
        <f t="shared" si="245"/>
        <v>0</v>
      </c>
      <c r="HN43" s="93">
        <f t="shared" si="246"/>
        <v>0</v>
      </c>
      <c r="HO43" s="93">
        <f t="shared" si="247"/>
        <v>0</v>
      </c>
      <c r="HP43" s="93">
        <f t="shared" si="248"/>
        <v>0</v>
      </c>
      <c r="HQ43" s="93">
        <f t="shared" si="249"/>
        <v>0</v>
      </c>
    </row>
    <row r="44" spans="2:225" x14ac:dyDescent="0.25">
      <c r="B44" s="40">
        <v>40</v>
      </c>
      <c r="C44" s="91">
        <f t="shared" ca="1" si="144"/>
        <v>10473254.209709898</v>
      </c>
      <c r="D44" s="91">
        <f t="shared" ca="1" si="145"/>
        <v>12509173.849385317</v>
      </c>
      <c r="E44" s="91">
        <f t="shared" ca="1" si="146"/>
        <v>3773481.1666957941</v>
      </c>
      <c r="F44" s="91">
        <f t="shared" ca="1" si="147"/>
        <v>4862102.5719086602</v>
      </c>
      <c r="H44" s="40">
        <v>40</v>
      </c>
      <c r="I44" s="91">
        <f t="shared" si="252"/>
        <v>560334.15124884376</v>
      </c>
      <c r="J44" s="41">
        <f t="shared" si="253"/>
        <v>0.90300000000000002</v>
      </c>
      <c r="K44" s="92">
        <f t="shared" si="148"/>
        <v>505981.73857770592</v>
      </c>
      <c r="L44" s="92">
        <f t="shared" si="149"/>
        <v>2015.8635003095853</v>
      </c>
      <c r="M44" s="42"/>
      <c r="N44" s="40">
        <v>40</v>
      </c>
      <c r="O44" s="54">
        <f t="shared" si="137"/>
        <v>3.0332647591500499</v>
      </c>
      <c r="P44" s="92">
        <f t="shared" si="133"/>
        <v>386.34325101088018</v>
      </c>
      <c r="Q44" s="92">
        <f t="shared" si="115"/>
        <v>141015.28661897127</v>
      </c>
      <c r="R44" s="42"/>
      <c r="S44" s="40">
        <v>40</v>
      </c>
      <c r="T44" s="54">
        <f>'7. Dödsrisk'!E44</f>
        <v>1.0200000000000001E-3</v>
      </c>
      <c r="U44" s="90">
        <f t="shared" si="116"/>
        <v>0.99897999999999998</v>
      </c>
      <c r="V44" s="43"/>
      <c r="W44" s="37">
        <v>40</v>
      </c>
      <c r="X44" s="93">
        <f t="shared" si="140"/>
        <v>0.97951268728418472</v>
      </c>
      <c r="Y44" s="93">
        <f t="shared" si="140"/>
        <v>0.98225317363863618</v>
      </c>
      <c r="Z44" s="93">
        <f t="shared" si="140"/>
        <v>0.9824201850700981</v>
      </c>
      <c r="AA44" s="93">
        <f t="shared" si="140"/>
        <v>0.98263636507041363</v>
      </c>
      <c r="AB44" s="93">
        <f t="shared" si="140"/>
        <v>0.98270515443122408</v>
      </c>
      <c r="AC44" s="93">
        <f t="shared" si="140"/>
        <v>0.98283292271117606</v>
      </c>
      <c r="AD44" s="93">
        <f t="shared" si="140"/>
        <v>0.98288206681451706</v>
      </c>
      <c r="AE44" s="93">
        <f t="shared" si="140"/>
        <v>0.98300002681773513</v>
      </c>
      <c r="AF44" s="93">
        <f t="shared" si="140"/>
        <v>0.98306884163664976</v>
      </c>
      <c r="AG44" s="93">
        <f t="shared" si="140"/>
        <v>0.98308850340671783</v>
      </c>
      <c r="AH44" s="93">
        <f t="shared" si="140"/>
        <v>0.98311799694662583</v>
      </c>
      <c r="AI44" s="93">
        <f t="shared" si="140"/>
        <v>0.98316715530439147</v>
      </c>
      <c r="AJ44" s="93">
        <f t="shared" si="140"/>
        <v>0.98323598182311922</v>
      </c>
      <c r="AK44" s="93">
        <f t="shared" si="140"/>
        <v>0.98334414967958383</v>
      </c>
      <c r="AL44" s="93">
        <f t="shared" si="140"/>
        <v>0.98343265861885931</v>
      </c>
      <c r="AM44" s="93">
        <f t="shared" ref="AM44:BB59" si="255">IF($W44&lt;AM$3,0,IF($W44=AM$3,1,AM43*$U43))</f>
        <v>0.98354084811215192</v>
      </c>
      <c r="AN44" s="93">
        <f t="shared" si="141"/>
        <v>0.98366872504640812</v>
      </c>
      <c r="AO44" s="93">
        <f t="shared" si="141"/>
        <v>0.98385565762135607</v>
      </c>
      <c r="AP44" s="93">
        <f t="shared" si="141"/>
        <v>0.98415090289222362</v>
      </c>
      <c r="AQ44" s="93">
        <f t="shared" si="141"/>
        <v>0.98448562800574591</v>
      </c>
      <c r="AR44" s="93">
        <f t="shared" si="141"/>
        <v>0.98503724886511002</v>
      </c>
      <c r="AS44" s="93">
        <f t="shared" si="141"/>
        <v>0.98566807643402776</v>
      </c>
      <c r="AT44" s="93">
        <f t="shared" si="141"/>
        <v>0.98626970095160815</v>
      </c>
      <c r="AU44" s="93">
        <f t="shared" si="141"/>
        <v>0.98690131779499735</v>
      </c>
      <c r="AV44" s="93">
        <f t="shared" si="141"/>
        <v>0.98751357621224878</v>
      </c>
      <c r="AW44" s="93">
        <f t="shared" si="141"/>
        <v>0.98834378499164155</v>
      </c>
      <c r="AX44" s="93">
        <f t="shared" si="141"/>
        <v>0.98922419452476851</v>
      </c>
      <c r="AY44" s="93">
        <f t="shared" si="141"/>
        <v>0.99004593264886709</v>
      </c>
      <c r="AZ44" s="93">
        <f t="shared" si="141"/>
        <v>0.99082868731184359</v>
      </c>
      <c r="BA44" s="93">
        <f t="shared" si="141"/>
        <v>0.99157236658678372</v>
      </c>
      <c r="BB44" s="93">
        <f t="shared" si="141"/>
        <v>0.99229674320932648</v>
      </c>
      <c r="BC44" s="93">
        <f t="shared" si="141"/>
        <v>0.99302164901310574</v>
      </c>
      <c r="BD44" s="93">
        <f t="shared" si="251"/>
        <v>0.9935581704251355</v>
      </c>
      <c r="BE44" s="93">
        <f t="shared" si="251"/>
        <v>0.99425414832896586</v>
      </c>
      <c r="BF44" s="93">
        <f t="shared" si="251"/>
        <v>0.99520954949648266</v>
      </c>
      <c r="BG44" s="93">
        <f t="shared" si="251"/>
        <v>0.99584689150704697</v>
      </c>
      <c r="BH44" s="93">
        <f t="shared" si="251"/>
        <v>0.99678386834328969</v>
      </c>
      <c r="BI44" s="93">
        <f t="shared" si="251"/>
        <v>0.99765182543141506</v>
      </c>
      <c r="BJ44" s="93">
        <f t="shared" si="251"/>
        <v>0.99854052650000003</v>
      </c>
      <c r="BK44" s="93">
        <f t="shared" si="251"/>
        <v>0.99919000000000002</v>
      </c>
      <c r="BL44" s="93">
        <f t="shared" si="251"/>
        <v>1</v>
      </c>
      <c r="BM44" s="93">
        <f t="shared" si="251"/>
        <v>0</v>
      </c>
      <c r="BN44" s="93">
        <f t="shared" si="251"/>
        <v>0</v>
      </c>
      <c r="BO44" s="93">
        <f t="shared" si="251"/>
        <v>0</v>
      </c>
      <c r="BP44" s="93">
        <f t="shared" si="251"/>
        <v>0</v>
      </c>
      <c r="BQ44" s="93">
        <f t="shared" si="251"/>
        <v>0</v>
      </c>
      <c r="BR44" s="93">
        <f t="shared" si="251"/>
        <v>0</v>
      </c>
      <c r="BS44" s="93">
        <f t="shared" si="250"/>
        <v>0</v>
      </c>
      <c r="BT44" s="93">
        <f t="shared" si="250"/>
        <v>0</v>
      </c>
      <c r="BU44" s="93">
        <f t="shared" si="250"/>
        <v>0</v>
      </c>
      <c r="BV44" s="93">
        <f t="shared" si="250"/>
        <v>0</v>
      </c>
      <c r="BW44" s="93">
        <f t="shared" si="250"/>
        <v>0</v>
      </c>
      <c r="BX44" s="93">
        <f t="shared" si="250"/>
        <v>0</v>
      </c>
      <c r="BY44" s="93">
        <f t="shared" si="250"/>
        <v>0</v>
      </c>
      <c r="BZ44" s="93">
        <f t="shared" si="250"/>
        <v>0</v>
      </c>
      <c r="CA44" s="93">
        <f t="shared" si="250"/>
        <v>0</v>
      </c>
      <c r="CB44" s="93">
        <f t="shared" si="250"/>
        <v>0</v>
      </c>
      <c r="CC44" s="93">
        <f t="shared" si="250"/>
        <v>0</v>
      </c>
      <c r="CD44" s="93">
        <f t="shared" si="250"/>
        <v>0</v>
      </c>
      <c r="CE44" s="93">
        <f t="shared" si="250"/>
        <v>0</v>
      </c>
      <c r="CF44" s="93">
        <f t="shared" si="250"/>
        <v>0</v>
      </c>
      <c r="CG44" s="93">
        <f t="shared" si="250"/>
        <v>0</v>
      </c>
      <c r="CH44" s="93">
        <f t="shared" si="250"/>
        <v>0</v>
      </c>
      <c r="CI44" s="93">
        <f t="shared" si="250"/>
        <v>0</v>
      </c>
      <c r="CJ44" s="93">
        <f t="shared" si="254"/>
        <v>0</v>
      </c>
      <c r="CK44" s="93">
        <f t="shared" si="254"/>
        <v>0</v>
      </c>
      <c r="CL44" s="93">
        <f t="shared" si="254"/>
        <v>0</v>
      </c>
      <c r="CM44" s="93">
        <f t="shared" si="254"/>
        <v>0</v>
      </c>
      <c r="CN44" s="93">
        <f t="shared" si="254"/>
        <v>0</v>
      </c>
      <c r="CO44" s="93">
        <f t="shared" si="254"/>
        <v>0</v>
      </c>
      <c r="CP44" s="93">
        <f t="shared" si="254"/>
        <v>0</v>
      </c>
      <c r="CQ44" s="93">
        <f t="shared" si="254"/>
        <v>0</v>
      </c>
      <c r="CR44" s="93">
        <f t="shared" si="254"/>
        <v>0</v>
      </c>
      <c r="CS44" s="93">
        <f t="shared" si="254"/>
        <v>0</v>
      </c>
      <c r="CT44" s="93">
        <f t="shared" si="254"/>
        <v>0</v>
      </c>
      <c r="CU44" s="93">
        <f t="shared" si="254"/>
        <v>0</v>
      </c>
      <c r="CV44" s="93">
        <f t="shared" si="254"/>
        <v>0</v>
      </c>
      <c r="CW44" s="93">
        <f t="shared" si="254"/>
        <v>0</v>
      </c>
      <c r="CX44" s="93">
        <f t="shared" si="254"/>
        <v>0</v>
      </c>
      <c r="CY44" s="93">
        <f t="shared" si="254"/>
        <v>0</v>
      </c>
      <c r="CZ44" s="93">
        <f t="shared" si="143"/>
        <v>0</v>
      </c>
      <c r="DA44" s="93">
        <f t="shared" si="143"/>
        <v>0</v>
      </c>
      <c r="DB44" s="93">
        <f t="shared" si="143"/>
        <v>0</v>
      </c>
      <c r="DC44" s="93">
        <f t="shared" si="143"/>
        <v>0</v>
      </c>
      <c r="DD44" s="93">
        <f t="shared" si="143"/>
        <v>0</v>
      </c>
      <c r="DE44" s="93">
        <f t="shared" si="143"/>
        <v>0</v>
      </c>
      <c r="DF44" s="93">
        <f t="shared" si="143"/>
        <v>0</v>
      </c>
      <c r="DG44" s="93">
        <f t="shared" si="143"/>
        <v>0</v>
      </c>
      <c r="DH44" s="93">
        <f t="shared" si="143"/>
        <v>0</v>
      </c>
      <c r="DI44" s="93">
        <f t="shared" si="143"/>
        <v>0</v>
      </c>
      <c r="DJ44" s="93">
        <f t="shared" si="143"/>
        <v>0</v>
      </c>
      <c r="DK44" s="93">
        <f t="shared" si="143"/>
        <v>0</v>
      </c>
      <c r="DL44" s="93">
        <f t="shared" si="143"/>
        <v>0</v>
      </c>
      <c r="DM44" s="93">
        <f t="shared" si="143"/>
        <v>0</v>
      </c>
      <c r="DN44" s="93">
        <f t="shared" si="143"/>
        <v>0</v>
      </c>
      <c r="DO44" s="93">
        <f t="shared" si="142"/>
        <v>0</v>
      </c>
      <c r="DP44" s="93">
        <f t="shared" si="142"/>
        <v>0</v>
      </c>
      <c r="DQ44" s="93">
        <f t="shared" si="142"/>
        <v>0</v>
      </c>
      <c r="DR44" s="93">
        <f t="shared" si="142"/>
        <v>0</v>
      </c>
      <c r="DS44" s="93">
        <f t="shared" si="142"/>
        <v>0</v>
      </c>
      <c r="DU44" s="37">
        <v>40</v>
      </c>
      <c r="DV44" s="93">
        <f t="shared" si="150"/>
        <v>0.55769002771074905</v>
      </c>
      <c r="DW44" s="93">
        <f t="shared" si="151"/>
        <v>0.56589135164767179</v>
      </c>
      <c r="DX44" s="93">
        <f t="shared" si="152"/>
        <v>0.57421328328954924</v>
      </c>
      <c r="DY44" s="93">
        <f t="shared" si="153"/>
        <v>0.58265759627910141</v>
      </c>
      <c r="DZ44" s="93">
        <f t="shared" si="154"/>
        <v>0.59122609034202933</v>
      </c>
      <c r="EA44" s="93">
        <f t="shared" si="155"/>
        <v>0.59992059167058853</v>
      </c>
      <c r="EB44" s="93">
        <f t="shared" si="156"/>
        <v>0.60874295331280304</v>
      </c>
      <c r="EC44" s="93">
        <f t="shared" si="157"/>
        <v>0.61769505556740301</v>
      </c>
      <c r="ED44" s="93">
        <f t="shared" si="158"/>
        <v>0.62677880638457062</v>
      </c>
      <c r="EE44" s="93">
        <f t="shared" si="159"/>
        <v>0.63599614177257902</v>
      </c>
      <c r="EF44" s="93">
        <f t="shared" si="160"/>
        <v>0.64534902621041101</v>
      </c>
      <c r="EG44" s="93">
        <f t="shared" si="161"/>
        <v>0.65483945306644642</v>
      </c>
      <c r="EH44" s="93">
        <f t="shared" si="162"/>
        <v>0.66446944502330585</v>
      </c>
      <c r="EI44" s="93">
        <f t="shared" si="163"/>
        <v>0.67424105450894267</v>
      </c>
      <c r="EJ44" s="93">
        <f t="shared" si="164"/>
        <v>0.6841563641340741</v>
      </c>
      <c r="EK44" s="93">
        <f t="shared" si="165"/>
        <v>0.6942174871360457</v>
      </c>
      <c r="EL44" s="93">
        <f t="shared" si="166"/>
        <v>0.70442656782922286</v>
      </c>
      <c r="EM44" s="93">
        <f t="shared" si="167"/>
        <v>0.71478578206200549</v>
      </c>
      <c r="EN44" s="93">
        <f t="shared" si="168"/>
        <v>0.72529733768056437</v>
      </c>
      <c r="EO44" s="93">
        <f t="shared" si="169"/>
        <v>0.73596347499939618</v>
      </c>
      <c r="EP44" s="93">
        <f t="shared" si="170"/>
        <v>0.74678646727879905</v>
      </c>
      <c r="EQ44" s="93">
        <f t="shared" si="171"/>
        <v>0.75776862120936961</v>
      </c>
      <c r="ER44" s="93">
        <f t="shared" si="172"/>
        <v>0.768912277403625</v>
      </c>
      <c r="ES44" s="93">
        <f t="shared" si="173"/>
        <v>0.7802198108948547</v>
      </c>
      <c r="ET44" s="93">
        <f t="shared" si="174"/>
        <v>0.79169363164330842</v>
      </c>
      <c r="EU44" s="93">
        <f t="shared" si="175"/>
        <v>0.80333618504982762</v>
      </c>
      <c r="EV44" s="93">
        <f t="shared" si="176"/>
        <v>0.81514995247703093</v>
      </c>
      <c r="EW44" s="93">
        <f t="shared" si="177"/>
        <v>0.82713745177816367</v>
      </c>
      <c r="EX44" s="93">
        <f t="shared" si="178"/>
        <v>0.8393012378337249</v>
      </c>
      <c r="EY44" s="93">
        <f t="shared" si="179"/>
        <v>0.85164390309598548</v>
      </c>
      <c r="EZ44" s="93">
        <f t="shared" si="180"/>
        <v>0.86416807814151464</v>
      </c>
      <c r="FA44" s="93">
        <f t="shared" si="181"/>
        <v>0.87687643223183098</v>
      </c>
      <c r="FB44" s="93">
        <f t="shared" si="182"/>
        <v>0.88977167388229905</v>
      </c>
      <c r="FC44" s="93">
        <f t="shared" si="183"/>
        <v>0.9028565514393917</v>
      </c>
      <c r="FD44" s="93">
        <f t="shared" si="184"/>
        <v>0.91613385366644151</v>
      </c>
      <c r="FE44" s="93">
        <f t="shared" si="185"/>
        <v>0.92960641033800684</v>
      </c>
      <c r="FF44" s="93">
        <f t="shared" si="186"/>
        <v>0.94327709284297745</v>
      </c>
      <c r="FG44" s="93">
        <f t="shared" si="187"/>
        <v>0.95714881479655056</v>
      </c>
      <c r="FH44" s="93">
        <f t="shared" si="188"/>
        <v>0.97122453266120568</v>
      </c>
      <c r="FI44" s="93">
        <f t="shared" si="189"/>
        <v>0.98550724637681164</v>
      </c>
      <c r="FJ44" s="93">
        <f t="shared" si="190"/>
        <v>1</v>
      </c>
      <c r="FK44" s="93">
        <f t="shared" si="191"/>
        <v>0</v>
      </c>
      <c r="FL44" s="93">
        <f t="shared" si="192"/>
        <v>0</v>
      </c>
      <c r="FM44" s="93">
        <f t="shared" si="193"/>
        <v>0</v>
      </c>
      <c r="FN44" s="93">
        <f t="shared" si="194"/>
        <v>0</v>
      </c>
      <c r="FO44" s="93">
        <f t="shared" si="195"/>
        <v>0</v>
      </c>
      <c r="FP44" s="93">
        <f t="shared" si="196"/>
        <v>0</v>
      </c>
      <c r="FQ44" s="93">
        <f t="shared" si="197"/>
        <v>0</v>
      </c>
      <c r="FR44" s="93">
        <f t="shared" si="198"/>
        <v>0</v>
      </c>
      <c r="FS44" s="93">
        <f t="shared" si="199"/>
        <v>0</v>
      </c>
      <c r="FT44" s="93">
        <f t="shared" si="200"/>
        <v>0</v>
      </c>
      <c r="FU44" s="93">
        <f t="shared" si="201"/>
        <v>0</v>
      </c>
      <c r="FV44" s="93">
        <f t="shared" si="202"/>
        <v>0</v>
      </c>
      <c r="FW44" s="93">
        <f t="shared" si="203"/>
        <v>0</v>
      </c>
      <c r="FX44" s="93">
        <f t="shared" si="204"/>
        <v>0</v>
      </c>
      <c r="FY44" s="93">
        <f t="shared" si="205"/>
        <v>0</v>
      </c>
      <c r="FZ44" s="93">
        <f t="shared" si="206"/>
        <v>0</v>
      </c>
      <c r="GA44" s="93">
        <f t="shared" si="207"/>
        <v>0</v>
      </c>
      <c r="GB44" s="93">
        <f t="shared" si="208"/>
        <v>0</v>
      </c>
      <c r="GC44" s="93">
        <f t="shared" si="209"/>
        <v>0</v>
      </c>
      <c r="GD44" s="93">
        <f t="shared" si="210"/>
        <v>0</v>
      </c>
      <c r="GE44" s="93">
        <f t="shared" si="211"/>
        <v>0</v>
      </c>
      <c r="GF44" s="93">
        <f t="shared" si="212"/>
        <v>0</v>
      </c>
      <c r="GG44" s="93">
        <f t="shared" si="213"/>
        <v>0</v>
      </c>
      <c r="GH44" s="93">
        <f t="shared" si="214"/>
        <v>0</v>
      </c>
      <c r="GI44" s="93">
        <f t="shared" si="215"/>
        <v>0</v>
      </c>
      <c r="GJ44" s="93">
        <f t="shared" si="216"/>
        <v>0</v>
      </c>
      <c r="GK44" s="93">
        <f t="shared" si="217"/>
        <v>0</v>
      </c>
      <c r="GL44" s="93">
        <f t="shared" si="218"/>
        <v>0</v>
      </c>
      <c r="GM44" s="93">
        <f t="shared" si="219"/>
        <v>0</v>
      </c>
      <c r="GN44" s="93">
        <f t="shared" si="220"/>
        <v>0</v>
      </c>
      <c r="GO44" s="93">
        <f t="shared" si="221"/>
        <v>0</v>
      </c>
      <c r="GP44" s="93">
        <f t="shared" si="222"/>
        <v>0</v>
      </c>
      <c r="GQ44" s="93">
        <f t="shared" si="223"/>
        <v>0</v>
      </c>
      <c r="GR44" s="93">
        <f t="shared" si="224"/>
        <v>0</v>
      </c>
      <c r="GS44" s="93">
        <f t="shared" si="225"/>
        <v>0</v>
      </c>
      <c r="GT44" s="93">
        <f t="shared" si="226"/>
        <v>0</v>
      </c>
      <c r="GU44" s="93">
        <f t="shared" si="227"/>
        <v>0</v>
      </c>
      <c r="GV44" s="93">
        <f t="shared" si="228"/>
        <v>0</v>
      </c>
      <c r="GW44" s="93">
        <f t="shared" si="229"/>
        <v>0</v>
      </c>
      <c r="GX44" s="93">
        <f t="shared" si="230"/>
        <v>0</v>
      </c>
      <c r="GY44" s="93">
        <f t="shared" si="231"/>
        <v>0</v>
      </c>
      <c r="GZ44" s="93">
        <f t="shared" si="232"/>
        <v>0</v>
      </c>
      <c r="HA44" s="93">
        <f t="shared" si="233"/>
        <v>0</v>
      </c>
      <c r="HB44" s="93">
        <f t="shared" si="234"/>
        <v>0</v>
      </c>
      <c r="HC44" s="93">
        <f t="shared" si="235"/>
        <v>0</v>
      </c>
      <c r="HD44" s="93">
        <f t="shared" si="236"/>
        <v>0</v>
      </c>
      <c r="HE44" s="93">
        <f t="shared" si="237"/>
        <v>0</v>
      </c>
      <c r="HF44" s="93">
        <f t="shared" si="238"/>
        <v>0</v>
      </c>
      <c r="HG44" s="93">
        <f t="shared" si="239"/>
        <v>0</v>
      </c>
      <c r="HH44" s="93">
        <f t="shared" si="240"/>
        <v>0</v>
      </c>
      <c r="HI44" s="93">
        <f t="shared" si="241"/>
        <v>0</v>
      </c>
      <c r="HJ44" s="93">
        <f t="shared" si="242"/>
        <v>0</v>
      </c>
      <c r="HK44" s="93">
        <f t="shared" si="243"/>
        <v>0</v>
      </c>
      <c r="HL44" s="93">
        <f t="shared" si="244"/>
        <v>0</v>
      </c>
      <c r="HM44" s="93">
        <f t="shared" si="245"/>
        <v>0</v>
      </c>
      <c r="HN44" s="93">
        <f t="shared" si="246"/>
        <v>0</v>
      </c>
      <c r="HO44" s="93">
        <f t="shared" si="247"/>
        <v>0</v>
      </c>
      <c r="HP44" s="93">
        <f t="shared" si="248"/>
        <v>0</v>
      </c>
      <c r="HQ44" s="93">
        <f t="shared" si="249"/>
        <v>0</v>
      </c>
    </row>
    <row r="45" spans="2:225" x14ac:dyDescent="0.25">
      <c r="B45" s="40">
        <v>41</v>
      </c>
      <c r="C45" s="91">
        <f t="shared" ca="1" si="144"/>
        <v>10124176.667673394</v>
      </c>
      <c r="D45" s="91">
        <f t="shared" ca="1" si="145"/>
        <v>12015447.867632594</v>
      </c>
      <c r="E45" s="91">
        <f t="shared" ca="1" si="146"/>
        <v>3689647.9368558968</v>
      </c>
      <c r="F45" s="91">
        <f t="shared" ca="1" si="147"/>
        <v>4725907.7111550663</v>
      </c>
      <c r="H45" s="40">
        <v>41</v>
      </c>
      <c r="I45" s="91">
        <f t="shared" si="252"/>
        <v>560334.15124884376</v>
      </c>
      <c r="J45" s="41">
        <f t="shared" si="253"/>
        <v>0.90300000000000002</v>
      </c>
      <c r="K45" s="92">
        <f t="shared" si="148"/>
        <v>505981.73857770592</v>
      </c>
      <c r="L45" s="92">
        <f t="shared" si="149"/>
        <v>2015.8635003095853</v>
      </c>
      <c r="M45" s="42"/>
      <c r="N45" s="40">
        <v>41</v>
      </c>
      <c r="O45" s="54">
        <f t="shared" si="137"/>
        <v>3.0332647591500499</v>
      </c>
      <c r="P45" s="92">
        <f t="shared" si="133"/>
        <v>386.34325101088018</v>
      </c>
      <c r="Q45" s="92">
        <f t="shared" si="115"/>
        <v>141015.28661897127</v>
      </c>
      <c r="R45" s="42"/>
      <c r="S45" s="40">
        <v>41</v>
      </c>
      <c r="T45" s="54">
        <f>'7. Dödsrisk'!E45</f>
        <v>9.7999999999999997E-4</v>
      </c>
      <c r="U45" s="90">
        <f t="shared" si="116"/>
        <v>0.99902000000000002</v>
      </c>
      <c r="V45" s="43"/>
      <c r="W45" s="37">
        <v>41</v>
      </c>
      <c r="X45" s="93">
        <f t="shared" ref="X45:AM60" si="256">IF($W45&lt;X$3,0,IF($W45=X$3,1,X44*$U44))</f>
        <v>0.97851358434315483</v>
      </c>
      <c r="Y45" s="93">
        <f t="shared" si="256"/>
        <v>0.98125127540152479</v>
      </c>
      <c r="Z45" s="93">
        <f t="shared" si="256"/>
        <v>0.9814181164813266</v>
      </c>
      <c r="AA45" s="93">
        <f t="shared" si="256"/>
        <v>0.98163407597804175</v>
      </c>
      <c r="AB45" s="93">
        <f t="shared" si="256"/>
        <v>0.98170279517370418</v>
      </c>
      <c r="AC45" s="93">
        <f t="shared" si="256"/>
        <v>0.98183043313001062</v>
      </c>
      <c r="AD45" s="93">
        <f t="shared" si="256"/>
        <v>0.98187952710636628</v>
      </c>
      <c r="AE45" s="93">
        <f t="shared" si="256"/>
        <v>0.98199736679038097</v>
      </c>
      <c r="AF45" s="93">
        <f t="shared" si="256"/>
        <v>0.98206611141818034</v>
      </c>
      <c r="AG45" s="93">
        <f t="shared" si="256"/>
        <v>0.98208575313324298</v>
      </c>
      <c r="AH45" s="93">
        <f t="shared" si="256"/>
        <v>0.98211521658974021</v>
      </c>
      <c r="AI45" s="93">
        <f t="shared" si="256"/>
        <v>0.98216432480598093</v>
      </c>
      <c r="AJ45" s="93">
        <f t="shared" si="256"/>
        <v>0.98223308112165963</v>
      </c>
      <c r="AK45" s="93">
        <f t="shared" si="256"/>
        <v>0.98234113864691064</v>
      </c>
      <c r="AL45" s="93">
        <f t="shared" si="256"/>
        <v>0.98242955730706805</v>
      </c>
      <c r="AM45" s="93">
        <f t="shared" si="255"/>
        <v>0.98253763644707748</v>
      </c>
      <c r="AN45" s="93">
        <f t="shared" si="141"/>
        <v>0.98266538294686079</v>
      </c>
      <c r="AO45" s="93">
        <f t="shared" si="141"/>
        <v>0.98285212485058226</v>
      </c>
      <c r="AP45" s="93">
        <f t="shared" si="141"/>
        <v>0.98314706897127357</v>
      </c>
      <c r="AQ45" s="93">
        <f t="shared" si="141"/>
        <v>0.98348145266518006</v>
      </c>
      <c r="AR45" s="93">
        <f t="shared" si="141"/>
        <v>0.98403251087126753</v>
      </c>
      <c r="AS45" s="93">
        <f t="shared" si="141"/>
        <v>0.98466269499606507</v>
      </c>
      <c r="AT45" s="93">
        <f t="shared" si="141"/>
        <v>0.98526370585663747</v>
      </c>
      <c r="AU45" s="93">
        <f t="shared" si="141"/>
        <v>0.98589467845084644</v>
      </c>
      <c r="AV45" s="93">
        <f t="shared" si="141"/>
        <v>0.98650631236451225</v>
      </c>
      <c r="AW45" s="93">
        <f t="shared" si="141"/>
        <v>0.98733567433095004</v>
      </c>
      <c r="AX45" s="93">
        <f t="shared" si="141"/>
        <v>0.98821518584635326</v>
      </c>
      <c r="AY45" s="93">
        <f t="shared" si="141"/>
        <v>0.98903608579756519</v>
      </c>
      <c r="AZ45" s="93">
        <f t="shared" si="141"/>
        <v>0.9898180420507855</v>
      </c>
      <c r="BA45" s="93">
        <f t="shared" si="141"/>
        <v>0.99056096277286521</v>
      </c>
      <c r="BB45" s="93">
        <f t="shared" si="141"/>
        <v>0.991284600531253</v>
      </c>
      <c r="BC45" s="93">
        <f t="shared" si="141"/>
        <v>0.9920087669311124</v>
      </c>
      <c r="BD45" s="93">
        <f t="shared" si="251"/>
        <v>0.99254474109130186</v>
      </c>
      <c r="BE45" s="93">
        <f t="shared" si="251"/>
        <v>0.9932400090976703</v>
      </c>
      <c r="BF45" s="93">
        <f t="shared" si="251"/>
        <v>0.9941944357559962</v>
      </c>
      <c r="BG45" s="93">
        <f t="shared" si="251"/>
        <v>0.99483112767770976</v>
      </c>
      <c r="BH45" s="93">
        <f t="shared" si="251"/>
        <v>0.99576714879757955</v>
      </c>
      <c r="BI45" s="93">
        <f t="shared" si="251"/>
        <v>0.99663422056947504</v>
      </c>
      <c r="BJ45" s="93">
        <f t="shared" si="251"/>
        <v>0.99752201516297001</v>
      </c>
      <c r="BK45" s="93">
        <f t="shared" si="251"/>
        <v>0.99817082619999997</v>
      </c>
      <c r="BL45" s="93">
        <f t="shared" si="251"/>
        <v>0.99897999999999998</v>
      </c>
      <c r="BM45" s="93">
        <f t="shared" si="251"/>
        <v>1</v>
      </c>
      <c r="BN45" s="93">
        <f t="shared" si="251"/>
        <v>0</v>
      </c>
      <c r="BO45" s="93">
        <f t="shared" si="251"/>
        <v>0</v>
      </c>
      <c r="BP45" s="93">
        <f t="shared" si="251"/>
        <v>0</v>
      </c>
      <c r="BQ45" s="93">
        <f t="shared" si="251"/>
        <v>0</v>
      </c>
      <c r="BR45" s="93">
        <f t="shared" si="251"/>
        <v>0</v>
      </c>
      <c r="BS45" s="93">
        <f t="shared" si="250"/>
        <v>0</v>
      </c>
      <c r="BT45" s="93">
        <f t="shared" si="250"/>
        <v>0</v>
      </c>
      <c r="BU45" s="93">
        <f t="shared" si="250"/>
        <v>0</v>
      </c>
      <c r="BV45" s="93">
        <f t="shared" si="250"/>
        <v>0</v>
      </c>
      <c r="BW45" s="93">
        <f t="shared" si="250"/>
        <v>0</v>
      </c>
      <c r="BX45" s="93">
        <f t="shared" si="250"/>
        <v>0</v>
      </c>
      <c r="BY45" s="93">
        <f t="shared" si="250"/>
        <v>0</v>
      </c>
      <c r="BZ45" s="93">
        <f t="shared" si="250"/>
        <v>0</v>
      </c>
      <c r="CA45" s="93">
        <f t="shared" si="250"/>
        <v>0</v>
      </c>
      <c r="CB45" s="93">
        <f t="shared" si="250"/>
        <v>0</v>
      </c>
      <c r="CC45" s="93">
        <f t="shared" si="250"/>
        <v>0</v>
      </c>
      <c r="CD45" s="93">
        <f t="shared" si="250"/>
        <v>0</v>
      </c>
      <c r="CE45" s="93">
        <f t="shared" si="250"/>
        <v>0</v>
      </c>
      <c r="CF45" s="93">
        <f t="shared" si="250"/>
        <v>0</v>
      </c>
      <c r="CG45" s="93">
        <f t="shared" si="250"/>
        <v>0</v>
      </c>
      <c r="CH45" s="93">
        <f t="shared" si="250"/>
        <v>0</v>
      </c>
      <c r="CI45" s="93">
        <f t="shared" si="250"/>
        <v>0</v>
      </c>
      <c r="CJ45" s="93">
        <f t="shared" si="254"/>
        <v>0</v>
      </c>
      <c r="CK45" s="93">
        <f t="shared" si="254"/>
        <v>0</v>
      </c>
      <c r="CL45" s="93">
        <f t="shared" si="254"/>
        <v>0</v>
      </c>
      <c r="CM45" s="93">
        <f t="shared" si="254"/>
        <v>0</v>
      </c>
      <c r="CN45" s="93">
        <f t="shared" si="254"/>
        <v>0</v>
      </c>
      <c r="CO45" s="93">
        <f t="shared" si="254"/>
        <v>0</v>
      </c>
      <c r="CP45" s="93">
        <f t="shared" si="254"/>
        <v>0</v>
      </c>
      <c r="CQ45" s="93">
        <f t="shared" si="254"/>
        <v>0</v>
      </c>
      <c r="CR45" s="93">
        <f t="shared" si="254"/>
        <v>0</v>
      </c>
      <c r="CS45" s="93">
        <f t="shared" si="254"/>
        <v>0</v>
      </c>
      <c r="CT45" s="93">
        <f t="shared" si="254"/>
        <v>0</v>
      </c>
      <c r="CU45" s="93">
        <f t="shared" si="254"/>
        <v>0</v>
      </c>
      <c r="CV45" s="93">
        <f t="shared" si="254"/>
        <v>0</v>
      </c>
      <c r="CW45" s="93">
        <f t="shared" si="254"/>
        <v>0</v>
      </c>
      <c r="CX45" s="93">
        <f t="shared" si="254"/>
        <v>0</v>
      </c>
      <c r="CY45" s="93">
        <f t="shared" si="254"/>
        <v>0</v>
      </c>
      <c r="CZ45" s="93">
        <f t="shared" si="143"/>
        <v>0</v>
      </c>
      <c r="DA45" s="93">
        <f t="shared" si="143"/>
        <v>0</v>
      </c>
      <c r="DB45" s="93">
        <f t="shared" si="143"/>
        <v>0</v>
      </c>
      <c r="DC45" s="93">
        <f t="shared" si="143"/>
        <v>0</v>
      </c>
      <c r="DD45" s="93">
        <f t="shared" si="143"/>
        <v>0</v>
      </c>
      <c r="DE45" s="93">
        <f t="shared" si="143"/>
        <v>0</v>
      </c>
      <c r="DF45" s="93">
        <f t="shared" si="143"/>
        <v>0</v>
      </c>
      <c r="DG45" s="93">
        <f t="shared" si="143"/>
        <v>0</v>
      </c>
      <c r="DH45" s="93">
        <f t="shared" si="143"/>
        <v>0</v>
      </c>
      <c r="DI45" s="93">
        <f t="shared" si="143"/>
        <v>0</v>
      </c>
      <c r="DJ45" s="93">
        <f t="shared" si="143"/>
        <v>0</v>
      </c>
      <c r="DK45" s="93">
        <f t="shared" si="143"/>
        <v>0</v>
      </c>
      <c r="DL45" s="93">
        <f t="shared" si="143"/>
        <v>0</v>
      </c>
      <c r="DM45" s="93">
        <f t="shared" si="143"/>
        <v>0</v>
      </c>
      <c r="DN45" s="93">
        <f t="shared" si="143"/>
        <v>0</v>
      </c>
      <c r="DO45" s="93">
        <f t="shared" si="142"/>
        <v>0</v>
      </c>
      <c r="DP45" s="93">
        <f t="shared" si="142"/>
        <v>0</v>
      </c>
      <c r="DQ45" s="93">
        <f t="shared" si="142"/>
        <v>0</v>
      </c>
      <c r="DR45" s="93">
        <f t="shared" si="142"/>
        <v>0</v>
      </c>
      <c r="DS45" s="93">
        <f t="shared" si="142"/>
        <v>0</v>
      </c>
      <c r="DU45" s="37">
        <v>41</v>
      </c>
      <c r="DV45" s="93">
        <f t="shared" si="150"/>
        <v>0.54960756354102802</v>
      </c>
      <c r="DW45" s="93">
        <f t="shared" si="151"/>
        <v>0.55769002771074905</v>
      </c>
      <c r="DX45" s="93">
        <f t="shared" si="152"/>
        <v>0.56589135164767179</v>
      </c>
      <c r="DY45" s="93">
        <f t="shared" si="153"/>
        <v>0.57421328328954924</v>
      </c>
      <c r="DZ45" s="93">
        <f t="shared" si="154"/>
        <v>0.58265759627910141</v>
      </c>
      <c r="EA45" s="93">
        <f t="shared" si="155"/>
        <v>0.59122609034202933</v>
      </c>
      <c r="EB45" s="93">
        <f t="shared" si="156"/>
        <v>0.59992059167058853</v>
      </c>
      <c r="EC45" s="93">
        <f t="shared" si="157"/>
        <v>0.60874295331280304</v>
      </c>
      <c r="ED45" s="93">
        <f t="shared" si="158"/>
        <v>0.61769505556740301</v>
      </c>
      <c r="EE45" s="93">
        <f t="shared" si="159"/>
        <v>0.62677880638457062</v>
      </c>
      <c r="EF45" s="93">
        <f t="shared" si="160"/>
        <v>0.63599614177257902</v>
      </c>
      <c r="EG45" s="93">
        <f t="shared" si="161"/>
        <v>0.64534902621041101</v>
      </c>
      <c r="EH45" s="93">
        <f t="shared" si="162"/>
        <v>0.65483945306644642</v>
      </c>
      <c r="EI45" s="93">
        <f t="shared" si="163"/>
        <v>0.66446944502330585</v>
      </c>
      <c r="EJ45" s="93">
        <f t="shared" si="164"/>
        <v>0.67424105450894267</v>
      </c>
      <c r="EK45" s="93">
        <f t="shared" si="165"/>
        <v>0.6841563641340741</v>
      </c>
      <c r="EL45" s="93">
        <f t="shared" si="166"/>
        <v>0.6942174871360457</v>
      </c>
      <c r="EM45" s="93">
        <f t="shared" si="167"/>
        <v>0.70442656782922286</v>
      </c>
      <c r="EN45" s="93">
        <f t="shared" si="168"/>
        <v>0.71478578206200549</v>
      </c>
      <c r="EO45" s="93">
        <f t="shared" si="169"/>
        <v>0.72529733768056437</v>
      </c>
      <c r="EP45" s="93">
        <f t="shared" si="170"/>
        <v>0.73596347499939618</v>
      </c>
      <c r="EQ45" s="93">
        <f t="shared" si="171"/>
        <v>0.74678646727879905</v>
      </c>
      <c r="ER45" s="93">
        <f t="shared" si="172"/>
        <v>0.75776862120936961</v>
      </c>
      <c r="ES45" s="93">
        <f t="shared" si="173"/>
        <v>0.768912277403625</v>
      </c>
      <c r="ET45" s="93">
        <f t="shared" si="174"/>
        <v>0.7802198108948547</v>
      </c>
      <c r="EU45" s="93">
        <f t="shared" si="175"/>
        <v>0.79169363164330842</v>
      </c>
      <c r="EV45" s="93">
        <f t="shared" si="176"/>
        <v>0.80333618504982762</v>
      </c>
      <c r="EW45" s="93">
        <f t="shared" si="177"/>
        <v>0.81514995247703093</v>
      </c>
      <c r="EX45" s="93">
        <f t="shared" si="178"/>
        <v>0.82713745177816367</v>
      </c>
      <c r="EY45" s="93">
        <f t="shared" si="179"/>
        <v>0.8393012378337249</v>
      </c>
      <c r="EZ45" s="93">
        <f t="shared" si="180"/>
        <v>0.85164390309598548</v>
      </c>
      <c r="FA45" s="93">
        <f t="shared" si="181"/>
        <v>0.86416807814151464</v>
      </c>
      <c r="FB45" s="93">
        <f t="shared" si="182"/>
        <v>0.87687643223183098</v>
      </c>
      <c r="FC45" s="93">
        <f t="shared" si="183"/>
        <v>0.88977167388229905</v>
      </c>
      <c r="FD45" s="93">
        <f t="shared" si="184"/>
        <v>0.9028565514393917</v>
      </c>
      <c r="FE45" s="93">
        <f t="shared" si="185"/>
        <v>0.91613385366644151</v>
      </c>
      <c r="FF45" s="93">
        <f t="shared" si="186"/>
        <v>0.92960641033800684</v>
      </c>
      <c r="FG45" s="93">
        <f t="shared" si="187"/>
        <v>0.94327709284297745</v>
      </c>
      <c r="FH45" s="93">
        <f t="shared" si="188"/>
        <v>0.95714881479655056</v>
      </c>
      <c r="FI45" s="93">
        <f t="shared" si="189"/>
        <v>0.97122453266120568</v>
      </c>
      <c r="FJ45" s="93">
        <f t="shared" si="190"/>
        <v>0.98550724637681164</v>
      </c>
      <c r="FK45" s="93">
        <f t="shared" si="191"/>
        <v>1</v>
      </c>
      <c r="FL45" s="93">
        <f t="shared" si="192"/>
        <v>0</v>
      </c>
      <c r="FM45" s="93">
        <f t="shared" si="193"/>
        <v>0</v>
      </c>
      <c r="FN45" s="93">
        <f t="shared" si="194"/>
        <v>0</v>
      </c>
      <c r="FO45" s="93">
        <f t="shared" si="195"/>
        <v>0</v>
      </c>
      <c r="FP45" s="93">
        <f t="shared" si="196"/>
        <v>0</v>
      </c>
      <c r="FQ45" s="93">
        <f t="shared" si="197"/>
        <v>0</v>
      </c>
      <c r="FR45" s="93">
        <f t="shared" si="198"/>
        <v>0</v>
      </c>
      <c r="FS45" s="93">
        <f t="shared" si="199"/>
        <v>0</v>
      </c>
      <c r="FT45" s="93">
        <f t="shared" si="200"/>
        <v>0</v>
      </c>
      <c r="FU45" s="93">
        <f t="shared" si="201"/>
        <v>0</v>
      </c>
      <c r="FV45" s="93">
        <f t="shared" si="202"/>
        <v>0</v>
      </c>
      <c r="FW45" s="93">
        <f t="shared" si="203"/>
        <v>0</v>
      </c>
      <c r="FX45" s="93">
        <f t="shared" si="204"/>
        <v>0</v>
      </c>
      <c r="FY45" s="93">
        <f t="shared" si="205"/>
        <v>0</v>
      </c>
      <c r="FZ45" s="93">
        <f t="shared" si="206"/>
        <v>0</v>
      </c>
      <c r="GA45" s="93">
        <f t="shared" si="207"/>
        <v>0</v>
      </c>
      <c r="GB45" s="93">
        <f t="shared" si="208"/>
        <v>0</v>
      </c>
      <c r="GC45" s="93">
        <f t="shared" si="209"/>
        <v>0</v>
      </c>
      <c r="GD45" s="93">
        <f t="shared" si="210"/>
        <v>0</v>
      </c>
      <c r="GE45" s="93">
        <f t="shared" si="211"/>
        <v>0</v>
      </c>
      <c r="GF45" s="93">
        <f t="shared" si="212"/>
        <v>0</v>
      </c>
      <c r="GG45" s="93">
        <f t="shared" si="213"/>
        <v>0</v>
      </c>
      <c r="GH45" s="93">
        <f t="shared" si="214"/>
        <v>0</v>
      </c>
      <c r="GI45" s="93">
        <f t="shared" si="215"/>
        <v>0</v>
      </c>
      <c r="GJ45" s="93">
        <f t="shared" si="216"/>
        <v>0</v>
      </c>
      <c r="GK45" s="93">
        <f t="shared" si="217"/>
        <v>0</v>
      </c>
      <c r="GL45" s="93">
        <f t="shared" si="218"/>
        <v>0</v>
      </c>
      <c r="GM45" s="93">
        <f t="shared" si="219"/>
        <v>0</v>
      </c>
      <c r="GN45" s="93">
        <f t="shared" si="220"/>
        <v>0</v>
      </c>
      <c r="GO45" s="93">
        <f t="shared" si="221"/>
        <v>0</v>
      </c>
      <c r="GP45" s="93">
        <f t="shared" si="222"/>
        <v>0</v>
      </c>
      <c r="GQ45" s="93">
        <f t="shared" si="223"/>
        <v>0</v>
      </c>
      <c r="GR45" s="93">
        <f t="shared" si="224"/>
        <v>0</v>
      </c>
      <c r="GS45" s="93">
        <f t="shared" si="225"/>
        <v>0</v>
      </c>
      <c r="GT45" s="93">
        <f t="shared" si="226"/>
        <v>0</v>
      </c>
      <c r="GU45" s="93">
        <f t="shared" si="227"/>
        <v>0</v>
      </c>
      <c r="GV45" s="93">
        <f t="shared" si="228"/>
        <v>0</v>
      </c>
      <c r="GW45" s="93">
        <f t="shared" si="229"/>
        <v>0</v>
      </c>
      <c r="GX45" s="93">
        <f t="shared" si="230"/>
        <v>0</v>
      </c>
      <c r="GY45" s="93">
        <f t="shared" si="231"/>
        <v>0</v>
      </c>
      <c r="GZ45" s="93">
        <f t="shared" si="232"/>
        <v>0</v>
      </c>
      <c r="HA45" s="93">
        <f t="shared" si="233"/>
        <v>0</v>
      </c>
      <c r="HB45" s="93">
        <f t="shared" si="234"/>
        <v>0</v>
      </c>
      <c r="HC45" s="93">
        <f t="shared" si="235"/>
        <v>0</v>
      </c>
      <c r="HD45" s="93">
        <f t="shared" si="236"/>
        <v>0</v>
      </c>
      <c r="HE45" s="93">
        <f t="shared" si="237"/>
        <v>0</v>
      </c>
      <c r="HF45" s="93">
        <f t="shared" si="238"/>
        <v>0</v>
      </c>
      <c r="HG45" s="93">
        <f t="shared" si="239"/>
        <v>0</v>
      </c>
      <c r="HH45" s="93">
        <f t="shared" si="240"/>
        <v>0</v>
      </c>
      <c r="HI45" s="93">
        <f t="shared" si="241"/>
        <v>0</v>
      </c>
      <c r="HJ45" s="93">
        <f t="shared" si="242"/>
        <v>0</v>
      </c>
      <c r="HK45" s="93">
        <f t="shared" si="243"/>
        <v>0</v>
      </c>
      <c r="HL45" s="93">
        <f t="shared" si="244"/>
        <v>0</v>
      </c>
      <c r="HM45" s="93">
        <f t="shared" si="245"/>
        <v>0</v>
      </c>
      <c r="HN45" s="93">
        <f t="shared" si="246"/>
        <v>0</v>
      </c>
      <c r="HO45" s="93">
        <f t="shared" si="247"/>
        <v>0</v>
      </c>
      <c r="HP45" s="93">
        <f t="shared" si="248"/>
        <v>0</v>
      </c>
      <c r="HQ45" s="93">
        <f t="shared" si="249"/>
        <v>0</v>
      </c>
    </row>
    <row r="46" spans="2:225" x14ac:dyDescent="0.25">
      <c r="B46" s="40">
        <v>42</v>
      </c>
      <c r="C46" s="91">
        <f t="shared" ca="1" si="144"/>
        <v>9769212.8007153235</v>
      </c>
      <c r="D46" s="91">
        <f t="shared" ca="1" si="145"/>
        <v>11520756.47039588</v>
      </c>
      <c r="E46" s="91">
        <f t="shared" ca="1" si="146"/>
        <v>3604350.6881795325</v>
      </c>
      <c r="F46" s="91">
        <f t="shared" ca="1" si="147"/>
        <v>4589390.0267623235</v>
      </c>
      <c r="H46" s="40">
        <v>42</v>
      </c>
      <c r="I46" s="91">
        <f t="shared" si="252"/>
        <v>560334.15124884376</v>
      </c>
      <c r="J46" s="41">
        <f t="shared" si="253"/>
        <v>0.90300000000000002</v>
      </c>
      <c r="K46" s="92">
        <f t="shared" si="148"/>
        <v>505981.73857770592</v>
      </c>
      <c r="L46" s="92">
        <f t="shared" si="149"/>
        <v>2015.8635003095853</v>
      </c>
      <c r="M46" s="42"/>
      <c r="N46" s="40">
        <v>42</v>
      </c>
      <c r="O46" s="54">
        <f t="shared" si="137"/>
        <v>3.0332647591500499</v>
      </c>
      <c r="P46" s="92">
        <f t="shared" si="133"/>
        <v>386.34325101088018</v>
      </c>
      <c r="Q46" s="92">
        <f t="shared" si="115"/>
        <v>141015.28661897127</v>
      </c>
      <c r="R46" s="42"/>
      <c r="S46" s="40">
        <v>42</v>
      </c>
      <c r="T46" s="54">
        <f>'7. Dödsrisk'!E46</f>
        <v>1.1299999999999999E-3</v>
      </c>
      <c r="U46" s="90">
        <f t="shared" si="116"/>
        <v>0.99887000000000004</v>
      </c>
      <c r="V46" s="43"/>
      <c r="W46" s="37">
        <v>42</v>
      </c>
      <c r="X46" s="93">
        <f t="shared" si="256"/>
        <v>0.97755464103049861</v>
      </c>
      <c r="Y46" s="93">
        <f t="shared" si="256"/>
        <v>0.9802896491516313</v>
      </c>
      <c r="Z46" s="93">
        <f t="shared" si="256"/>
        <v>0.98045632672717486</v>
      </c>
      <c r="AA46" s="93">
        <f t="shared" si="256"/>
        <v>0.9806720745835833</v>
      </c>
      <c r="AB46" s="93">
        <f t="shared" si="256"/>
        <v>0.980740726434434</v>
      </c>
      <c r="AC46" s="93">
        <f t="shared" si="256"/>
        <v>0.98086823930554323</v>
      </c>
      <c r="AD46" s="93">
        <f t="shared" si="256"/>
        <v>0.98091728516980203</v>
      </c>
      <c r="AE46" s="93">
        <f t="shared" si="256"/>
        <v>0.98103500937092636</v>
      </c>
      <c r="AF46" s="93">
        <f t="shared" si="256"/>
        <v>0.9811036866289905</v>
      </c>
      <c r="AG46" s="93">
        <f t="shared" si="256"/>
        <v>0.98112330909517242</v>
      </c>
      <c r="AH46" s="93">
        <f t="shared" si="256"/>
        <v>0.98115274367748229</v>
      </c>
      <c r="AI46" s="93">
        <f t="shared" si="256"/>
        <v>0.98120180376767108</v>
      </c>
      <c r="AJ46" s="93">
        <f t="shared" si="256"/>
        <v>0.98127049270216038</v>
      </c>
      <c r="AK46" s="93">
        <f t="shared" si="256"/>
        <v>0.98137844433103671</v>
      </c>
      <c r="AL46" s="93">
        <f t="shared" si="256"/>
        <v>0.98146677634090718</v>
      </c>
      <c r="AM46" s="93">
        <f t="shared" si="255"/>
        <v>0.98157474956335933</v>
      </c>
      <c r="AN46" s="93">
        <f t="shared" si="141"/>
        <v>0.98170237087157286</v>
      </c>
      <c r="AO46" s="93">
        <f t="shared" si="141"/>
        <v>0.98188892976822872</v>
      </c>
      <c r="AP46" s="93">
        <f t="shared" si="141"/>
        <v>0.98218358484368173</v>
      </c>
      <c r="AQ46" s="93">
        <f t="shared" si="141"/>
        <v>0.98251764084156823</v>
      </c>
      <c r="AR46" s="93">
        <f t="shared" si="141"/>
        <v>0.98306815901061373</v>
      </c>
      <c r="AS46" s="93">
        <f t="shared" si="141"/>
        <v>0.98369772555496893</v>
      </c>
      <c r="AT46" s="93">
        <f t="shared" si="141"/>
        <v>0.98429814742489796</v>
      </c>
      <c r="AU46" s="93">
        <f t="shared" si="141"/>
        <v>0.98492850166596468</v>
      </c>
      <c r="AV46" s="93">
        <f t="shared" si="141"/>
        <v>0.98553953617839507</v>
      </c>
      <c r="AW46" s="93">
        <f t="shared" si="141"/>
        <v>0.98636808537010578</v>
      </c>
      <c r="AX46" s="93">
        <f t="shared" si="141"/>
        <v>0.98724673496422388</v>
      </c>
      <c r="AY46" s="93">
        <f t="shared" si="141"/>
        <v>0.98806683043348364</v>
      </c>
      <c r="AZ46" s="93">
        <f t="shared" si="141"/>
        <v>0.98884802036957575</v>
      </c>
      <c r="BA46" s="93">
        <f t="shared" si="141"/>
        <v>0.9895902130293478</v>
      </c>
      <c r="BB46" s="93">
        <f t="shared" si="141"/>
        <v>0.99031314162273243</v>
      </c>
      <c r="BC46" s="93">
        <f t="shared" si="141"/>
        <v>0.99103659833951996</v>
      </c>
      <c r="BD46" s="93">
        <f t="shared" si="251"/>
        <v>0.99157204724503245</v>
      </c>
      <c r="BE46" s="93">
        <f t="shared" si="251"/>
        <v>0.99226663388875458</v>
      </c>
      <c r="BF46" s="93">
        <f t="shared" si="251"/>
        <v>0.99322012520895531</v>
      </c>
      <c r="BG46" s="93">
        <f t="shared" si="251"/>
        <v>0.99385619317258567</v>
      </c>
      <c r="BH46" s="93">
        <f t="shared" si="251"/>
        <v>0.99479129699175795</v>
      </c>
      <c r="BI46" s="93">
        <f t="shared" si="251"/>
        <v>0.99565751903331701</v>
      </c>
      <c r="BJ46" s="93">
        <f t="shared" si="251"/>
        <v>0.99654444358811034</v>
      </c>
      <c r="BK46" s="93">
        <f t="shared" si="251"/>
        <v>0.99719261879032395</v>
      </c>
      <c r="BL46" s="93">
        <f t="shared" si="251"/>
        <v>0.99800099959999999</v>
      </c>
      <c r="BM46" s="93">
        <f t="shared" si="251"/>
        <v>0.99902000000000002</v>
      </c>
      <c r="BN46" s="93">
        <f t="shared" si="251"/>
        <v>1</v>
      </c>
      <c r="BO46" s="93">
        <f t="shared" si="251"/>
        <v>0</v>
      </c>
      <c r="BP46" s="93">
        <f t="shared" si="251"/>
        <v>0</v>
      </c>
      <c r="BQ46" s="93">
        <f t="shared" si="251"/>
        <v>0</v>
      </c>
      <c r="BR46" s="93">
        <f t="shared" si="251"/>
        <v>0</v>
      </c>
      <c r="BS46" s="93">
        <f t="shared" si="250"/>
        <v>0</v>
      </c>
      <c r="BT46" s="93">
        <f t="shared" si="250"/>
        <v>0</v>
      </c>
      <c r="BU46" s="93">
        <f t="shared" si="250"/>
        <v>0</v>
      </c>
      <c r="BV46" s="93">
        <f t="shared" si="250"/>
        <v>0</v>
      </c>
      <c r="BW46" s="93">
        <f t="shared" si="250"/>
        <v>0</v>
      </c>
      <c r="BX46" s="93">
        <f t="shared" si="250"/>
        <v>0</v>
      </c>
      <c r="BY46" s="93">
        <f t="shared" si="250"/>
        <v>0</v>
      </c>
      <c r="BZ46" s="93">
        <f t="shared" si="250"/>
        <v>0</v>
      </c>
      <c r="CA46" s="93">
        <f t="shared" si="250"/>
        <v>0</v>
      </c>
      <c r="CB46" s="93">
        <f t="shared" si="250"/>
        <v>0</v>
      </c>
      <c r="CC46" s="93">
        <f t="shared" si="250"/>
        <v>0</v>
      </c>
      <c r="CD46" s="93">
        <f t="shared" si="250"/>
        <v>0</v>
      </c>
      <c r="CE46" s="93">
        <f t="shared" si="250"/>
        <v>0</v>
      </c>
      <c r="CF46" s="93">
        <f t="shared" si="250"/>
        <v>0</v>
      </c>
      <c r="CG46" s="93">
        <f t="shared" si="250"/>
        <v>0</v>
      </c>
      <c r="CH46" s="93">
        <f t="shared" si="250"/>
        <v>0</v>
      </c>
      <c r="CI46" s="93">
        <f t="shared" si="250"/>
        <v>0</v>
      </c>
      <c r="CJ46" s="93">
        <f t="shared" si="254"/>
        <v>0</v>
      </c>
      <c r="CK46" s="93">
        <f t="shared" si="254"/>
        <v>0</v>
      </c>
      <c r="CL46" s="93">
        <f t="shared" si="254"/>
        <v>0</v>
      </c>
      <c r="CM46" s="93">
        <f t="shared" si="254"/>
        <v>0</v>
      </c>
      <c r="CN46" s="93">
        <f t="shared" si="254"/>
        <v>0</v>
      </c>
      <c r="CO46" s="93">
        <f t="shared" si="254"/>
        <v>0</v>
      </c>
      <c r="CP46" s="93">
        <f t="shared" si="254"/>
        <v>0</v>
      </c>
      <c r="CQ46" s="93">
        <f t="shared" si="254"/>
        <v>0</v>
      </c>
      <c r="CR46" s="93">
        <f t="shared" si="254"/>
        <v>0</v>
      </c>
      <c r="CS46" s="93">
        <f t="shared" si="254"/>
        <v>0</v>
      </c>
      <c r="CT46" s="93">
        <f t="shared" si="254"/>
        <v>0</v>
      </c>
      <c r="CU46" s="93">
        <f t="shared" si="254"/>
        <v>0</v>
      </c>
      <c r="CV46" s="93">
        <f t="shared" si="254"/>
        <v>0</v>
      </c>
      <c r="CW46" s="93">
        <f t="shared" si="254"/>
        <v>0</v>
      </c>
      <c r="CX46" s="93">
        <f t="shared" si="254"/>
        <v>0</v>
      </c>
      <c r="CY46" s="93">
        <f t="shared" si="254"/>
        <v>0</v>
      </c>
      <c r="CZ46" s="93">
        <f t="shared" si="143"/>
        <v>0</v>
      </c>
      <c r="DA46" s="93">
        <f t="shared" si="143"/>
        <v>0</v>
      </c>
      <c r="DB46" s="93">
        <f t="shared" si="143"/>
        <v>0</v>
      </c>
      <c r="DC46" s="93">
        <f t="shared" si="143"/>
        <v>0</v>
      </c>
      <c r="DD46" s="93">
        <f t="shared" si="143"/>
        <v>0</v>
      </c>
      <c r="DE46" s="93">
        <f t="shared" si="143"/>
        <v>0</v>
      </c>
      <c r="DF46" s="93">
        <f t="shared" si="143"/>
        <v>0</v>
      </c>
      <c r="DG46" s="93">
        <f t="shared" si="143"/>
        <v>0</v>
      </c>
      <c r="DH46" s="93">
        <f t="shared" si="143"/>
        <v>0</v>
      </c>
      <c r="DI46" s="93">
        <f t="shared" si="143"/>
        <v>0</v>
      </c>
      <c r="DJ46" s="93">
        <f t="shared" si="143"/>
        <v>0</v>
      </c>
      <c r="DK46" s="93">
        <f t="shared" si="143"/>
        <v>0</v>
      </c>
      <c r="DL46" s="93">
        <f t="shared" si="143"/>
        <v>0</v>
      </c>
      <c r="DM46" s="93">
        <f t="shared" si="143"/>
        <v>0</v>
      </c>
      <c r="DN46" s="93">
        <f t="shared" si="143"/>
        <v>0</v>
      </c>
      <c r="DO46" s="93">
        <f t="shared" si="142"/>
        <v>0</v>
      </c>
      <c r="DP46" s="93">
        <f t="shared" si="142"/>
        <v>0</v>
      </c>
      <c r="DQ46" s="93">
        <f t="shared" si="142"/>
        <v>0</v>
      </c>
      <c r="DR46" s="93">
        <f t="shared" si="142"/>
        <v>0</v>
      </c>
      <c r="DS46" s="93">
        <f t="shared" si="142"/>
        <v>0</v>
      </c>
      <c r="DU46" s="37">
        <v>42</v>
      </c>
      <c r="DV46" s="93">
        <f t="shared" si="150"/>
        <v>0.5416422365331871</v>
      </c>
      <c r="DW46" s="93">
        <f t="shared" si="151"/>
        <v>0.54960756354102802</v>
      </c>
      <c r="DX46" s="93">
        <f t="shared" si="152"/>
        <v>0.55769002771074905</v>
      </c>
      <c r="DY46" s="93">
        <f t="shared" si="153"/>
        <v>0.56589135164767179</v>
      </c>
      <c r="DZ46" s="93">
        <f t="shared" si="154"/>
        <v>0.57421328328954924</v>
      </c>
      <c r="EA46" s="93">
        <f t="shared" si="155"/>
        <v>0.58265759627910141</v>
      </c>
      <c r="EB46" s="93">
        <f t="shared" si="156"/>
        <v>0.59122609034202933</v>
      </c>
      <c r="EC46" s="93">
        <f t="shared" si="157"/>
        <v>0.59992059167058853</v>
      </c>
      <c r="ED46" s="93">
        <f t="shared" si="158"/>
        <v>0.60874295331280304</v>
      </c>
      <c r="EE46" s="93">
        <f t="shared" si="159"/>
        <v>0.61769505556740301</v>
      </c>
      <c r="EF46" s="93">
        <f t="shared" si="160"/>
        <v>0.62677880638457062</v>
      </c>
      <c r="EG46" s="93">
        <f t="shared" si="161"/>
        <v>0.63599614177257902</v>
      </c>
      <c r="EH46" s="93">
        <f t="shared" si="162"/>
        <v>0.64534902621041101</v>
      </c>
      <c r="EI46" s="93">
        <f t="shared" si="163"/>
        <v>0.65483945306644642</v>
      </c>
      <c r="EJ46" s="93">
        <f t="shared" si="164"/>
        <v>0.66446944502330585</v>
      </c>
      <c r="EK46" s="93">
        <f t="shared" si="165"/>
        <v>0.67424105450894267</v>
      </c>
      <c r="EL46" s="93">
        <f t="shared" si="166"/>
        <v>0.6841563641340741</v>
      </c>
      <c r="EM46" s="93">
        <f t="shared" si="167"/>
        <v>0.6942174871360457</v>
      </c>
      <c r="EN46" s="93">
        <f t="shared" si="168"/>
        <v>0.70442656782922286</v>
      </c>
      <c r="EO46" s="93">
        <f t="shared" si="169"/>
        <v>0.71478578206200549</v>
      </c>
      <c r="EP46" s="93">
        <f t="shared" si="170"/>
        <v>0.72529733768056437</v>
      </c>
      <c r="EQ46" s="93">
        <f t="shared" si="171"/>
        <v>0.73596347499939618</v>
      </c>
      <c r="ER46" s="93">
        <f t="shared" si="172"/>
        <v>0.74678646727879905</v>
      </c>
      <c r="ES46" s="93">
        <f t="shared" si="173"/>
        <v>0.75776862120936961</v>
      </c>
      <c r="ET46" s="93">
        <f t="shared" si="174"/>
        <v>0.768912277403625</v>
      </c>
      <c r="EU46" s="93">
        <f t="shared" si="175"/>
        <v>0.7802198108948547</v>
      </c>
      <c r="EV46" s="93">
        <f t="shared" si="176"/>
        <v>0.79169363164330842</v>
      </c>
      <c r="EW46" s="93">
        <f t="shared" si="177"/>
        <v>0.80333618504982762</v>
      </c>
      <c r="EX46" s="93">
        <f t="shared" si="178"/>
        <v>0.81514995247703093</v>
      </c>
      <c r="EY46" s="93">
        <f t="shared" si="179"/>
        <v>0.82713745177816367</v>
      </c>
      <c r="EZ46" s="93">
        <f t="shared" si="180"/>
        <v>0.8393012378337249</v>
      </c>
      <c r="FA46" s="93">
        <f t="shared" si="181"/>
        <v>0.85164390309598548</v>
      </c>
      <c r="FB46" s="93">
        <f t="shared" si="182"/>
        <v>0.86416807814151464</v>
      </c>
      <c r="FC46" s="93">
        <f t="shared" si="183"/>
        <v>0.87687643223183098</v>
      </c>
      <c r="FD46" s="93">
        <f t="shared" si="184"/>
        <v>0.88977167388229905</v>
      </c>
      <c r="FE46" s="93">
        <f t="shared" si="185"/>
        <v>0.9028565514393917</v>
      </c>
      <c r="FF46" s="93">
        <f t="shared" si="186"/>
        <v>0.91613385366644151</v>
      </c>
      <c r="FG46" s="93">
        <f t="shared" si="187"/>
        <v>0.92960641033800684</v>
      </c>
      <c r="FH46" s="93">
        <f t="shared" si="188"/>
        <v>0.94327709284297745</v>
      </c>
      <c r="FI46" s="93">
        <f t="shared" si="189"/>
        <v>0.95714881479655056</v>
      </c>
      <c r="FJ46" s="93">
        <f t="shared" si="190"/>
        <v>0.97122453266120568</v>
      </c>
      <c r="FK46" s="93">
        <f t="shared" si="191"/>
        <v>0.98550724637681164</v>
      </c>
      <c r="FL46" s="93">
        <f t="shared" si="192"/>
        <v>1</v>
      </c>
      <c r="FM46" s="93">
        <f t="shared" si="193"/>
        <v>0</v>
      </c>
      <c r="FN46" s="93">
        <f t="shared" si="194"/>
        <v>0</v>
      </c>
      <c r="FO46" s="93">
        <f t="shared" si="195"/>
        <v>0</v>
      </c>
      <c r="FP46" s="93">
        <f t="shared" si="196"/>
        <v>0</v>
      </c>
      <c r="FQ46" s="93">
        <f t="shared" si="197"/>
        <v>0</v>
      </c>
      <c r="FR46" s="93">
        <f t="shared" si="198"/>
        <v>0</v>
      </c>
      <c r="FS46" s="93">
        <f t="shared" si="199"/>
        <v>0</v>
      </c>
      <c r="FT46" s="93">
        <f t="shared" si="200"/>
        <v>0</v>
      </c>
      <c r="FU46" s="93">
        <f t="shared" si="201"/>
        <v>0</v>
      </c>
      <c r="FV46" s="93">
        <f t="shared" si="202"/>
        <v>0</v>
      </c>
      <c r="FW46" s="93">
        <f t="shared" si="203"/>
        <v>0</v>
      </c>
      <c r="FX46" s="93">
        <f t="shared" si="204"/>
        <v>0</v>
      </c>
      <c r="FY46" s="93">
        <f t="shared" si="205"/>
        <v>0</v>
      </c>
      <c r="FZ46" s="93">
        <f t="shared" si="206"/>
        <v>0</v>
      </c>
      <c r="GA46" s="93">
        <f t="shared" si="207"/>
        <v>0</v>
      </c>
      <c r="GB46" s="93">
        <f t="shared" si="208"/>
        <v>0</v>
      </c>
      <c r="GC46" s="93">
        <f t="shared" si="209"/>
        <v>0</v>
      </c>
      <c r="GD46" s="93">
        <f t="shared" si="210"/>
        <v>0</v>
      </c>
      <c r="GE46" s="93">
        <f t="shared" si="211"/>
        <v>0</v>
      </c>
      <c r="GF46" s="93">
        <f t="shared" si="212"/>
        <v>0</v>
      </c>
      <c r="GG46" s="93">
        <f t="shared" si="213"/>
        <v>0</v>
      </c>
      <c r="GH46" s="93">
        <f t="shared" si="214"/>
        <v>0</v>
      </c>
      <c r="GI46" s="93">
        <f t="shared" si="215"/>
        <v>0</v>
      </c>
      <c r="GJ46" s="93">
        <f t="shared" si="216"/>
        <v>0</v>
      </c>
      <c r="GK46" s="93">
        <f t="shared" si="217"/>
        <v>0</v>
      </c>
      <c r="GL46" s="93">
        <f t="shared" si="218"/>
        <v>0</v>
      </c>
      <c r="GM46" s="93">
        <f t="shared" si="219"/>
        <v>0</v>
      </c>
      <c r="GN46" s="93">
        <f t="shared" si="220"/>
        <v>0</v>
      </c>
      <c r="GO46" s="93">
        <f t="shared" si="221"/>
        <v>0</v>
      </c>
      <c r="GP46" s="93">
        <f t="shared" si="222"/>
        <v>0</v>
      </c>
      <c r="GQ46" s="93">
        <f t="shared" si="223"/>
        <v>0</v>
      </c>
      <c r="GR46" s="93">
        <f t="shared" si="224"/>
        <v>0</v>
      </c>
      <c r="GS46" s="93">
        <f t="shared" si="225"/>
        <v>0</v>
      </c>
      <c r="GT46" s="93">
        <f t="shared" si="226"/>
        <v>0</v>
      </c>
      <c r="GU46" s="93">
        <f t="shared" si="227"/>
        <v>0</v>
      </c>
      <c r="GV46" s="93">
        <f t="shared" si="228"/>
        <v>0</v>
      </c>
      <c r="GW46" s="93">
        <f t="shared" si="229"/>
        <v>0</v>
      </c>
      <c r="GX46" s="93">
        <f t="shared" si="230"/>
        <v>0</v>
      </c>
      <c r="GY46" s="93">
        <f t="shared" si="231"/>
        <v>0</v>
      </c>
      <c r="GZ46" s="93">
        <f t="shared" si="232"/>
        <v>0</v>
      </c>
      <c r="HA46" s="93">
        <f t="shared" si="233"/>
        <v>0</v>
      </c>
      <c r="HB46" s="93">
        <f t="shared" si="234"/>
        <v>0</v>
      </c>
      <c r="HC46" s="93">
        <f t="shared" si="235"/>
        <v>0</v>
      </c>
      <c r="HD46" s="93">
        <f t="shared" si="236"/>
        <v>0</v>
      </c>
      <c r="HE46" s="93">
        <f t="shared" si="237"/>
        <v>0</v>
      </c>
      <c r="HF46" s="93">
        <f t="shared" si="238"/>
        <v>0</v>
      </c>
      <c r="HG46" s="93">
        <f t="shared" si="239"/>
        <v>0</v>
      </c>
      <c r="HH46" s="93">
        <f t="shared" si="240"/>
        <v>0</v>
      </c>
      <c r="HI46" s="93">
        <f t="shared" si="241"/>
        <v>0</v>
      </c>
      <c r="HJ46" s="93">
        <f t="shared" si="242"/>
        <v>0</v>
      </c>
      <c r="HK46" s="93">
        <f t="shared" si="243"/>
        <v>0</v>
      </c>
      <c r="HL46" s="93">
        <f t="shared" si="244"/>
        <v>0</v>
      </c>
      <c r="HM46" s="93">
        <f t="shared" si="245"/>
        <v>0</v>
      </c>
      <c r="HN46" s="93">
        <f t="shared" si="246"/>
        <v>0</v>
      </c>
      <c r="HO46" s="93">
        <f t="shared" si="247"/>
        <v>0</v>
      </c>
      <c r="HP46" s="93">
        <f t="shared" si="248"/>
        <v>0</v>
      </c>
      <c r="HQ46" s="93">
        <f t="shared" si="249"/>
        <v>0</v>
      </c>
    </row>
    <row r="47" spans="2:225" x14ac:dyDescent="0.25">
      <c r="B47" s="40">
        <v>43</v>
      </c>
      <c r="C47" s="91">
        <f t="shared" ca="1" si="144"/>
        <v>9410088.4482920989</v>
      </c>
      <c r="D47" s="91">
        <f t="shared" ca="1" si="145"/>
        <v>11027235.507942146</v>
      </c>
      <c r="E47" s="91">
        <f t="shared" ca="1" si="146"/>
        <v>3518242.418457543</v>
      </c>
      <c r="F47" s="91">
        <f t="shared" ca="1" si="147"/>
        <v>4453407.090155229</v>
      </c>
      <c r="H47" s="40">
        <v>43</v>
      </c>
      <c r="I47" s="91">
        <f t="shared" si="252"/>
        <v>560334.15124884376</v>
      </c>
      <c r="J47" s="41">
        <f t="shared" si="253"/>
        <v>0.90300000000000002</v>
      </c>
      <c r="K47" s="92">
        <f t="shared" si="148"/>
        <v>505981.73857770592</v>
      </c>
      <c r="L47" s="92">
        <f t="shared" si="149"/>
        <v>2015.8635003095853</v>
      </c>
      <c r="M47" s="42"/>
      <c r="N47" s="40">
        <v>43</v>
      </c>
      <c r="O47" s="54">
        <f t="shared" si="137"/>
        <v>3.0332647591500499</v>
      </c>
      <c r="P47" s="92">
        <f t="shared" si="133"/>
        <v>386.34325101088018</v>
      </c>
      <c r="Q47" s="92">
        <f t="shared" si="115"/>
        <v>141015.28661897127</v>
      </c>
      <c r="R47" s="42"/>
      <c r="S47" s="40">
        <v>43</v>
      </c>
      <c r="T47" s="54">
        <f>'7. Dödsrisk'!E47</f>
        <v>1.08E-3</v>
      </c>
      <c r="U47" s="90">
        <f t="shared" si="116"/>
        <v>0.99892000000000003</v>
      </c>
      <c r="V47" s="43"/>
      <c r="W47" s="37">
        <v>43</v>
      </c>
      <c r="X47" s="93">
        <f t="shared" si="256"/>
        <v>0.97645000428613415</v>
      </c>
      <c r="Y47" s="93">
        <f t="shared" si="256"/>
        <v>0.97918192184808994</v>
      </c>
      <c r="Z47" s="93">
        <f t="shared" si="256"/>
        <v>0.97934841107797321</v>
      </c>
      <c r="AA47" s="93">
        <f t="shared" si="256"/>
        <v>0.97956391513930385</v>
      </c>
      <c r="AB47" s="93">
        <f t="shared" si="256"/>
        <v>0.97963248941356307</v>
      </c>
      <c r="AC47" s="93">
        <f t="shared" si="256"/>
        <v>0.97975985819512801</v>
      </c>
      <c r="AD47" s="93">
        <f t="shared" si="256"/>
        <v>0.97980884863756024</v>
      </c>
      <c r="AE47" s="93">
        <f t="shared" si="256"/>
        <v>0.97992643981033722</v>
      </c>
      <c r="AF47" s="93">
        <f t="shared" si="256"/>
        <v>0.97999503946309974</v>
      </c>
      <c r="AG47" s="93">
        <f t="shared" si="256"/>
        <v>0.98001463975589487</v>
      </c>
      <c r="AH47" s="93">
        <f t="shared" si="256"/>
        <v>0.98004404107712673</v>
      </c>
      <c r="AI47" s="93">
        <f t="shared" si="256"/>
        <v>0.98009304572941369</v>
      </c>
      <c r="AJ47" s="93">
        <f t="shared" si="256"/>
        <v>0.98016165704540692</v>
      </c>
      <c r="AK47" s="93">
        <f t="shared" si="256"/>
        <v>0.98026948668894265</v>
      </c>
      <c r="AL47" s="93">
        <f t="shared" si="256"/>
        <v>0.98035771888364198</v>
      </c>
      <c r="AM47" s="93">
        <f t="shared" si="255"/>
        <v>0.98046557009635271</v>
      </c>
      <c r="AN47" s="93">
        <f t="shared" si="141"/>
        <v>0.98059304719248797</v>
      </c>
      <c r="AO47" s="93">
        <f t="shared" si="141"/>
        <v>0.98077939527759062</v>
      </c>
      <c r="AP47" s="93">
        <f t="shared" si="141"/>
        <v>0.98107371739280835</v>
      </c>
      <c r="AQ47" s="93">
        <f t="shared" si="141"/>
        <v>0.98140739590741732</v>
      </c>
      <c r="AR47" s="93">
        <f t="shared" si="141"/>
        <v>0.98195729199093174</v>
      </c>
      <c r="AS47" s="93">
        <f t="shared" si="141"/>
        <v>0.98258614712509185</v>
      </c>
      <c r="AT47" s="93">
        <f t="shared" si="141"/>
        <v>0.98318589051830785</v>
      </c>
      <c r="AU47" s="93">
        <f t="shared" si="141"/>
        <v>0.98381553245908215</v>
      </c>
      <c r="AV47" s="93">
        <f t="shared" si="141"/>
        <v>0.98442587650251356</v>
      </c>
      <c r="AW47" s="93">
        <f t="shared" si="141"/>
        <v>0.98525348943363755</v>
      </c>
      <c r="AX47" s="93">
        <f t="shared" si="141"/>
        <v>0.98613114615371433</v>
      </c>
      <c r="AY47" s="93">
        <f t="shared" si="141"/>
        <v>0.98695031491509388</v>
      </c>
      <c r="AZ47" s="93">
        <f t="shared" si="141"/>
        <v>0.98773062210655815</v>
      </c>
      <c r="BA47" s="93">
        <f t="shared" si="141"/>
        <v>0.98847197608862469</v>
      </c>
      <c r="BB47" s="93">
        <f t="shared" si="141"/>
        <v>0.98919408777269879</v>
      </c>
      <c r="BC47" s="93">
        <f t="shared" si="141"/>
        <v>0.98991672698339639</v>
      </c>
      <c r="BD47" s="93">
        <f t="shared" si="251"/>
        <v>0.99045157083164559</v>
      </c>
      <c r="BE47" s="93">
        <f t="shared" si="251"/>
        <v>0.99114537259246027</v>
      </c>
      <c r="BF47" s="93">
        <f t="shared" si="251"/>
        <v>0.99209778646746927</v>
      </c>
      <c r="BG47" s="93">
        <f t="shared" si="251"/>
        <v>0.99273313567430066</v>
      </c>
      <c r="BH47" s="93">
        <f t="shared" si="251"/>
        <v>0.99366718282615729</v>
      </c>
      <c r="BI47" s="93">
        <f t="shared" si="251"/>
        <v>0.99453242603680936</v>
      </c>
      <c r="BJ47" s="93">
        <f t="shared" si="251"/>
        <v>0.99541834836685583</v>
      </c>
      <c r="BK47" s="93">
        <f t="shared" si="251"/>
        <v>0.99606579113109095</v>
      </c>
      <c r="BL47" s="93">
        <f t="shared" si="251"/>
        <v>0.99687325847045205</v>
      </c>
      <c r="BM47" s="93">
        <f t="shared" si="251"/>
        <v>0.99789110740000009</v>
      </c>
      <c r="BN47" s="93">
        <f t="shared" si="251"/>
        <v>0.99887000000000004</v>
      </c>
      <c r="BO47" s="93">
        <f t="shared" si="251"/>
        <v>1</v>
      </c>
      <c r="BP47" s="93">
        <f t="shared" si="251"/>
        <v>0</v>
      </c>
      <c r="BQ47" s="93">
        <f t="shared" si="251"/>
        <v>0</v>
      </c>
      <c r="BR47" s="93">
        <f t="shared" si="251"/>
        <v>0</v>
      </c>
      <c r="BS47" s="93">
        <f t="shared" si="250"/>
        <v>0</v>
      </c>
      <c r="BT47" s="93">
        <f t="shared" si="250"/>
        <v>0</v>
      </c>
      <c r="BU47" s="93">
        <f t="shared" si="250"/>
        <v>0</v>
      </c>
      <c r="BV47" s="93">
        <f t="shared" si="250"/>
        <v>0</v>
      </c>
      <c r="BW47" s="93">
        <f t="shared" si="250"/>
        <v>0</v>
      </c>
      <c r="BX47" s="93">
        <f t="shared" si="250"/>
        <v>0</v>
      </c>
      <c r="BY47" s="93">
        <f t="shared" si="250"/>
        <v>0</v>
      </c>
      <c r="BZ47" s="93">
        <f t="shared" si="250"/>
        <v>0</v>
      </c>
      <c r="CA47" s="93">
        <f t="shared" si="250"/>
        <v>0</v>
      </c>
      <c r="CB47" s="93">
        <f t="shared" si="250"/>
        <v>0</v>
      </c>
      <c r="CC47" s="93">
        <f t="shared" si="250"/>
        <v>0</v>
      </c>
      <c r="CD47" s="93">
        <f t="shared" si="250"/>
        <v>0</v>
      </c>
      <c r="CE47" s="93">
        <f t="shared" si="250"/>
        <v>0</v>
      </c>
      <c r="CF47" s="93">
        <f t="shared" si="250"/>
        <v>0</v>
      </c>
      <c r="CG47" s="93">
        <f t="shared" si="250"/>
        <v>0</v>
      </c>
      <c r="CH47" s="93">
        <f t="shared" si="250"/>
        <v>0</v>
      </c>
      <c r="CI47" s="93">
        <f t="shared" si="250"/>
        <v>0</v>
      </c>
      <c r="CJ47" s="93">
        <f t="shared" si="254"/>
        <v>0</v>
      </c>
      <c r="CK47" s="93">
        <f t="shared" si="254"/>
        <v>0</v>
      </c>
      <c r="CL47" s="93">
        <f t="shared" si="254"/>
        <v>0</v>
      </c>
      <c r="CM47" s="93">
        <f t="shared" si="254"/>
        <v>0</v>
      </c>
      <c r="CN47" s="93">
        <f t="shared" si="254"/>
        <v>0</v>
      </c>
      <c r="CO47" s="93">
        <f t="shared" si="254"/>
        <v>0</v>
      </c>
      <c r="CP47" s="93">
        <f t="shared" si="254"/>
        <v>0</v>
      </c>
      <c r="CQ47" s="93">
        <f t="shared" si="254"/>
        <v>0</v>
      </c>
      <c r="CR47" s="93">
        <f t="shared" si="254"/>
        <v>0</v>
      </c>
      <c r="CS47" s="93">
        <f t="shared" si="254"/>
        <v>0</v>
      </c>
      <c r="CT47" s="93">
        <f t="shared" si="254"/>
        <v>0</v>
      </c>
      <c r="CU47" s="93">
        <f t="shared" si="254"/>
        <v>0</v>
      </c>
      <c r="CV47" s="93">
        <f t="shared" si="254"/>
        <v>0</v>
      </c>
      <c r="CW47" s="93">
        <f t="shared" si="254"/>
        <v>0</v>
      </c>
      <c r="CX47" s="93">
        <f t="shared" si="254"/>
        <v>0</v>
      </c>
      <c r="CY47" s="93">
        <f t="shared" si="254"/>
        <v>0</v>
      </c>
      <c r="CZ47" s="93">
        <f t="shared" si="143"/>
        <v>0</v>
      </c>
      <c r="DA47" s="93">
        <f t="shared" si="143"/>
        <v>0</v>
      </c>
      <c r="DB47" s="93">
        <f t="shared" si="143"/>
        <v>0</v>
      </c>
      <c r="DC47" s="93">
        <f t="shared" si="143"/>
        <v>0</v>
      </c>
      <c r="DD47" s="93">
        <f t="shared" si="143"/>
        <v>0</v>
      </c>
      <c r="DE47" s="93">
        <f t="shared" si="143"/>
        <v>0</v>
      </c>
      <c r="DF47" s="93">
        <f t="shared" si="143"/>
        <v>0</v>
      </c>
      <c r="DG47" s="93">
        <f t="shared" si="143"/>
        <v>0</v>
      </c>
      <c r="DH47" s="93">
        <f t="shared" si="143"/>
        <v>0</v>
      </c>
      <c r="DI47" s="93">
        <f t="shared" si="143"/>
        <v>0</v>
      </c>
      <c r="DJ47" s="93">
        <f t="shared" si="143"/>
        <v>0</v>
      </c>
      <c r="DK47" s="93">
        <f t="shared" si="143"/>
        <v>0</v>
      </c>
      <c r="DL47" s="93">
        <f t="shared" si="143"/>
        <v>0</v>
      </c>
      <c r="DM47" s="93">
        <f t="shared" si="143"/>
        <v>0</v>
      </c>
      <c r="DN47" s="93">
        <f t="shared" si="143"/>
        <v>0</v>
      </c>
      <c r="DO47" s="93">
        <f t="shared" si="142"/>
        <v>0</v>
      </c>
      <c r="DP47" s="93">
        <f t="shared" si="142"/>
        <v>0</v>
      </c>
      <c r="DQ47" s="93">
        <f t="shared" si="142"/>
        <v>0</v>
      </c>
      <c r="DR47" s="93">
        <f t="shared" si="142"/>
        <v>0</v>
      </c>
      <c r="DS47" s="93">
        <f t="shared" si="142"/>
        <v>0</v>
      </c>
      <c r="DU47" s="37">
        <v>43</v>
      </c>
      <c r="DV47" s="93">
        <f t="shared" si="150"/>
        <v>0.53379234904719897</v>
      </c>
      <c r="DW47" s="93">
        <f t="shared" si="151"/>
        <v>0.5416422365331871</v>
      </c>
      <c r="DX47" s="93">
        <f t="shared" si="152"/>
        <v>0.54960756354102802</v>
      </c>
      <c r="DY47" s="93">
        <f t="shared" si="153"/>
        <v>0.55769002771074905</v>
      </c>
      <c r="DZ47" s="93">
        <f t="shared" si="154"/>
        <v>0.56589135164767179</v>
      </c>
      <c r="EA47" s="93">
        <f t="shared" si="155"/>
        <v>0.57421328328954924</v>
      </c>
      <c r="EB47" s="93">
        <f t="shared" si="156"/>
        <v>0.58265759627910141</v>
      </c>
      <c r="EC47" s="93">
        <f t="shared" si="157"/>
        <v>0.59122609034202933</v>
      </c>
      <c r="ED47" s="93">
        <f t="shared" si="158"/>
        <v>0.59992059167058853</v>
      </c>
      <c r="EE47" s="93">
        <f t="shared" si="159"/>
        <v>0.60874295331280304</v>
      </c>
      <c r="EF47" s="93">
        <f t="shared" si="160"/>
        <v>0.61769505556740301</v>
      </c>
      <c r="EG47" s="93">
        <f t="shared" si="161"/>
        <v>0.62677880638457062</v>
      </c>
      <c r="EH47" s="93">
        <f t="shared" si="162"/>
        <v>0.63599614177257902</v>
      </c>
      <c r="EI47" s="93">
        <f t="shared" si="163"/>
        <v>0.64534902621041101</v>
      </c>
      <c r="EJ47" s="93">
        <f t="shared" si="164"/>
        <v>0.65483945306644642</v>
      </c>
      <c r="EK47" s="93">
        <f t="shared" si="165"/>
        <v>0.66446944502330585</v>
      </c>
      <c r="EL47" s="93">
        <f t="shared" si="166"/>
        <v>0.67424105450894267</v>
      </c>
      <c r="EM47" s="93">
        <f t="shared" si="167"/>
        <v>0.6841563641340741</v>
      </c>
      <c r="EN47" s="93">
        <f t="shared" si="168"/>
        <v>0.6942174871360457</v>
      </c>
      <c r="EO47" s="93">
        <f t="shared" si="169"/>
        <v>0.70442656782922286</v>
      </c>
      <c r="EP47" s="93">
        <f t="shared" si="170"/>
        <v>0.71478578206200549</v>
      </c>
      <c r="EQ47" s="93">
        <f t="shared" si="171"/>
        <v>0.72529733768056437</v>
      </c>
      <c r="ER47" s="93">
        <f t="shared" si="172"/>
        <v>0.73596347499939618</v>
      </c>
      <c r="ES47" s="93">
        <f t="shared" si="173"/>
        <v>0.74678646727879905</v>
      </c>
      <c r="ET47" s="93">
        <f t="shared" si="174"/>
        <v>0.75776862120936961</v>
      </c>
      <c r="EU47" s="93">
        <f t="shared" si="175"/>
        <v>0.768912277403625</v>
      </c>
      <c r="EV47" s="93">
        <f t="shared" si="176"/>
        <v>0.7802198108948547</v>
      </c>
      <c r="EW47" s="93">
        <f t="shared" si="177"/>
        <v>0.79169363164330842</v>
      </c>
      <c r="EX47" s="93">
        <f t="shared" si="178"/>
        <v>0.80333618504982762</v>
      </c>
      <c r="EY47" s="93">
        <f t="shared" si="179"/>
        <v>0.81514995247703093</v>
      </c>
      <c r="EZ47" s="93">
        <f t="shared" si="180"/>
        <v>0.82713745177816367</v>
      </c>
      <c r="FA47" s="93">
        <f t="shared" si="181"/>
        <v>0.8393012378337249</v>
      </c>
      <c r="FB47" s="93">
        <f t="shared" si="182"/>
        <v>0.85164390309598548</v>
      </c>
      <c r="FC47" s="93">
        <f t="shared" si="183"/>
        <v>0.86416807814151464</v>
      </c>
      <c r="FD47" s="93">
        <f t="shared" si="184"/>
        <v>0.87687643223183098</v>
      </c>
      <c r="FE47" s="93">
        <f t="shared" si="185"/>
        <v>0.88977167388229905</v>
      </c>
      <c r="FF47" s="93">
        <f t="shared" si="186"/>
        <v>0.9028565514393917</v>
      </c>
      <c r="FG47" s="93">
        <f t="shared" si="187"/>
        <v>0.91613385366644151</v>
      </c>
      <c r="FH47" s="93">
        <f t="shared" si="188"/>
        <v>0.92960641033800684</v>
      </c>
      <c r="FI47" s="93">
        <f t="shared" si="189"/>
        <v>0.94327709284297745</v>
      </c>
      <c r="FJ47" s="93">
        <f t="shared" si="190"/>
        <v>0.95714881479655056</v>
      </c>
      <c r="FK47" s="93">
        <f t="shared" si="191"/>
        <v>0.97122453266120568</v>
      </c>
      <c r="FL47" s="93">
        <f t="shared" si="192"/>
        <v>0.98550724637681164</v>
      </c>
      <c r="FM47" s="93">
        <f t="shared" si="193"/>
        <v>1</v>
      </c>
      <c r="FN47" s="93">
        <f t="shared" si="194"/>
        <v>0</v>
      </c>
      <c r="FO47" s="93">
        <f t="shared" si="195"/>
        <v>0</v>
      </c>
      <c r="FP47" s="93">
        <f t="shared" si="196"/>
        <v>0</v>
      </c>
      <c r="FQ47" s="93">
        <f t="shared" si="197"/>
        <v>0</v>
      </c>
      <c r="FR47" s="93">
        <f t="shared" si="198"/>
        <v>0</v>
      </c>
      <c r="FS47" s="93">
        <f t="shared" si="199"/>
        <v>0</v>
      </c>
      <c r="FT47" s="93">
        <f t="shared" si="200"/>
        <v>0</v>
      </c>
      <c r="FU47" s="93">
        <f t="shared" si="201"/>
        <v>0</v>
      </c>
      <c r="FV47" s="93">
        <f t="shared" si="202"/>
        <v>0</v>
      </c>
      <c r="FW47" s="93">
        <f t="shared" si="203"/>
        <v>0</v>
      </c>
      <c r="FX47" s="93">
        <f t="shared" si="204"/>
        <v>0</v>
      </c>
      <c r="FY47" s="93">
        <f t="shared" si="205"/>
        <v>0</v>
      </c>
      <c r="FZ47" s="93">
        <f t="shared" si="206"/>
        <v>0</v>
      </c>
      <c r="GA47" s="93">
        <f t="shared" si="207"/>
        <v>0</v>
      </c>
      <c r="GB47" s="93">
        <f t="shared" si="208"/>
        <v>0</v>
      </c>
      <c r="GC47" s="93">
        <f t="shared" si="209"/>
        <v>0</v>
      </c>
      <c r="GD47" s="93">
        <f t="shared" si="210"/>
        <v>0</v>
      </c>
      <c r="GE47" s="93">
        <f t="shared" si="211"/>
        <v>0</v>
      </c>
      <c r="GF47" s="93">
        <f t="shared" si="212"/>
        <v>0</v>
      </c>
      <c r="GG47" s="93">
        <f t="shared" si="213"/>
        <v>0</v>
      </c>
      <c r="GH47" s="93">
        <f t="shared" si="214"/>
        <v>0</v>
      </c>
      <c r="GI47" s="93">
        <f t="shared" si="215"/>
        <v>0</v>
      </c>
      <c r="GJ47" s="93">
        <f t="shared" si="216"/>
        <v>0</v>
      </c>
      <c r="GK47" s="93">
        <f t="shared" si="217"/>
        <v>0</v>
      </c>
      <c r="GL47" s="93">
        <f t="shared" si="218"/>
        <v>0</v>
      </c>
      <c r="GM47" s="93">
        <f t="shared" si="219"/>
        <v>0</v>
      </c>
      <c r="GN47" s="93">
        <f t="shared" si="220"/>
        <v>0</v>
      </c>
      <c r="GO47" s="93">
        <f t="shared" si="221"/>
        <v>0</v>
      </c>
      <c r="GP47" s="93">
        <f t="shared" si="222"/>
        <v>0</v>
      </c>
      <c r="GQ47" s="93">
        <f t="shared" si="223"/>
        <v>0</v>
      </c>
      <c r="GR47" s="93">
        <f t="shared" si="224"/>
        <v>0</v>
      </c>
      <c r="GS47" s="93">
        <f t="shared" si="225"/>
        <v>0</v>
      </c>
      <c r="GT47" s="93">
        <f t="shared" si="226"/>
        <v>0</v>
      </c>
      <c r="GU47" s="93">
        <f t="shared" si="227"/>
        <v>0</v>
      </c>
      <c r="GV47" s="93">
        <f t="shared" si="228"/>
        <v>0</v>
      </c>
      <c r="GW47" s="93">
        <f t="shared" si="229"/>
        <v>0</v>
      </c>
      <c r="GX47" s="93">
        <f t="shared" si="230"/>
        <v>0</v>
      </c>
      <c r="GY47" s="93">
        <f t="shared" si="231"/>
        <v>0</v>
      </c>
      <c r="GZ47" s="93">
        <f t="shared" si="232"/>
        <v>0</v>
      </c>
      <c r="HA47" s="93">
        <f t="shared" si="233"/>
        <v>0</v>
      </c>
      <c r="HB47" s="93">
        <f t="shared" si="234"/>
        <v>0</v>
      </c>
      <c r="HC47" s="93">
        <f t="shared" si="235"/>
        <v>0</v>
      </c>
      <c r="HD47" s="93">
        <f t="shared" si="236"/>
        <v>0</v>
      </c>
      <c r="HE47" s="93">
        <f t="shared" si="237"/>
        <v>0</v>
      </c>
      <c r="HF47" s="93">
        <f t="shared" si="238"/>
        <v>0</v>
      </c>
      <c r="HG47" s="93">
        <f t="shared" si="239"/>
        <v>0</v>
      </c>
      <c r="HH47" s="93">
        <f t="shared" si="240"/>
        <v>0</v>
      </c>
      <c r="HI47" s="93">
        <f t="shared" si="241"/>
        <v>0</v>
      </c>
      <c r="HJ47" s="93">
        <f t="shared" si="242"/>
        <v>0</v>
      </c>
      <c r="HK47" s="93">
        <f t="shared" si="243"/>
        <v>0</v>
      </c>
      <c r="HL47" s="93">
        <f t="shared" si="244"/>
        <v>0</v>
      </c>
      <c r="HM47" s="93">
        <f t="shared" si="245"/>
        <v>0</v>
      </c>
      <c r="HN47" s="93">
        <f t="shared" si="246"/>
        <v>0</v>
      </c>
      <c r="HO47" s="93">
        <f t="shared" si="247"/>
        <v>0</v>
      </c>
      <c r="HP47" s="93">
        <f t="shared" si="248"/>
        <v>0</v>
      </c>
      <c r="HQ47" s="93">
        <f t="shared" si="249"/>
        <v>0</v>
      </c>
    </row>
    <row r="48" spans="2:225" x14ac:dyDescent="0.25">
      <c r="B48" s="40">
        <v>44</v>
      </c>
      <c r="C48" s="91">
        <f t="shared" ca="1" si="144"/>
        <v>9044817.8587329127</v>
      </c>
      <c r="D48" s="91">
        <f t="shared" ca="1" si="145"/>
        <v>10532629.008693824</v>
      </c>
      <c r="E48" s="91">
        <f t="shared" ca="1" si="146"/>
        <v>3430597.2817828772</v>
      </c>
      <c r="F48" s="91">
        <f t="shared" ca="1" si="147"/>
        <v>4317054.2220961209</v>
      </c>
      <c r="H48" s="40">
        <v>44</v>
      </c>
      <c r="I48" s="91">
        <f t="shared" si="252"/>
        <v>560334.15124884376</v>
      </c>
      <c r="J48" s="41">
        <f t="shared" si="253"/>
        <v>0.90300000000000002</v>
      </c>
      <c r="K48" s="92">
        <f t="shared" si="148"/>
        <v>505981.73857770592</v>
      </c>
      <c r="L48" s="92">
        <f t="shared" si="149"/>
        <v>2015.8635003095853</v>
      </c>
      <c r="M48" s="42"/>
      <c r="N48" s="40">
        <v>44</v>
      </c>
      <c r="O48" s="54">
        <f t="shared" si="137"/>
        <v>3.0332647591500499</v>
      </c>
      <c r="P48" s="92">
        <f t="shared" si="133"/>
        <v>386.34325101088018</v>
      </c>
      <c r="Q48" s="92">
        <f t="shared" si="115"/>
        <v>141015.28661897127</v>
      </c>
      <c r="R48" s="42"/>
      <c r="S48" s="40">
        <v>44</v>
      </c>
      <c r="T48" s="54">
        <f>'7. Dödsrisk'!E48</f>
        <v>1.1100000000000001E-3</v>
      </c>
      <c r="U48" s="90">
        <f t="shared" si="116"/>
        <v>0.99888999999999994</v>
      </c>
      <c r="V48" s="43"/>
      <c r="W48" s="37">
        <v>44</v>
      </c>
      <c r="X48" s="93">
        <f t="shared" si="256"/>
        <v>0.97539543828150521</v>
      </c>
      <c r="Y48" s="93">
        <f t="shared" si="256"/>
        <v>0.97812440537249401</v>
      </c>
      <c r="Z48" s="93">
        <f t="shared" si="256"/>
        <v>0.97829071479400909</v>
      </c>
      <c r="AA48" s="93">
        <f t="shared" si="256"/>
        <v>0.97850598611095341</v>
      </c>
      <c r="AB48" s="93">
        <f t="shared" si="256"/>
        <v>0.97857448632499644</v>
      </c>
      <c r="AC48" s="93">
        <f t="shared" si="256"/>
        <v>0.97870171754827728</v>
      </c>
      <c r="AD48" s="93">
        <f t="shared" si="256"/>
        <v>0.97875065508103165</v>
      </c>
      <c r="AE48" s="93">
        <f t="shared" si="256"/>
        <v>0.97886811925534212</v>
      </c>
      <c r="AF48" s="93">
        <f t="shared" si="256"/>
        <v>0.9789366448204796</v>
      </c>
      <c r="AG48" s="93">
        <f t="shared" si="256"/>
        <v>0.97895622394495851</v>
      </c>
      <c r="AH48" s="93">
        <f t="shared" si="256"/>
        <v>0.97898559351276349</v>
      </c>
      <c r="AI48" s="93">
        <f t="shared" si="256"/>
        <v>0.97903454524002598</v>
      </c>
      <c r="AJ48" s="93">
        <f t="shared" si="256"/>
        <v>0.97910308245579791</v>
      </c>
      <c r="AK48" s="93">
        <f t="shared" si="256"/>
        <v>0.97921079564331859</v>
      </c>
      <c r="AL48" s="93">
        <f t="shared" si="256"/>
        <v>0.97929893254724765</v>
      </c>
      <c r="AM48" s="93">
        <f t="shared" si="255"/>
        <v>0.97940666728064874</v>
      </c>
      <c r="AN48" s="93">
        <f t="shared" si="141"/>
        <v>0.97953400670152013</v>
      </c>
      <c r="AO48" s="93">
        <f t="shared" si="141"/>
        <v>0.97972015353069086</v>
      </c>
      <c r="AP48" s="93">
        <f t="shared" si="141"/>
        <v>0.98001415777802414</v>
      </c>
      <c r="AQ48" s="93">
        <f t="shared" si="141"/>
        <v>0.9803474759198374</v>
      </c>
      <c r="AR48" s="93">
        <f t="shared" si="141"/>
        <v>0.98089677811558151</v>
      </c>
      <c r="AS48" s="93">
        <f t="shared" si="141"/>
        <v>0.98152495408619678</v>
      </c>
      <c r="AT48" s="93">
        <f t="shared" si="141"/>
        <v>0.9821240497565481</v>
      </c>
      <c r="AU48" s="93">
        <f t="shared" si="141"/>
        <v>0.9827530116840264</v>
      </c>
      <c r="AV48" s="93">
        <f t="shared" si="141"/>
        <v>0.98336269655589092</v>
      </c>
      <c r="AW48" s="93">
        <f t="shared" si="141"/>
        <v>0.98418941566504925</v>
      </c>
      <c r="AX48" s="93">
        <f t="shared" si="141"/>
        <v>0.98506612451586839</v>
      </c>
      <c r="AY48" s="93">
        <f t="shared" si="141"/>
        <v>0.9858844085749856</v>
      </c>
      <c r="AZ48" s="93">
        <f t="shared" si="141"/>
        <v>0.98666387303468306</v>
      </c>
      <c r="BA48" s="93">
        <f t="shared" si="141"/>
        <v>0.98740442635444903</v>
      </c>
      <c r="BB48" s="93">
        <f t="shared" si="141"/>
        <v>0.98812575815790427</v>
      </c>
      <c r="BC48" s="93">
        <f t="shared" ref="BC48:BR63" si="257">IF($W48&lt;BC$3,0,IF($W48=BC$3,1,BC47*$U47))</f>
        <v>0.9888476169182544</v>
      </c>
      <c r="BD48" s="93">
        <f t="shared" si="251"/>
        <v>0.98938188313514741</v>
      </c>
      <c r="BE48" s="93">
        <f t="shared" si="251"/>
        <v>0.99007493559006043</v>
      </c>
      <c r="BF48" s="93">
        <f t="shared" si="251"/>
        <v>0.9910263208580844</v>
      </c>
      <c r="BG48" s="93">
        <f t="shared" si="251"/>
        <v>0.99166098388777246</v>
      </c>
      <c r="BH48" s="93">
        <f t="shared" si="251"/>
        <v>0.99259402226870508</v>
      </c>
      <c r="BI48" s="93">
        <f t="shared" si="251"/>
        <v>0.99345833101668968</v>
      </c>
      <c r="BJ48" s="93">
        <f t="shared" si="251"/>
        <v>0.9943432965506197</v>
      </c>
      <c r="BK48" s="93">
        <f t="shared" si="251"/>
        <v>0.99499004007666936</v>
      </c>
      <c r="BL48" s="93">
        <f t="shared" si="251"/>
        <v>0.99579663535130403</v>
      </c>
      <c r="BM48" s="93">
        <f t="shared" si="251"/>
        <v>0.99681338500400807</v>
      </c>
      <c r="BN48" s="93">
        <f t="shared" si="251"/>
        <v>0.99779122040000001</v>
      </c>
      <c r="BO48" s="93">
        <f t="shared" si="251"/>
        <v>0.99892000000000003</v>
      </c>
      <c r="BP48" s="93">
        <f t="shared" si="251"/>
        <v>1</v>
      </c>
      <c r="BQ48" s="93">
        <f t="shared" si="251"/>
        <v>0</v>
      </c>
      <c r="BR48" s="93">
        <f t="shared" si="251"/>
        <v>0</v>
      </c>
      <c r="BS48" s="93">
        <f t="shared" si="250"/>
        <v>0</v>
      </c>
      <c r="BT48" s="93">
        <f t="shared" si="250"/>
        <v>0</v>
      </c>
      <c r="BU48" s="93">
        <f t="shared" si="250"/>
        <v>0</v>
      </c>
      <c r="BV48" s="93">
        <f t="shared" si="250"/>
        <v>0</v>
      </c>
      <c r="BW48" s="93">
        <f t="shared" si="250"/>
        <v>0</v>
      </c>
      <c r="BX48" s="93">
        <f t="shared" si="250"/>
        <v>0</v>
      </c>
      <c r="BY48" s="93">
        <f t="shared" si="250"/>
        <v>0</v>
      </c>
      <c r="BZ48" s="93">
        <f t="shared" si="250"/>
        <v>0</v>
      </c>
      <c r="CA48" s="93">
        <f t="shared" si="250"/>
        <v>0</v>
      </c>
      <c r="CB48" s="93">
        <f t="shared" si="250"/>
        <v>0</v>
      </c>
      <c r="CC48" s="93">
        <f t="shared" si="250"/>
        <v>0</v>
      </c>
      <c r="CD48" s="93">
        <f t="shared" si="250"/>
        <v>0</v>
      </c>
      <c r="CE48" s="93">
        <f t="shared" si="250"/>
        <v>0</v>
      </c>
      <c r="CF48" s="93">
        <f t="shared" si="250"/>
        <v>0</v>
      </c>
      <c r="CG48" s="93">
        <f t="shared" si="250"/>
        <v>0</v>
      </c>
      <c r="CH48" s="93">
        <f t="shared" si="250"/>
        <v>0</v>
      </c>
      <c r="CI48" s="93">
        <f t="shared" si="250"/>
        <v>0</v>
      </c>
      <c r="CJ48" s="93">
        <f t="shared" si="254"/>
        <v>0</v>
      </c>
      <c r="CK48" s="93">
        <f t="shared" si="254"/>
        <v>0</v>
      </c>
      <c r="CL48" s="93">
        <f t="shared" si="254"/>
        <v>0</v>
      </c>
      <c r="CM48" s="93">
        <f t="shared" si="254"/>
        <v>0</v>
      </c>
      <c r="CN48" s="93">
        <f t="shared" si="254"/>
        <v>0</v>
      </c>
      <c r="CO48" s="93">
        <f t="shared" si="254"/>
        <v>0</v>
      </c>
      <c r="CP48" s="93">
        <f t="shared" si="254"/>
        <v>0</v>
      </c>
      <c r="CQ48" s="93">
        <f t="shared" si="254"/>
        <v>0</v>
      </c>
      <c r="CR48" s="93">
        <f t="shared" si="254"/>
        <v>0</v>
      </c>
      <c r="CS48" s="93">
        <f t="shared" si="254"/>
        <v>0</v>
      </c>
      <c r="CT48" s="93">
        <f t="shared" si="254"/>
        <v>0</v>
      </c>
      <c r="CU48" s="93">
        <f t="shared" si="254"/>
        <v>0</v>
      </c>
      <c r="CV48" s="93">
        <f t="shared" si="254"/>
        <v>0</v>
      </c>
      <c r="CW48" s="93">
        <f t="shared" si="254"/>
        <v>0</v>
      </c>
      <c r="CX48" s="93">
        <f t="shared" si="254"/>
        <v>0</v>
      </c>
      <c r="CY48" s="93">
        <f t="shared" si="254"/>
        <v>0</v>
      </c>
      <c r="CZ48" s="93">
        <f t="shared" si="143"/>
        <v>0</v>
      </c>
      <c r="DA48" s="93">
        <f t="shared" si="143"/>
        <v>0</v>
      </c>
      <c r="DB48" s="93">
        <f t="shared" si="143"/>
        <v>0</v>
      </c>
      <c r="DC48" s="93">
        <f t="shared" si="143"/>
        <v>0</v>
      </c>
      <c r="DD48" s="93">
        <f t="shared" si="143"/>
        <v>0</v>
      </c>
      <c r="DE48" s="93">
        <f t="shared" si="143"/>
        <v>0</v>
      </c>
      <c r="DF48" s="93">
        <f t="shared" si="143"/>
        <v>0</v>
      </c>
      <c r="DG48" s="93">
        <f t="shared" si="143"/>
        <v>0</v>
      </c>
      <c r="DH48" s="93">
        <f t="shared" si="143"/>
        <v>0</v>
      </c>
      <c r="DI48" s="93">
        <f t="shared" si="143"/>
        <v>0</v>
      </c>
      <c r="DJ48" s="93">
        <f t="shared" si="143"/>
        <v>0</v>
      </c>
      <c r="DK48" s="93">
        <f t="shared" si="143"/>
        <v>0</v>
      </c>
      <c r="DL48" s="93">
        <f t="shared" si="143"/>
        <v>0</v>
      </c>
      <c r="DM48" s="93">
        <f t="shared" si="143"/>
        <v>0</v>
      </c>
      <c r="DN48" s="93">
        <f t="shared" si="143"/>
        <v>0</v>
      </c>
      <c r="DO48" s="93">
        <f t="shared" si="142"/>
        <v>0</v>
      </c>
      <c r="DP48" s="93">
        <f t="shared" si="142"/>
        <v>0</v>
      </c>
      <c r="DQ48" s="93">
        <f t="shared" si="142"/>
        <v>0</v>
      </c>
      <c r="DR48" s="93">
        <f t="shared" si="142"/>
        <v>0</v>
      </c>
      <c r="DS48" s="93">
        <f t="shared" si="142"/>
        <v>0</v>
      </c>
      <c r="DU48" s="37">
        <v>44</v>
      </c>
      <c r="DV48" s="93">
        <f t="shared" si="150"/>
        <v>0.52605622804651497</v>
      </c>
      <c r="DW48" s="93">
        <f t="shared" si="151"/>
        <v>0.53379234904719897</v>
      </c>
      <c r="DX48" s="93">
        <f t="shared" si="152"/>
        <v>0.5416422365331871</v>
      </c>
      <c r="DY48" s="93">
        <f t="shared" si="153"/>
        <v>0.54960756354102802</v>
      </c>
      <c r="DZ48" s="93">
        <f t="shared" si="154"/>
        <v>0.55769002771074905</v>
      </c>
      <c r="EA48" s="93">
        <f t="shared" si="155"/>
        <v>0.56589135164767179</v>
      </c>
      <c r="EB48" s="93">
        <f t="shared" si="156"/>
        <v>0.57421328328954924</v>
      </c>
      <c r="EC48" s="93">
        <f t="shared" si="157"/>
        <v>0.58265759627910141</v>
      </c>
      <c r="ED48" s="93">
        <f t="shared" si="158"/>
        <v>0.59122609034202933</v>
      </c>
      <c r="EE48" s="93">
        <f t="shared" si="159"/>
        <v>0.59992059167058853</v>
      </c>
      <c r="EF48" s="93">
        <f t="shared" si="160"/>
        <v>0.60874295331280304</v>
      </c>
      <c r="EG48" s="93">
        <f t="shared" si="161"/>
        <v>0.61769505556740301</v>
      </c>
      <c r="EH48" s="93">
        <f t="shared" si="162"/>
        <v>0.62677880638457062</v>
      </c>
      <c r="EI48" s="93">
        <f t="shared" si="163"/>
        <v>0.63599614177257902</v>
      </c>
      <c r="EJ48" s="93">
        <f t="shared" si="164"/>
        <v>0.64534902621041101</v>
      </c>
      <c r="EK48" s="93">
        <f t="shared" si="165"/>
        <v>0.65483945306644642</v>
      </c>
      <c r="EL48" s="93">
        <f t="shared" si="166"/>
        <v>0.66446944502330585</v>
      </c>
      <c r="EM48" s="93">
        <f t="shared" si="167"/>
        <v>0.67424105450894267</v>
      </c>
      <c r="EN48" s="93">
        <f t="shared" si="168"/>
        <v>0.6841563641340741</v>
      </c>
      <c r="EO48" s="93">
        <f t="shared" si="169"/>
        <v>0.6942174871360457</v>
      </c>
      <c r="EP48" s="93">
        <f t="shared" si="170"/>
        <v>0.70442656782922286</v>
      </c>
      <c r="EQ48" s="93">
        <f t="shared" si="171"/>
        <v>0.71478578206200549</v>
      </c>
      <c r="ER48" s="93">
        <f t="shared" si="172"/>
        <v>0.72529733768056437</v>
      </c>
      <c r="ES48" s="93">
        <f t="shared" si="173"/>
        <v>0.73596347499939618</v>
      </c>
      <c r="ET48" s="93">
        <f t="shared" si="174"/>
        <v>0.74678646727879905</v>
      </c>
      <c r="EU48" s="93">
        <f t="shared" si="175"/>
        <v>0.75776862120936961</v>
      </c>
      <c r="EV48" s="93">
        <f t="shared" si="176"/>
        <v>0.768912277403625</v>
      </c>
      <c r="EW48" s="93">
        <f t="shared" si="177"/>
        <v>0.7802198108948547</v>
      </c>
      <c r="EX48" s="93">
        <f t="shared" si="178"/>
        <v>0.79169363164330842</v>
      </c>
      <c r="EY48" s="93">
        <f t="shared" si="179"/>
        <v>0.80333618504982762</v>
      </c>
      <c r="EZ48" s="93">
        <f t="shared" si="180"/>
        <v>0.81514995247703093</v>
      </c>
      <c r="FA48" s="93">
        <f t="shared" si="181"/>
        <v>0.82713745177816367</v>
      </c>
      <c r="FB48" s="93">
        <f t="shared" si="182"/>
        <v>0.8393012378337249</v>
      </c>
      <c r="FC48" s="93">
        <f t="shared" si="183"/>
        <v>0.85164390309598548</v>
      </c>
      <c r="FD48" s="93">
        <f t="shared" si="184"/>
        <v>0.86416807814151464</v>
      </c>
      <c r="FE48" s="93">
        <f t="shared" si="185"/>
        <v>0.87687643223183098</v>
      </c>
      <c r="FF48" s="93">
        <f t="shared" si="186"/>
        <v>0.88977167388229905</v>
      </c>
      <c r="FG48" s="93">
        <f t="shared" si="187"/>
        <v>0.9028565514393917</v>
      </c>
      <c r="FH48" s="93">
        <f t="shared" si="188"/>
        <v>0.91613385366644151</v>
      </c>
      <c r="FI48" s="93">
        <f t="shared" si="189"/>
        <v>0.92960641033800684</v>
      </c>
      <c r="FJ48" s="93">
        <f t="shared" si="190"/>
        <v>0.94327709284297745</v>
      </c>
      <c r="FK48" s="93">
        <f t="shared" si="191"/>
        <v>0.95714881479655056</v>
      </c>
      <c r="FL48" s="93">
        <f t="shared" si="192"/>
        <v>0.97122453266120568</v>
      </c>
      <c r="FM48" s="93">
        <f t="shared" si="193"/>
        <v>0.98550724637681164</v>
      </c>
      <c r="FN48" s="93">
        <f t="shared" si="194"/>
        <v>1</v>
      </c>
      <c r="FO48" s="93">
        <f t="shared" si="195"/>
        <v>0</v>
      </c>
      <c r="FP48" s="93">
        <f t="shared" si="196"/>
        <v>0</v>
      </c>
      <c r="FQ48" s="93">
        <f t="shared" si="197"/>
        <v>0</v>
      </c>
      <c r="FR48" s="93">
        <f t="shared" si="198"/>
        <v>0</v>
      </c>
      <c r="FS48" s="93">
        <f t="shared" si="199"/>
        <v>0</v>
      </c>
      <c r="FT48" s="93">
        <f t="shared" si="200"/>
        <v>0</v>
      </c>
      <c r="FU48" s="93">
        <f t="shared" si="201"/>
        <v>0</v>
      </c>
      <c r="FV48" s="93">
        <f t="shared" si="202"/>
        <v>0</v>
      </c>
      <c r="FW48" s="93">
        <f t="shared" si="203"/>
        <v>0</v>
      </c>
      <c r="FX48" s="93">
        <f t="shared" si="204"/>
        <v>0</v>
      </c>
      <c r="FY48" s="93">
        <f t="shared" si="205"/>
        <v>0</v>
      </c>
      <c r="FZ48" s="93">
        <f t="shared" si="206"/>
        <v>0</v>
      </c>
      <c r="GA48" s="93">
        <f t="shared" si="207"/>
        <v>0</v>
      </c>
      <c r="GB48" s="93">
        <f t="shared" si="208"/>
        <v>0</v>
      </c>
      <c r="GC48" s="93">
        <f t="shared" si="209"/>
        <v>0</v>
      </c>
      <c r="GD48" s="93">
        <f t="shared" si="210"/>
        <v>0</v>
      </c>
      <c r="GE48" s="93">
        <f t="shared" si="211"/>
        <v>0</v>
      </c>
      <c r="GF48" s="93">
        <f t="shared" si="212"/>
        <v>0</v>
      </c>
      <c r="GG48" s="93">
        <f t="shared" si="213"/>
        <v>0</v>
      </c>
      <c r="GH48" s="93">
        <f t="shared" si="214"/>
        <v>0</v>
      </c>
      <c r="GI48" s="93">
        <f t="shared" si="215"/>
        <v>0</v>
      </c>
      <c r="GJ48" s="93">
        <f t="shared" si="216"/>
        <v>0</v>
      </c>
      <c r="GK48" s="93">
        <f t="shared" si="217"/>
        <v>0</v>
      </c>
      <c r="GL48" s="93">
        <f t="shared" si="218"/>
        <v>0</v>
      </c>
      <c r="GM48" s="93">
        <f t="shared" si="219"/>
        <v>0</v>
      </c>
      <c r="GN48" s="93">
        <f t="shared" si="220"/>
        <v>0</v>
      </c>
      <c r="GO48" s="93">
        <f t="shared" si="221"/>
        <v>0</v>
      </c>
      <c r="GP48" s="93">
        <f t="shared" si="222"/>
        <v>0</v>
      </c>
      <c r="GQ48" s="93">
        <f t="shared" si="223"/>
        <v>0</v>
      </c>
      <c r="GR48" s="93">
        <f t="shared" si="224"/>
        <v>0</v>
      </c>
      <c r="GS48" s="93">
        <f t="shared" si="225"/>
        <v>0</v>
      </c>
      <c r="GT48" s="93">
        <f t="shared" si="226"/>
        <v>0</v>
      </c>
      <c r="GU48" s="93">
        <f t="shared" si="227"/>
        <v>0</v>
      </c>
      <c r="GV48" s="93">
        <f t="shared" si="228"/>
        <v>0</v>
      </c>
      <c r="GW48" s="93">
        <f t="shared" si="229"/>
        <v>0</v>
      </c>
      <c r="GX48" s="93">
        <f t="shared" si="230"/>
        <v>0</v>
      </c>
      <c r="GY48" s="93">
        <f t="shared" si="231"/>
        <v>0</v>
      </c>
      <c r="GZ48" s="93">
        <f t="shared" si="232"/>
        <v>0</v>
      </c>
      <c r="HA48" s="93">
        <f t="shared" si="233"/>
        <v>0</v>
      </c>
      <c r="HB48" s="93">
        <f t="shared" si="234"/>
        <v>0</v>
      </c>
      <c r="HC48" s="93">
        <f t="shared" si="235"/>
        <v>0</v>
      </c>
      <c r="HD48" s="93">
        <f t="shared" si="236"/>
        <v>0</v>
      </c>
      <c r="HE48" s="93">
        <f t="shared" si="237"/>
        <v>0</v>
      </c>
      <c r="HF48" s="93">
        <f t="shared" si="238"/>
        <v>0</v>
      </c>
      <c r="HG48" s="93">
        <f t="shared" si="239"/>
        <v>0</v>
      </c>
      <c r="HH48" s="93">
        <f t="shared" si="240"/>
        <v>0</v>
      </c>
      <c r="HI48" s="93">
        <f t="shared" si="241"/>
        <v>0</v>
      </c>
      <c r="HJ48" s="93">
        <f t="shared" si="242"/>
        <v>0</v>
      </c>
      <c r="HK48" s="93">
        <f t="shared" si="243"/>
        <v>0</v>
      </c>
      <c r="HL48" s="93">
        <f t="shared" si="244"/>
        <v>0</v>
      </c>
      <c r="HM48" s="93">
        <f t="shared" si="245"/>
        <v>0</v>
      </c>
      <c r="HN48" s="93">
        <f t="shared" si="246"/>
        <v>0</v>
      </c>
      <c r="HO48" s="93">
        <f t="shared" si="247"/>
        <v>0</v>
      </c>
      <c r="HP48" s="93">
        <f t="shared" si="248"/>
        <v>0</v>
      </c>
      <c r="HQ48" s="93">
        <f t="shared" si="249"/>
        <v>0</v>
      </c>
    </row>
    <row r="49" spans="2:225" x14ac:dyDescent="0.25">
      <c r="B49" s="40">
        <v>45</v>
      </c>
      <c r="C49" s="91">
        <f t="shared" ca="1" si="144"/>
        <v>8674035.4188842196</v>
      </c>
      <c r="D49" s="91">
        <f t="shared" ca="1" si="145"/>
        <v>10037789.216146044</v>
      </c>
      <c r="E49" s="91">
        <f t="shared" ca="1" si="146"/>
        <v>3341667.4518466899</v>
      </c>
      <c r="F49" s="91">
        <f t="shared" ca="1" si="147"/>
        <v>4180679.4897107272</v>
      </c>
      <c r="H49" s="40">
        <v>45</v>
      </c>
      <c r="I49" s="91">
        <f t="shared" ref="I49:I58" si="258">AI_MAN_45_54*(1+SOCA)</f>
        <v>575532.06105457922</v>
      </c>
      <c r="J49" s="41">
        <f t="shared" ref="J49:J58" si="259">SI_MAN_45_54</f>
        <v>0.88900000000000001</v>
      </c>
      <c r="K49" s="92">
        <f t="shared" si="148"/>
        <v>511648.00227752095</v>
      </c>
      <c r="L49" s="92">
        <f t="shared" si="149"/>
        <v>2038.4382560857409</v>
      </c>
      <c r="M49" s="42"/>
      <c r="N49" s="40">
        <v>45</v>
      </c>
      <c r="O49" s="54">
        <f t="shared" si="137"/>
        <v>3.0332647591500499</v>
      </c>
      <c r="P49" s="92">
        <f t="shared" si="133"/>
        <v>383.31615688398995</v>
      </c>
      <c r="Q49" s="92">
        <f t="shared" si="115"/>
        <v>139910.39726265633</v>
      </c>
      <c r="R49" s="42"/>
      <c r="S49" s="40">
        <v>45</v>
      </c>
      <c r="T49" s="54">
        <f>'7. Dödsrisk'!E49</f>
        <v>1.24E-3</v>
      </c>
      <c r="U49" s="90">
        <f t="shared" si="116"/>
        <v>0.99875999999999998</v>
      </c>
      <c r="V49" s="43"/>
      <c r="W49" s="37">
        <v>45</v>
      </c>
      <c r="X49" s="93">
        <f t="shared" si="256"/>
        <v>0.97431274934501266</v>
      </c>
      <c r="Y49" s="93">
        <f t="shared" si="256"/>
        <v>0.97703868728253052</v>
      </c>
      <c r="Z49" s="93">
        <f t="shared" si="256"/>
        <v>0.97720481210058763</v>
      </c>
      <c r="AA49" s="93">
        <f t="shared" si="256"/>
        <v>0.9774198444663702</v>
      </c>
      <c r="AB49" s="93">
        <f t="shared" si="256"/>
        <v>0.97748826864517568</v>
      </c>
      <c r="AC49" s="93">
        <f t="shared" si="256"/>
        <v>0.9776153586417986</v>
      </c>
      <c r="AD49" s="93">
        <f t="shared" si="256"/>
        <v>0.97766424185389167</v>
      </c>
      <c r="AE49" s="93">
        <f t="shared" si="256"/>
        <v>0.97778157564296864</v>
      </c>
      <c r="AF49" s="93">
        <f t="shared" si="256"/>
        <v>0.97785002514472885</v>
      </c>
      <c r="AG49" s="93">
        <f t="shared" si="256"/>
        <v>0.97786958253637957</v>
      </c>
      <c r="AH49" s="93">
        <f t="shared" si="256"/>
        <v>0.97789891950396424</v>
      </c>
      <c r="AI49" s="93">
        <f t="shared" si="256"/>
        <v>0.97794781689480947</v>
      </c>
      <c r="AJ49" s="93">
        <f t="shared" si="256"/>
        <v>0.97801627803427194</v>
      </c>
      <c r="AK49" s="93">
        <f t="shared" si="256"/>
        <v>0.97812387166015446</v>
      </c>
      <c r="AL49" s="93">
        <f t="shared" si="256"/>
        <v>0.9782119107321201</v>
      </c>
      <c r="AM49" s="93">
        <f t="shared" si="255"/>
        <v>0.97831952587996718</v>
      </c>
      <c r="AN49" s="93">
        <f t="shared" si="255"/>
        <v>0.97844672395408139</v>
      </c>
      <c r="AO49" s="93">
        <f t="shared" si="255"/>
        <v>0.97863266416027173</v>
      </c>
      <c r="AP49" s="93">
        <f t="shared" si="255"/>
        <v>0.97892634206289053</v>
      </c>
      <c r="AQ49" s="93">
        <f t="shared" si="255"/>
        <v>0.97925929022156633</v>
      </c>
      <c r="AR49" s="93">
        <f t="shared" si="255"/>
        <v>0.97980798269187319</v>
      </c>
      <c r="AS49" s="93">
        <f t="shared" si="255"/>
        <v>0.98043546138716109</v>
      </c>
      <c r="AT49" s="93">
        <f t="shared" si="255"/>
        <v>0.9810338920613183</v>
      </c>
      <c r="AU49" s="93">
        <f t="shared" si="255"/>
        <v>0.98166215584105709</v>
      </c>
      <c r="AV49" s="93">
        <f t="shared" si="255"/>
        <v>0.98227116396271386</v>
      </c>
      <c r="AW49" s="93">
        <f t="shared" si="255"/>
        <v>0.98309696541366098</v>
      </c>
      <c r="AX49" s="93">
        <f t="shared" si="255"/>
        <v>0.98397270111765567</v>
      </c>
      <c r="AY49" s="93">
        <f t="shared" si="255"/>
        <v>0.98479007688146736</v>
      </c>
      <c r="AZ49" s="93">
        <f t="shared" si="255"/>
        <v>0.9855686761356145</v>
      </c>
      <c r="BA49" s="93">
        <f t="shared" si="255"/>
        <v>0.98630840744119552</v>
      </c>
      <c r="BB49" s="93">
        <f t="shared" si="255"/>
        <v>0.98702893856634899</v>
      </c>
      <c r="BC49" s="93">
        <f t="shared" si="257"/>
        <v>0.98774999606347513</v>
      </c>
      <c r="BD49" s="93">
        <f t="shared" si="251"/>
        <v>0.98828366924486732</v>
      </c>
      <c r="BE49" s="93">
        <f t="shared" si="251"/>
        <v>0.98897595241155545</v>
      </c>
      <c r="BF49" s="93">
        <f t="shared" si="251"/>
        <v>0.98992628164193186</v>
      </c>
      <c r="BG49" s="93">
        <f t="shared" si="251"/>
        <v>0.99056024019565703</v>
      </c>
      <c r="BH49" s="93">
        <f t="shared" si="251"/>
        <v>0.99149224290398674</v>
      </c>
      <c r="BI49" s="93">
        <f t="shared" si="251"/>
        <v>0.99235559226926107</v>
      </c>
      <c r="BJ49" s="93">
        <f t="shared" si="251"/>
        <v>0.99323957549144848</v>
      </c>
      <c r="BK49" s="93">
        <f t="shared" si="251"/>
        <v>0.99388560113218416</v>
      </c>
      <c r="BL49" s="93">
        <f t="shared" si="251"/>
        <v>0.99469130108606407</v>
      </c>
      <c r="BM49" s="93">
        <f t="shared" si="251"/>
        <v>0.99570692214665357</v>
      </c>
      <c r="BN49" s="93">
        <f t="shared" si="251"/>
        <v>0.99668367214535591</v>
      </c>
      <c r="BO49" s="93">
        <f t="shared" si="251"/>
        <v>0.99781119880000002</v>
      </c>
      <c r="BP49" s="93">
        <f t="shared" si="251"/>
        <v>0.99888999999999994</v>
      </c>
      <c r="BQ49" s="93">
        <f t="shared" si="251"/>
        <v>1</v>
      </c>
      <c r="BR49" s="93">
        <f t="shared" si="251"/>
        <v>0</v>
      </c>
      <c r="BS49" s="93">
        <f t="shared" si="250"/>
        <v>0</v>
      </c>
      <c r="BT49" s="93">
        <f t="shared" si="250"/>
        <v>0</v>
      </c>
      <c r="BU49" s="93">
        <f t="shared" si="250"/>
        <v>0</v>
      </c>
      <c r="BV49" s="93">
        <f t="shared" si="250"/>
        <v>0</v>
      </c>
      <c r="BW49" s="93">
        <f t="shared" si="250"/>
        <v>0</v>
      </c>
      <c r="BX49" s="93">
        <f t="shared" si="250"/>
        <v>0</v>
      </c>
      <c r="BY49" s="93">
        <f t="shared" si="250"/>
        <v>0</v>
      </c>
      <c r="BZ49" s="93">
        <f t="shared" si="250"/>
        <v>0</v>
      </c>
      <c r="CA49" s="93">
        <f t="shared" si="250"/>
        <v>0</v>
      </c>
      <c r="CB49" s="93">
        <f t="shared" si="250"/>
        <v>0</v>
      </c>
      <c r="CC49" s="93">
        <f t="shared" si="250"/>
        <v>0</v>
      </c>
      <c r="CD49" s="93">
        <f t="shared" si="250"/>
        <v>0</v>
      </c>
      <c r="CE49" s="93">
        <f t="shared" si="250"/>
        <v>0</v>
      </c>
      <c r="CF49" s="93">
        <f t="shared" si="250"/>
        <v>0</v>
      </c>
      <c r="CG49" s="93">
        <f t="shared" si="250"/>
        <v>0</v>
      </c>
      <c r="CH49" s="93">
        <f t="shared" si="250"/>
        <v>0</v>
      </c>
      <c r="CI49" s="93">
        <f t="shared" si="250"/>
        <v>0</v>
      </c>
      <c r="CJ49" s="93">
        <f t="shared" si="254"/>
        <v>0</v>
      </c>
      <c r="CK49" s="93">
        <f t="shared" si="254"/>
        <v>0</v>
      </c>
      <c r="CL49" s="93">
        <f t="shared" si="254"/>
        <v>0</v>
      </c>
      <c r="CM49" s="93">
        <f t="shared" si="254"/>
        <v>0</v>
      </c>
      <c r="CN49" s="93">
        <f t="shared" si="254"/>
        <v>0</v>
      </c>
      <c r="CO49" s="93">
        <f t="shared" si="254"/>
        <v>0</v>
      </c>
      <c r="CP49" s="93">
        <f t="shared" si="254"/>
        <v>0</v>
      </c>
      <c r="CQ49" s="93">
        <f t="shared" si="254"/>
        <v>0</v>
      </c>
      <c r="CR49" s="93">
        <f t="shared" si="254"/>
        <v>0</v>
      </c>
      <c r="CS49" s="93">
        <f t="shared" si="254"/>
        <v>0</v>
      </c>
      <c r="CT49" s="93">
        <f t="shared" si="254"/>
        <v>0</v>
      </c>
      <c r="CU49" s="93">
        <f t="shared" si="254"/>
        <v>0</v>
      </c>
      <c r="CV49" s="93">
        <f t="shared" si="254"/>
        <v>0</v>
      </c>
      <c r="CW49" s="93">
        <f t="shared" si="254"/>
        <v>0</v>
      </c>
      <c r="CX49" s="93">
        <f t="shared" si="254"/>
        <v>0</v>
      </c>
      <c r="CY49" s="93">
        <f t="shared" si="254"/>
        <v>0</v>
      </c>
      <c r="CZ49" s="93">
        <f t="shared" si="143"/>
        <v>0</v>
      </c>
      <c r="DA49" s="93">
        <f t="shared" si="143"/>
        <v>0</v>
      </c>
      <c r="DB49" s="93">
        <f t="shared" si="143"/>
        <v>0</v>
      </c>
      <c r="DC49" s="93">
        <f t="shared" si="143"/>
        <v>0</v>
      </c>
      <c r="DD49" s="93">
        <f t="shared" si="143"/>
        <v>0</v>
      </c>
      <c r="DE49" s="93">
        <f t="shared" si="143"/>
        <v>0</v>
      </c>
      <c r="DF49" s="93">
        <f t="shared" si="143"/>
        <v>0</v>
      </c>
      <c r="DG49" s="93">
        <f t="shared" si="143"/>
        <v>0</v>
      </c>
      <c r="DH49" s="93">
        <f t="shared" si="143"/>
        <v>0</v>
      </c>
      <c r="DI49" s="93">
        <f t="shared" si="143"/>
        <v>0</v>
      </c>
      <c r="DJ49" s="93">
        <f t="shared" si="143"/>
        <v>0</v>
      </c>
      <c r="DK49" s="93">
        <f t="shared" si="143"/>
        <v>0</v>
      </c>
      <c r="DL49" s="93">
        <f t="shared" si="143"/>
        <v>0</v>
      </c>
      <c r="DM49" s="93">
        <f t="shared" si="143"/>
        <v>0</v>
      </c>
      <c r="DN49" s="93">
        <f t="shared" si="143"/>
        <v>0</v>
      </c>
      <c r="DO49" s="93">
        <f t="shared" si="142"/>
        <v>0</v>
      </c>
      <c r="DP49" s="93">
        <f t="shared" si="142"/>
        <v>0</v>
      </c>
      <c r="DQ49" s="93">
        <f t="shared" si="142"/>
        <v>0</v>
      </c>
      <c r="DR49" s="93">
        <f t="shared" si="142"/>
        <v>0</v>
      </c>
      <c r="DS49" s="93">
        <f t="shared" si="142"/>
        <v>0</v>
      </c>
      <c r="DU49" s="37">
        <v>45</v>
      </c>
      <c r="DV49" s="93">
        <f t="shared" si="150"/>
        <v>0.51843222474149309</v>
      </c>
      <c r="DW49" s="93">
        <f t="shared" si="151"/>
        <v>0.52605622804651497</v>
      </c>
      <c r="DX49" s="93">
        <f t="shared" si="152"/>
        <v>0.53379234904719897</v>
      </c>
      <c r="DY49" s="93">
        <f t="shared" si="153"/>
        <v>0.5416422365331871</v>
      </c>
      <c r="DZ49" s="93">
        <f t="shared" si="154"/>
        <v>0.54960756354102802</v>
      </c>
      <c r="EA49" s="93">
        <f t="shared" si="155"/>
        <v>0.55769002771074905</v>
      </c>
      <c r="EB49" s="93">
        <f t="shared" si="156"/>
        <v>0.56589135164767179</v>
      </c>
      <c r="EC49" s="93">
        <f t="shared" si="157"/>
        <v>0.57421328328954924</v>
      </c>
      <c r="ED49" s="93">
        <f t="shared" si="158"/>
        <v>0.58265759627910141</v>
      </c>
      <c r="EE49" s="93">
        <f t="shared" si="159"/>
        <v>0.59122609034202933</v>
      </c>
      <c r="EF49" s="93">
        <f t="shared" si="160"/>
        <v>0.59992059167058853</v>
      </c>
      <c r="EG49" s="93">
        <f t="shared" si="161"/>
        <v>0.60874295331280304</v>
      </c>
      <c r="EH49" s="93">
        <f t="shared" si="162"/>
        <v>0.61769505556740301</v>
      </c>
      <c r="EI49" s="93">
        <f t="shared" si="163"/>
        <v>0.62677880638457062</v>
      </c>
      <c r="EJ49" s="93">
        <f t="shared" si="164"/>
        <v>0.63599614177257902</v>
      </c>
      <c r="EK49" s="93">
        <f t="shared" si="165"/>
        <v>0.64534902621041101</v>
      </c>
      <c r="EL49" s="93">
        <f t="shared" si="166"/>
        <v>0.65483945306644642</v>
      </c>
      <c r="EM49" s="93">
        <f t="shared" si="167"/>
        <v>0.66446944502330585</v>
      </c>
      <c r="EN49" s="93">
        <f t="shared" si="168"/>
        <v>0.67424105450894267</v>
      </c>
      <c r="EO49" s="93">
        <f t="shared" si="169"/>
        <v>0.6841563641340741</v>
      </c>
      <c r="EP49" s="93">
        <f t="shared" si="170"/>
        <v>0.6942174871360457</v>
      </c>
      <c r="EQ49" s="93">
        <f t="shared" si="171"/>
        <v>0.70442656782922286</v>
      </c>
      <c r="ER49" s="93">
        <f t="shared" si="172"/>
        <v>0.71478578206200549</v>
      </c>
      <c r="ES49" s="93">
        <f t="shared" si="173"/>
        <v>0.72529733768056437</v>
      </c>
      <c r="ET49" s="93">
        <f t="shared" si="174"/>
        <v>0.73596347499939618</v>
      </c>
      <c r="EU49" s="93">
        <f t="shared" si="175"/>
        <v>0.74678646727879905</v>
      </c>
      <c r="EV49" s="93">
        <f t="shared" si="176"/>
        <v>0.75776862120936961</v>
      </c>
      <c r="EW49" s="93">
        <f t="shared" si="177"/>
        <v>0.768912277403625</v>
      </c>
      <c r="EX49" s="93">
        <f t="shared" si="178"/>
        <v>0.7802198108948547</v>
      </c>
      <c r="EY49" s="93">
        <f t="shared" si="179"/>
        <v>0.79169363164330842</v>
      </c>
      <c r="EZ49" s="93">
        <f t="shared" si="180"/>
        <v>0.80333618504982762</v>
      </c>
      <c r="FA49" s="93">
        <f t="shared" si="181"/>
        <v>0.81514995247703093</v>
      </c>
      <c r="FB49" s="93">
        <f t="shared" si="182"/>
        <v>0.82713745177816367</v>
      </c>
      <c r="FC49" s="93">
        <f t="shared" si="183"/>
        <v>0.8393012378337249</v>
      </c>
      <c r="FD49" s="93">
        <f t="shared" si="184"/>
        <v>0.85164390309598548</v>
      </c>
      <c r="FE49" s="93">
        <f t="shared" si="185"/>
        <v>0.86416807814151464</v>
      </c>
      <c r="FF49" s="93">
        <f t="shared" si="186"/>
        <v>0.87687643223183098</v>
      </c>
      <c r="FG49" s="93">
        <f t="shared" si="187"/>
        <v>0.88977167388229905</v>
      </c>
      <c r="FH49" s="93">
        <f t="shared" si="188"/>
        <v>0.9028565514393917</v>
      </c>
      <c r="FI49" s="93">
        <f t="shared" si="189"/>
        <v>0.91613385366644151</v>
      </c>
      <c r="FJ49" s="93">
        <f t="shared" si="190"/>
        <v>0.92960641033800684</v>
      </c>
      <c r="FK49" s="93">
        <f t="shared" si="191"/>
        <v>0.94327709284297745</v>
      </c>
      <c r="FL49" s="93">
        <f t="shared" si="192"/>
        <v>0.95714881479655056</v>
      </c>
      <c r="FM49" s="93">
        <f t="shared" si="193"/>
        <v>0.97122453266120568</v>
      </c>
      <c r="FN49" s="93">
        <f t="shared" si="194"/>
        <v>0.98550724637681164</v>
      </c>
      <c r="FO49" s="93">
        <f t="shared" si="195"/>
        <v>1</v>
      </c>
      <c r="FP49" s="93">
        <f t="shared" si="196"/>
        <v>0</v>
      </c>
      <c r="FQ49" s="93">
        <f t="shared" si="197"/>
        <v>0</v>
      </c>
      <c r="FR49" s="93">
        <f t="shared" si="198"/>
        <v>0</v>
      </c>
      <c r="FS49" s="93">
        <f t="shared" si="199"/>
        <v>0</v>
      </c>
      <c r="FT49" s="93">
        <f t="shared" si="200"/>
        <v>0</v>
      </c>
      <c r="FU49" s="93">
        <f t="shared" si="201"/>
        <v>0</v>
      </c>
      <c r="FV49" s="93">
        <f t="shared" si="202"/>
        <v>0</v>
      </c>
      <c r="FW49" s="93">
        <f t="shared" si="203"/>
        <v>0</v>
      </c>
      <c r="FX49" s="93">
        <f t="shared" si="204"/>
        <v>0</v>
      </c>
      <c r="FY49" s="93">
        <f t="shared" si="205"/>
        <v>0</v>
      </c>
      <c r="FZ49" s="93">
        <f t="shared" si="206"/>
        <v>0</v>
      </c>
      <c r="GA49" s="93">
        <f t="shared" si="207"/>
        <v>0</v>
      </c>
      <c r="GB49" s="93">
        <f t="shared" si="208"/>
        <v>0</v>
      </c>
      <c r="GC49" s="93">
        <f t="shared" si="209"/>
        <v>0</v>
      </c>
      <c r="GD49" s="93">
        <f t="shared" si="210"/>
        <v>0</v>
      </c>
      <c r="GE49" s="93">
        <f t="shared" si="211"/>
        <v>0</v>
      </c>
      <c r="GF49" s="93">
        <f t="shared" si="212"/>
        <v>0</v>
      </c>
      <c r="GG49" s="93">
        <f t="shared" si="213"/>
        <v>0</v>
      </c>
      <c r="GH49" s="93">
        <f t="shared" si="214"/>
        <v>0</v>
      </c>
      <c r="GI49" s="93">
        <f t="shared" si="215"/>
        <v>0</v>
      </c>
      <c r="GJ49" s="93">
        <f t="shared" si="216"/>
        <v>0</v>
      </c>
      <c r="GK49" s="93">
        <f t="shared" si="217"/>
        <v>0</v>
      </c>
      <c r="GL49" s="93">
        <f t="shared" si="218"/>
        <v>0</v>
      </c>
      <c r="GM49" s="93">
        <f t="shared" si="219"/>
        <v>0</v>
      </c>
      <c r="GN49" s="93">
        <f t="shared" si="220"/>
        <v>0</v>
      </c>
      <c r="GO49" s="93">
        <f t="shared" si="221"/>
        <v>0</v>
      </c>
      <c r="GP49" s="93">
        <f t="shared" si="222"/>
        <v>0</v>
      </c>
      <c r="GQ49" s="93">
        <f t="shared" si="223"/>
        <v>0</v>
      </c>
      <c r="GR49" s="93">
        <f t="shared" si="224"/>
        <v>0</v>
      </c>
      <c r="GS49" s="93">
        <f t="shared" si="225"/>
        <v>0</v>
      </c>
      <c r="GT49" s="93">
        <f t="shared" si="226"/>
        <v>0</v>
      </c>
      <c r="GU49" s="93">
        <f t="shared" si="227"/>
        <v>0</v>
      </c>
      <c r="GV49" s="93">
        <f t="shared" si="228"/>
        <v>0</v>
      </c>
      <c r="GW49" s="93">
        <f t="shared" si="229"/>
        <v>0</v>
      </c>
      <c r="GX49" s="93">
        <f t="shared" si="230"/>
        <v>0</v>
      </c>
      <c r="GY49" s="93">
        <f t="shared" si="231"/>
        <v>0</v>
      </c>
      <c r="GZ49" s="93">
        <f t="shared" si="232"/>
        <v>0</v>
      </c>
      <c r="HA49" s="93">
        <f t="shared" si="233"/>
        <v>0</v>
      </c>
      <c r="HB49" s="93">
        <f t="shared" si="234"/>
        <v>0</v>
      </c>
      <c r="HC49" s="93">
        <f t="shared" si="235"/>
        <v>0</v>
      </c>
      <c r="HD49" s="93">
        <f t="shared" si="236"/>
        <v>0</v>
      </c>
      <c r="HE49" s="93">
        <f t="shared" si="237"/>
        <v>0</v>
      </c>
      <c r="HF49" s="93">
        <f t="shared" si="238"/>
        <v>0</v>
      </c>
      <c r="HG49" s="93">
        <f t="shared" si="239"/>
        <v>0</v>
      </c>
      <c r="HH49" s="93">
        <f t="shared" si="240"/>
        <v>0</v>
      </c>
      <c r="HI49" s="93">
        <f t="shared" si="241"/>
        <v>0</v>
      </c>
      <c r="HJ49" s="93">
        <f t="shared" si="242"/>
        <v>0</v>
      </c>
      <c r="HK49" s="93">
        <f t="shared" si="243"/>
        <v>0</v>
      </c>
      <c r="HL49" s="93">
        <f t="shared" si="244"/>
        <v>0</v>
      </c>
      <c r="HM49" s="93">
        <f t="shared" si="245"/>
        <v>0</v>
      </c>
      <c r="HN49" s="93">
        <f t="shared" si="246"/>
        <v>0</v>
      </c>
      <c r="HO49" s="93">
        <f t="shared" si="247"/>
        <v>0</v>
      </c>
      <c r="HP49" s="93">
        <f t="shared" si="248"/>
        <v>0</v>
      </c>
      <c r="HQ49" s="93">
        <f t="shared" si="249"/>
        <v>0</v>
      </c>
    </row>
    <row r="50" spans="2:225" x14ac:dyDescent="0.25">
      <c r="B50" s="40">
        <v>46</v>
      </c>
      <c r="C50" s="91">
        <f t="shared" ca="1" si="144"/>
        <v>8292705.4804702252</v>
      </c>
      <c r="D50" s="91">
        <f t="shared" ca="1" si="145"/>
        <v>9537968.2945537735</v>
      </c>
      <c r="E50" s="91">
        <f t="shared" ca="1" si="146"/>
        <v>3252875.2825017474</v>
      </c>
      <c r="F50" s="91">
        <f t="shared" ca="1" si="147"/>
        <v>4045785.8669230565</v>
      </c>
      <c r="H50" s="40">
        <v>46</v>
      </c>
      <c r="I50" s="91">
        <f t="shared" si="258"/>
        <v>575532.06105457922</v>
      </c>
      <c r="J50" s="41">
        <f t="shared" si="259"/>
        <v>0.88900000000000001</v>
      </c>
      <c r="K50" s="92">
        <f t="shared" si="148"/>
        <v>511648.00227752095</v>
      </c>
      <c r="L50" s="92">
        <f t="shared" si="149"/>
        <v>2038.4382560857409</v>
      </c>
      <c r="M50" s="42"/>
      <c r="N50" s="40">
        <v>46</v>
      </c>
      <c r="O50" s="54">
        <f t="shared" si="137"/>
        <v>3.0332647591500499</v>
      </c>
      <c r="P50" s="92">
        <f t="shared" si="133"/>
        <v>383.31615688398995</v>
      </c>
      <c r="Q50" s="92">
        <f t="shared" si="115"/>
        <v>139910.39726265633</v>
      </c>
      <c r="R50" s="42"/>
      <c r="S50" s="40">
        <v>46</v>
      </c>
      <c r="T50" s="54">
        <f>'7. Dödsrisk'!E50</f>
        <v>1.24E-3</v>
      </c>
      <c r="U50" s="90">
        <f t="shared" si="116"/>
        <v>0.99875999999999998</v>
      </c>
      <c r="V50" s="43"/>
      <c r="W50" s="37">
        <v>46</v>
      </c>
      <c r="X50" s="93">
        <f t="shared" si="256"/>
        <v>0.97310460153582479</v>
      </c>
      <c r="Y50" s="93">
        <f t="shared" si="256"/>
        <v>0.97582715931030017</v>
      </c>
      <c r="Z50" s="93">
        <f t="shared" si="256"/>
        <v>0.97599307813358283</v>
      </c>
      <c r="AA50" s="93">
        <f t="shared" si="256"/>
        <v>0.97620784385923187</v>
      </c>
      <c r="AB50" s="93">
        <f t="shared" si="256"/>
        <v>0.97627618319205567</v>
      </c>
      <c r="AC50" s="93">
        <f t="shared" si="256"/>
        <v>0.9764031155970827</v>
      </c>
      <c r="AD50" s="93">
        <f t="shared" si="256"/>
        <v>0.97645193819399279</v>
      </c>
      <c r="AE50" s="93">
        <f t="shared" si="256"/>
        <v>0.97656912648917138</v>
      </c>
      <c r="AF50" s="93">
        <f t="shared" si="256"/>
        <v>0.97663749111354936</v>
      </c>
      <c r="AG50" s="93">
        <f t="shared" si="256"/>
        <v>0.97665702425403444</v>
      </c>
      <c r="AH50" s="93">
        <f t="shared" si="256"/>
        <v>0.97668632484377926</v>
      </c>
      <c r="AI50" s="93">
        <f t="shared" si="256"/>
        <v>0.97673516160185991</v>
      </c>
      <c r="AJ50" s="93">
        <f t="shared" si="256"/>
        <v>0.97680353784950946</v>
      </c>
      <c r="AK50" s="93">
        <f t="shared" si="256"/>
        <v>0.97691099805929582</v>
      </c>
      <c r="AL50" s="93">
        <f t="shared" si="256"/>
        <v>0.97699892796281229</v>
      </c>
      <c r="AM50" s="93">
        <f t="shared" si="255"/>
        <v>0.97710640966787599</v>
      </c>
      <c r="AN50" s="93">
        <f t="shared" si="255"/>
        <v>0.97723345001637829</v>
      </c>
      <c r="AO50" s="93">
        <f t="shared" si="255"/>
        <v>0.977419159656713</v>
      </c>
      <c r="AP50" s="93">
        <f t="shared" si="255"/>
        <v>0.97771247339873257</v>
      </c>
      <c r="AQ50" s="93">
        <f t="shared" si="255"/>
        <v>0.97804500870169153</v>
      </c>
      <c r="AR50" s="93">
        <f t="shared" si="255"/>
        <v>0.97859302079333521</v>
      </c>
      <c r="AS50" s="93">
        <f t="shared" si="255"/>
        <v>0.97921972141504099</v>
      </c>
      <c r="AT50" s="93">
        <f t="shared" si="255"/>
        <v>0.97981741003516221</v>
      </c>
      <c r="AU50" s="93">
        <f t="shared" si="255"/>
        <v>0.98044489476781416</v>
      </c>
      <c r="AV50" s="93">
        <f t="shared" si="255"/>
        <v>0.98105314771940011</v>
      </c>
      <c r="AW50" s="93">
        <f t="shared" si="255"/>
        <v>0.98187792517654804</v>
      </c>
      <c r="AX50" s="93">
        <f t="shared" si="255"/>
        <v>0.98275257496826973</v>
      </c>
      <c r="AY50" s="93">
        <f t="shared" si="255"/>
        <v>0.98356893718613436</v>
      </c>
      <c r="AZ50" s="93">
        <f t="shared" si="255"/>
        <v>0.98434657097720635</v>
      </c>
      <c r="BA50" s="93">
        <f t="shared" si="255"/>
        <v>0.98508538501596843</v>
      </c>
      <c r="BB50" s="93">
        <f t="shared" si="255"/>
        <v>0.98580502268252668</v>
      </c>
      <c r="BC50" s="93">
        <f t="shared" si="257"/>
        <v>0.98652518606835637</v>
      </c>
      <c r="BD50" s="93">
        <f t="shared" si="251"/>
        <v>0.98705819749500368</v>
      </c>
      <c r="BE50" s="93">
        <f t="shared" si="251"/>
        <v>0.98774962223056506</v>
      </c>
      <c r="BF50" s="93">
        <f t="shared" si="251"/>
        <v>0.98869877305269582</v>
      </c>
      <c r="BG50" s="93">
        <f t="shared" si="251"/>
        <v>0.98933194549781445</v>
      </c>
      <c r="BH50" s="93">
        <f t="shared" si="251"/>
        <v>0.99026279252278582</v>
      </c>
      <c r="BI50" s="93">
        <f t="shared" si="251"/>
        <v>0.99112507133484717</v>
      </c>
      <c r="BJ50" s="93">
        <f t="shared" si="251"/>
        <v>0.99200795841783906</v>
      </c>
      <c r="BK50" s="93">
        <f t="shared" si="251"/>
        <v>0.99265318298678018</v>
      </c>
      <c r="BL50" s="93">
        <f t="shared" si="251"/>
        <v>0.99345788387271738</v>
      </c>
      <c r="BM50" s="93">
        <f t="shared" si="251"/>
        <v>0.99447224556319169</v>
      </c>
      <c r="BN50" s="93">
        <f t="shared" si="251"/>
        <v>0.99544778439189563</v>
      </c>
      <c r="BO50" s="93">
        <f t="shared" si="251"/>
        <v>0.99657391291348796</v>
      </c>
      <c r="BP50" s="93">
        <f t="shared" si="251"/>
        <v>0.9976513763999999</v>
      </c>
      <c r="BQ50" s="93">
        <f t="shared" si="251"/>
        <v>0.99875999999999998</v>
      </c>
      <c r="BR50" s="93">
        <f t="shared" si="251"/>
        <v>1</v>
      </c>
      <c r="BS50" s="93">
        <f t="shared" si="250"/>
        <v>0</v>
      </c>
      <c r="BT50" s="93">
        <f t="shared" si="250"/>
        <v>0</v>
      </c>
      <c r="BU50" s="93">
        <f t="shared" si="250"/>
        <v>0</v>
      </c>
      <c r="BV50" s="93">
        <f t="shared" si="250"/>
        <v>0</v>
      </c>
      <c r="BW50" s="93">
        <f t="shared" si="250"/>
        <v>0</v>
      </c>
      <c r="BX50" s="93">
        <f t="shared" si="250"/>
        <v>0</v>
      </c>
      <c r="BY50" s="93">
        <f t="shared" si="250"/>
        <v>0</v>
      </c>
      <c r="BZ50" s="93">
        <f t="shared" si="250"/>
        <v>0</v>
      </c>
      <c r="CA50" s="93">
        <f t="shared" si="250"/>
        <v>0</v>
      </c>
      <c r="CB50" s="93">
        <f t="shared" si="250"/>
        <v>0</v>
      </c>
      <c r="CC50" s="93">
        <f t="shared" si="250"/>
        <v>0</v>
      </c>
      <c r="CD50" s="93">
        <f t="shared" si="250"/>
        <v>0</v>
      </c>
      <c r="CE50" s="93">
        <f t="shared" si="250"/>
        <v>0</v>
      </c>
      <c r="CF50" s="93">
        <f t="shared" si="250"/>
        <v>0</v>
      </c>
      <c r="CG50" s="93">
        <f t="shared" si="250"/>
        <v>0</v>
      </c>
      <c r="CH50" s="93">
        <f t="shared" si="250"/>
        <v>0</v>
      </c>
      <c r="CI50" s="93">
        <f t="shared" si="250"/>
        <v>0</v>
      </c>
      <c r="CJ50" s="93">
        <f t="shared" si="254"/>
        <v>0</v>
      </c>
      <c r="CK50" s="93">
        <f t="shared" si="254"/>
        <v>0</v>
      </c>
      <c r="CL50" s="93">
        <f t="shared" si="254"/>
        <v>0</v>
      </c>
      <c r="CM50" s="93">
        <f t="shared" si="254"/>
        <v>0</v>
      </c>
      <c r="CN50" s="93">
        <f t="shared" si="254"/>
        <v>0</v>
      </c>
      <c r="CO50" s="93">
        <f t="shared" si="254"/>
        <v>0</v>
      </c>
      <c r="CP50" s="93">
        <f t="shared" si="254"/>
        <v>0</v>
      </c>
      <c r="CQ50" s="93">
        <f t="shared" si="254"/>
        <v>0</v>
      </c>
      <c r="CR50" s="93">
        <f t="shared" si="254"/>
        <v>0</v>
      </c>
      <c r="CS50" s="93">
        <f t="shared" si="254"/>
        <v>0</v>
      </c>
      <c r="CT50" s="93">
        <f t="shared" si="254"/>
        <v>0</v>
      </c>
      <c r="CU50" s="93">
        <f t="shared" si="254"/>
        <v>0</v>
      </c>
      <c r="CV50" s="93">
        <f t="shared" si="254"/>
        <v>0</v>
      </c>
      <c r="CW50" s="93">
        <f t="shared" si="254"/>
        <v>0</v>
      </c>
      <c r="CX50" s="93">
        <f t="shared" si="254"/>
        <v>0</v>
      </c>
      <c r="CY50" s="93">
        <f t="shared" si="254"/>
        <v>0</v>
      </c>
      <c r="CZ50" s="93">
        <f t="shared" si="143"/>
        <v>0</v>
      </c>
      <c r="DA50" s="93">
        <f t="shared" si="143"/>
        <v>0</v>
      </c>
      <c r="DB50" s="93">
        <f t="shared" si="143"/>
        <v>0</v>
      </c>
      <c r="DC50" s="93">
        <f t="shared" si="143"/>
        <v>0</v>
      </c>
      <c r="DD50" s="93">
        <f t="shared" si="143"/>
        <v>0</v>
      </c>
      <c r="DE50" s="93">
        <f t="shared" si="143"/>
        <v>0</v>
      </c>
      <c r="DF50" s="93">
        <f t="shared" si="143"/>
        <v>0</v>
      </c>
      <c r="DG50" s="93">
        <f t="shared" si="143"/>
        <v>0</v>
      </c>
      <c r="DH50" s="93">
        <f t="shared" si="143"/>
        <v>0</v>
      </c>
      <c r="DI50" s="93">
        <f t="shared" si="143"/>
        <v>0</v>
      </c>
      <c r="DJ50" s="93">
        <f t="shared" si="143"/>
        <v>0</v>
      </c>
      <c r="DK50" s="93">
        <f t="shared" si="143"/>
        <v>0</v>
      </c>
      <c r="DL50" s="93">
        <f t="shared" si="143"/>
        <v>0</v>
      </c>
      <c r="DM50" s="93">
        <f t="shared" si="143"/>
        <v>0</v>
      </c>
      <c r="DN50" s="93">
        <f t="shared" si="143"/>
        <v>0</v>
      </c>
      <c r="DO50" s="93">
        <f t="shared" si="143"/>
        <v>0</v>
      </c>
      <c r="DP50" s="93">
        <f t="shared" ref="DP50:DS65" si="260">IF($W50&lt;DP$3,0,IF($W50=DP$3,1,DP49*$U49))</f>
        <v>0</v>
      </c>
      <c r="DQ50" s="93">
        <f t="shared" si="260"/>
        <v>0</v>
      </c>
      <c r="DR50" s="93">
        <f t="shared" si="260"/>
        <v>0</v>
      </c>
      <c r="DS50" s="93">
        <f t="shared" si="260"/>
        <v>0</v>
      </c>
      <c r="DU50" s="37">
        <v>46</v>
      </c>
      <c r="DV50" s="93">
        <f t="shared" si="150"/>
        <v>0.51091871423799318</v>
      </c>
      <c r="DW50" s="93">
        <f t="shared" si="151"/>
        <v>0.51843222474149309</v>
      </c>
      <c r="DX50" s="93">
        <f t="shared" si="152"/>
        <v>0.52605622804651497</v>
      </c>
      <c r="DY50" s="93">
        <f t="shared" si="153"/>
        <v>0.53379234904719897</v>
      </c>
      <c r="DZ50" s="93">
        <f t="shared" si="154"/>
        <v>0.5416422365331871</v>
      </c>
      <c r="EA50" s="93">
        <f t="shared" si="155"/>
        <v>0.54960756354102802</v>
      </c>
      <c r="EB50" s="93">
        <f t="shared" si="156"/>
        <v>0.55769002771074905</v>
      </c>
      <c r="EC50" s="93">
        <f t="shared" si="157"/>
        <v>0.56589135164767179</v>
      </c>
      <c r="ED50" s="93">
        <f t="shared" si="158"/>
        <v>0.57421328328954924</v>
      </c>
      <c r="EE50" s="93">
        <f t="shared" si="159"/>
        <v>0.58265759627910141</v>
      </c>
      <c r="EF50" s="93">
        <f t="shared" si="160"/>
        <v>0.59122609034202933</v>
      </c>
      <c r="EG50" s="93">
        <f t="shared" si="161"/>
        <v>0.59992059167058853</v>
      </c>
      <c r="EH50" s="93">
        <f t="shared" si="162"/>
        <v>0.60874295331280304</v>
      </c>
      <c r="EI50" s="93">
        <f t="shared" si="163"/>
        <v>0.61769505556740301</v>
      </c>
      <c r="EJ50" s="93">
        <f t="shared" si="164"/>
        <v>0.62677880638457062</v>
      </c>
      <c r="EK50" s="93">
        <f t="shared" si="165"/>
        <v>0.63599614177257902</v>
      </c>
      <c r="EL50" s="93">
        <f t="shared" si="166"/>
        <v>0.64534902621041101</v>
      </c>
      <c r="EM50" s="93">
        <f t="shared" si="167"/>
        <v>0.65483945306644642</v>
      </c>
      <c r="EN50" s="93">
        <f t="shared" si="168"/>
        <v>0.66446944502330585</v>
      </c>
      <c r="EO50" s="93">
        <f t="shared" si="169"/>
        <v>0.67424105450894267</v>
      </c>
      <c r="EP50" s="93">
        <f t="shared" si="170"/>
        <v>0.6841563641340741</v>
      </c>
      <c r="EQ50" s="93">
        <f t="shared" si="171"/>
        <v>0.6942174871360457</v>
      </c>
      <c r="ER50" s="93">
        <f t="shared" si="172"/>
        <v>0.70442656782922286</v>
      </c>
      <c r="ES50" s="93">
        <f t="shared" si="173"/>
        <v>0.71478578206200549</v>
      </c>
      <c r="ET50" s="93">
        <f t="shared" si="174"/>
        <v>0.72529733768056437</v>
      </c>
      <c r="EU50" s="93">
        <f t="shared" si="175"/>
        <v>0.73596347499939618</v>
      </c>
      <c r="EV50" s="93">
        <f t="shared" si="176"/>
        <v>0.74678646727879905</v>
      </c>
      <c r="EW50" s="93">
        <f t="shared" si="177"/>
        <v>0.75776862120936961</v>
      </c>
      <c r="EX50" s="93">
        <f t="shared" si="178"/>
        <v>0.768912277403625</v>
      </c>
      <c r="EY50" s="93">
        <f t="shared" si="179"/>
        <v>0.7802198108948547</v>
      </c>
      <c r="EZ50" s="93">
        <f t="shared" si="180"/>
        <v>0.79169363164330842</v>
      </c>
      <c r="FA50" s="93">
        <f t="shared" si="181"/>
        <v>0.80333618504982762</v>
      </c>
      <c r="FB50" s="93">
        <f t="shared" si="182"/>
        <v>0.81514995247703093</v>
      </c>
      <c r="FC50" s="93">
        <f t="shared" si="183"/>
        <v>0.82713745177816367</v>
      </c>
      <c r="FD50" s="93">
        <f t="shared" si="184"/>
        <v>0.8393012378337249</v>
      </c>
      <c r="FE50" s="93">
        <f t="shared" si="185"/>
        <v>0.85164390309598548</v>
      </c>
      <c r="FF50" s="93">
        <f t="shared" si="186"/>
        <v>0.86416807814151464</v>
      </c>
      <c r="FG50" s="93">
        <f t="shared" si="187"/>
        <v>0.87687643223183098</v>
      </c>
      <c r="FH50" s="93">
        <f t="shared" si="188"/>
        <v>0.88977167388229905</v>
      </c>
      <c r="FI50" s="93">
        <f t="shared" si="189"/>
        <v>0.9028565514393917</v>
      </c>
      <c r="FJ50" s="93">
        <f t="shared" si="190"/>
        <v>0.91613385366644151</v>
      </c>
      <c r="FK50" s="93">
        <f t="shared" si="191"/>
        <v>0.92960641033800684</v>
      </c>
      <c r="FL50" s="93">
        <f t="shared" si="192"/>
        <v>0.94327709284297745</v>
      </c>
      <c r="FM50" s="93">
        <f t="shared" si="193"/>
        <v>0.95714881479655056</v>
      </c>
      <c r="FN50" s="93">
        <f t="shared" si="194"/>
        <v>0.97122453266120568</v>
      </c>
      <c r="FO50" s="93">
        <f t="shared" si="195"/>
        <v>0.98550724637681164</v>
      </c>
      <c r="FP50" s="93">
        <f t="shared" si="196"/>
        <v>1</v>
      </c>
      <c r="FQ50" s="93">
        <f t="shared" si="197"/>
        <v>0</v>
      </c>
      <c r="FR50" s="93">
        <f t="shared" si="198"/>
        <v>0</v>
      </c>
      <c r="FS50" s="93">
        <f t="shared" si="199"/>
        <v>0</v>
      </c>
      <c r="FT50" s="93">
        <f t="shared" si="200"/>
        <v>0</v>
      </c>
      <c r="FU50" s="93">
        <f t="shared" si="201"/>
        <v>0</v>
      </c>
      <c r="FV50" s="93">
        <f t="shared" si="202"/>
        <v>0</v>
      </c>
      <c r="FW50" s="93">
        <f t="shared" si="203"/>
        <v>0</v>
      </c>
      <c r="FX50" s="93">
        <f t="shared" si="204"/>
        <v>0</v>
      </c>
      <c r="FY50" s="93">
        <f t="shared" si="205"/>
        <v>0</v>
      </c>
      <c r="FZ50" s="93">
        <f t="shared" si="206"/>
        <v>0</v>
      </c>
      <c r="GA50" s="93">
        <f t="shared" si="207"/>
        <v>0</v>
      </c>
      <c r="GB50" s="93">
        <f t="shared" si="208"/>
        <v>0</v>
      </c>
      <c r="GC50" s="93">
        <f t="shared" si="209"/>
        <v>0</v>
      </c>
      <c r="GD50" s="93">
        <f t="shared" si="210"/>
        <v>0</v>
      </c>
      <c r="GE50" s="93">
        <f t="shared" si="211"/>
        <v>0</v>
      </c>
      <c r="GF50" s="93">
        <f t="shared" si="212"/>
        <v>0</v>
      </c>
      <c r="GG50" s="93">
        <f t="shared" si="213"/>
        <v>0</v>
      </c>
      <c r="GH50" s="93">
        <f t="shared" si="214"/>
        <v>0</v>
      </c>
      <c r="GI50" s="93">
        <f t="shared" si="215"/>
        <v>0</v>
      </c>
      <c r="GJ50" s="93">
        <f t="shared" si="216"/>
        <v>0</v>
      </c>
      <c r="GK50" s="93">
        <f t="shared" si="217"/>
        <v>0</v>
      </c>
      <c r="GL50" s="93">
        <f t="shared" si="218"/>
        <v>0</v>
      </c>
      <c r="GM50" s="93">
        <f t="shared" si="219"/>
        <v>0</v>
      </c>
      <c r="GN50" s="93">
        <f t="shared" si="220"/>
        <v>0</v>
      </c>
      <c r="GO50" s="93">
        <f t="shared" si="221"/>
        <v>0</v>
      </c>
      <c r="GP50" s="93">
        <f t="shared" si="222"/>
        <v>0</v>
      </c>
      <c r="GQ50" s="93">
        <f t="shared" si="223"/>
        <v>0</v>
      </c>
      <c r="GR50" s="93">
        <f t="shared" si="224"/>
        <v>0</v>
      </c>
      <c r="GS50" s="93">
        <f t="shared" si="225"/>
        <v>0</v>
      </c>
      <c r="GT50" s="93">
        <f t="shared" si="226"/>
        <v>0</v>
      </c>
      <c r="GU50" s="93">
        <f t="shared" si="227"/>
        <v>0</v>
      </c>
      <c r="GV50" s="93">
        <f t="shared" si="228"/>
        <v>0</v>
      </c>
      <c r="GW50" s="93">
        <f t="shared" si="229"/>
        <v>0</v>
      </c>
      <c r="GX50" s="93">
        <f t="shared" si="230"/>
        <v>0</v>
      </c>
      <c r="GY50" s="93">
        <f t="shared" si="231"/>
        <v>0</v>
      </c>
      <c r="GZ50" s="93">
        <f t="shared" si="232"/>
        <v>0</v>
      </c>
      <c r="HA50" s="93">
        <f t="shared" si="233"/>
        <v>0</v>
      </c>
      <c r="HB50" s="93">
        <f t="shared" si="234"/>
        <v>0</v>
      </c>
      <c r="HC50" s="93">
        <f t="shared" si="235"/>
        <v>0</v>
      </c>
      <c r="HD50" s="93">
        <f t="shared" si="236"/>
        <v>0</v>
      </c>
      <c r="HE50" s="93">
        <f t="shared" si="237"/>
        <v>0</v>
      </c>
      <c r="HF50" s="93">
        <f t="shared" si="238"/>
        <v>0</v>
      </c>
      <c r="HG50" s="93">
        <f t="shared" si="239"/>
        <v>0</v>
      </c>
      <c r="HH50" s="93">
        <f t="shared" si="240"/>
        <v>0</v>
      </c>
      <c r="HI50" s="93">
        <f t="shared" si="241"/>
        <v>0</v>
      </c>
      <c r="HJ50" s="93">
        <f t="shared" si="242"/>
        <v>0</v>
      </c>
      <c r="HK50" s="93">
        <f t="shared" si="243"/>
        <v>0</v>
      </c>
      <c r="HL50" s="93">
        <f t="shared" si="244"/>
        <v>0</v>
      </c>
      <c r="HM50" s="93">
        <f t="shared" si="245"/>
        <v>0</v>
      </c>
      <c r="HN50" s="93">
        <f t="shared" si="246"/>
        <v>0</v>
      </c>
      <c r="HO50" s="93">
        <f t="shared" si="247"/>
        <v>0</v>
      </c>
      <c r="HP50" s="93">
        <f t="shared" si="248"/>
        <v>0</v>
      </c>
      <c r="HQ50" s="93">
        <f t="shared" si="249"/>
        <v>0</v>
      </c>
    </row>
    <row r="51" spans="2:225" x14ac:dyDescent="0.25">
      <c r="B51" s="40">
        <v>47</v>
      </c>
      <c r="C51" s="91">
        <f t="shared" ca="1" si="144"/>
        <v>7905287.3503629277</v>
      </c>
      <c r="D51" s="91">
        <f t="shared" ca="1" si="145"/>
        <v>9037526.8255399205</v>
      </c>
      <c r="E51" s="91">
        <f t="shared" ca="1" si="146"/>
        <v>3162665.4858126612</v>
      </c>
      <c r="F51" s="91">
        <f t="shared" ca="1" si="147"/>
        <v>3910724.7683731834</v>
      </c>
      <c r="H51" s="40">
        <v>47</v>
      </c>
      <c r="I51" s="91">
        <f t="shared" si="258"/>
        <v>575532.06105457922</v>
      </c>
      <c r="J51" s="41">
        <f t="shared" si="259"/>
        <v>0.88900000000000001</v>
      </c>
      <c r="K51" s="92">
        <f t="shared" si="148"/>
        <v>511648.00227752095</v>
      </c>
      <c r="L51" s="92">
        <f t="shared" si="149"/>
        <v>2038.4382560857409</v>
      </c>
      <c r="M51" s="42"/>
      <c r="N51" s="40">
        <v>47</v>
      </c>
      <c r="O51" s="54">
        <f t="shared" si="137"/>
        <v>3.0332647591500499</v>
      </c>
      <c r="P51" s="92">
        <f t="shared" ref="P51:P82" si="261">J51*O51*HA_värde_arbete+(1-J51)*O51*HA_värde_fritid</f>
        <v>383.31615688398995</v>
      </c>
      <c r="Q51" s="92">
        <f t="shared" si="115"/>
        <v>139910.39726265633</v>
      </c>
      <c r="R51" s="42"/>
      <c r="S51" s="40">
        <v>47</v>
      </c>
      <c r="T51" s="54">
        <f>'7. Dödsrisk'!E51</f>
        <v>1.7600000000000001E-3</v>
      </c>
      <c r="U51" s="90">
        <f t="shared" si="116"/>
        <v>0.99824000000000002</v>
      </c>
      <c r="V51" s="43"/>
      <c r="W51" s="37">
        <v>47</v>
      </c>
      <c r="X51" s="93">
        <f t="shared" si="256"/>
        <v>0.97189795182992034</v>
      </c>
      <c r="Y51" s="93">
        <f t="shared" si="256"/>
        <v>0.97461713363275537</v>
      </c>
      <c r="Z51" s="93">
        <f t="shared" si="256"/>
        <v>0.97478284671669713</v>
      </c>
      <c r="AA51" s="93">
        <f t="shared" si="256"/>
        <v>0.97499734613284639</v>
      </c>
      <c r="AB51" s="93">
        <f t="shared" si="256"/>
        <v>0.97506560072489745</v>
      </c>
      <c r="AC51" s="93">
        <f t="shared" si="256"/>
        <v>0.97519237573374229</v>
      </c>
      <c r="AD51" s="93">
        <f t="shared" si="256"/>
        <v>0.97524113779063226</v>
      </c>
      <c r="AE51" s="93">
        <f t="shared" si="256"/>
        <v>0.97535818077232483</v>
      </c>
      <c r="AF51" s="93">
        <f t="shared" si="256"/>
        <v>0.9754264606245685</v>
      </c>
      <c r="AG51" s="93">
        <f t="shared" si="256"/>
        <v>0.97544596954395946</v>
      </c>
      <c r="AH51" s="93">
        <f t="shared" si="256"/>
        <v>0.97547523380097301</v>
      </c>
      <c r="AI51" s="93">
        <f t="shared" si="256"/>
        <v>0.9755240100014736</v>
      </c>
      <c r="AJ51" s="93">
        <f t="shared" si="256"/>
        <v>0.97559230146257603</v>
      </c>
      <c r="AK51" s="93">
        <f t="shared" si="256"/>
        <v>0.97569962842170233</v>
      </c>
      <c r="AL51" s="93">
        <f t="shared" si="256"/>
        <v>0.97578744929213834</v>
      </c>
      <c r="AM51" s="93">
        <f t="shared" si="255"/>
        <v>0.97589479771988785</v>
      </c>
      <c r="AN51" s="93">
        <f t="shared" si="255"/>
        <v>0.97602168053835792</v>
      </c>
      <c r="AO51" s="93">
        <f t="shared" si="255"/>
        <v>0.97620715989873863</v>
      </c>
      <c r="AP51" s="93">
        <f t="shared" si="255"/>
        <v>0.9765001099317181</v>
      </c>
      <c r="AQ51" s="93">
        <f t="shared" si="255"/>
        <v>0.97683223289090138</v>
      </c>
      <c r="AR51" s="93">
        <f t="shared" si="255"/>
        <v>0.97737956544755145</v>
      </c>
      <c r="AS51" s="93">
        <f t="shared" si="255"/>
        <v>0.97800548896048634</v>
      </c>
      <c r="AT51" s="93">
        <f t="shared" si="255"/>
        <v>0.97860243644671863</v>
      </c>
      <c r="AU51" s="93">
        <f t="shared" si="255"/>
        <v>0.979229143098302</v>
      </c>
      <c r="AV51" s="93">
        <f t="shared" si="255"/>
        <v>0.97983664181622798</v>
      </c>
      <c r="AW51" s="93">
        <f t="shared" si="255"/>
        <v>0.98066039654932913</v>
      </c>
      <c r="AX51" s="93">
        <f t="shared" si="255"/>
        <v>0.98153396177530905</v>
      </c>
      <c r="AY51" s="93">
        <f t="shared" si="255"/>
        <v>0.98234931170402351</v>
      </c>
      <c r="AZ51" s="93">
        <f t="shared" si="255"/>
        <v>0.98312598122919459</v>
      </c>
      <c r="BA51" s="93">
        <f t="shared" si="255"/>
        <v>0.98386387913854856</v>
      </c>
      <c r="BB51" s="93">
        <f t="shared" si="255"/>
        <v>0.98458262445440037</v>
      </c>
      <c r="BC51" s="93">
        <f t="shared" si="257"/>
        <v>0.98530189483763164</v>
      </c>
      <c r="BD51" s="93">
        <f t="shared" si="251"/>
        <v>0.98583424533010988</v>
      </c>
      <c r="BE51" s="93">
        <f t="shared" si="251"/>
        <v>0.98652481269899917</v>
      </c>
      <c r="BF51" s="93">
        <f t="shared" si="251"/>
        <v>0.98747278657411042</v>
      </c>
      <c r="BG51" s="93">
        <f t="shared" si="251"/>
        <v>0.98810517388539709</v>
      </c>
      <c r="BH51" s="93">
        <f t="shared" si="251"/>
        <v>0.98903486666005758</v>
      </c>
      <c r="BI51" s="93">
        <f t="shared" si="251"/>
        <v>0.98989607624639198</v>
      </c>
      <c r="BJ51" s="93">
        <f t="shared" si="251"/>
        <v>0.99077786854940098</v>
      </c>
      <c r="BK51" s="93">
        <f t="shared" si="251"/>
        <v>0.9914222930398765</v>
      </c>
      <c r="BL51" s="93">
        <f t="shared" si="251"/>
        <v>0.99222599609671525</v>
      </c>
      <c r="BM51" s="93">
        <f t="shared" si="251"/>
        <v>0.99323909997869331</v>
      </c>
      <c r="BN51" s="93">
        <f t="shared" si="251"/>
        <v>0.9942134291392497</v>
      </c>
      <c r="BO51" s="93">
        <f t="shared" si="251"/>
        <v>0.99533816126147523</v>
      </c>
      <c r="BP51" s="93">
        <f t="shared" si="251"/>
        <v>0.99641428869326387</v>
      </c>
      <c r="BQ51" s="93">
        <f t="shared" si="251"/>
        <v>0.99752153759999995</v>
      </c>
      <c r="BR51" s="93">
        <f t="shared" si="251"/>
        <v>0.99875999999999998</v>
      </c>
      <c r="BS51" s="93">
        <f t="shared" si="250"/>
        <v>1</v>
      </c>
      <c r="BT51" s="93">
        <f t="shared" si="250"/>
        <v>0</v>
      </c>
      <c r="BU51" s="93">
        <f t="shared" si="250"/>
        <v>0</v>
      </c>
      <c r="BV51" s="93">
        <f t="shared" si="250"/>
        <v>0</v>
      </c>
      <c r="BW51" s="93">
        <f t="shared" si="250"/>
        <v>0</v>
      </c>
      <c r="BX51" s="93">
        <f t="shared" si="250"/>
        <v>0</v>
      </c>
      <c r="BY51" s="93">
        <f t="shared" si="250"/>
        <v>0</v>
      </c>
      <c r="BZ51" s="93">
        <f t="shared" si="250"/>
        <v>0</v>
      </c>
      <c r="CA51" s="93">
        <f t="shared" si="250"/>
        <v>0</v>
      </c>
      <c r="CB51" s="93">
        <f t="shared" si="250"/>
        <v>0</v>
      </c>
      <c r="CC51" s="93">
        <f t="shared" si="250"/>
        <v>0</v>
      </c>
      <c r="CD51" s="93">
        <f t="shared" si="250"/>
        <v>0</v>
      </c>
      <c r="CE51" s="93">
        <f t="shared" si="250"/>
        <v>0</v>
      </c>
      <c r="CF51" s="93">
        <f t="shared" si="250"/>
        <v>0</v>
      </c>
      <c r="CG51" s="93">
        <f t="shared" si="250"/>
        <v>0</v>
      </c>
      <c r="CH51" s="93">
        <f t="shared" si="250"/>
        <v>0</v>
      </c>
      <c r="CI51" s="93">
        <f t="shared" si="250"/>
        <v>0</v>
      </c>
      <c r="CJ51" s="93">
        <f t="shared" si="254"/>
        <v>0</v>
      </c>
      <c r="CK51" s="93">
        <f t="shared" si="254"/>
        <v>0</v>
      </c>
      <c r="CL51" s="93">
        <f t="shared" si="254"/>
        <v>0</v>
      </c>
      <c r="CM51" s="93">
        <f t="shared" si="254"/>
        <v>0</v>
      </c>
      <c r="CN51" s="93">
        <f t="shared" si="254"/>
        <v>0</v>
      </c>
      <c r="CO51" s="93">
        <f t="shared" si="254"/>
        <v>0</v>
      </c>
      <c r="CP51" s="93">
        <f t="shared" si="254"/>
        <v>0</v>
      </c>
      <c r="CQ51" s="93">
        <f t="shared" si="254"/>
        <v>0</v>
      </c>
      <c r="CR51" s="93">
        <f t="shared" si="254"/>
        <v>0</v>
      </c>
      <c r="CS51" s="93">
        <f t="shared" si="254"/>
        <v>0</v>
      </c>
      <c r="CT51" s="93">
        <f t="shared" si="254"/>
        <v>0</v>
      </c>
      <c r="CU51" s="93">
        <f t="shared" si="254"/>
        <v>0</v>
      </c>
      <c r="CV51" s="93">
        <f t="shared" si="254"/>
        <v>0</v>
      </c>
      <c r="CW51" s="93">
        <f t="shared" si="254"/>
        <v>0</v>
      </c>
      <c r="CX51" s="93">
        <f t="shared" si="254"/>
        <v>0</v>
      </c>
      <c r="CY51" s="93">
        <f t="shared" si="254"/>
        <v>0</v>
      </c>
      <c r="CZ51" s="93">
        <f t="shared" ref="CZ51:DO66" si="262">IF($W51&lt;CZ$3,0,IF($W51=CZ$3,1,CZ50*$U50))</f>
        <v>0</v>
      </c>
      <c r="DA51" s="93">
        <f t="shared" si="262"/>
        <v>0</v>
      </c>
      <c r="DB51" s="93">
        <f t="shared" si="262"/>
        <v>0</v>
      </c>
      <c r="DC51" s="93">
        <f t="shared" si="262"/>
        <v>0</v>
      </c>
      <c r="DD51" s="93">
        <f t="shared" si="262"/>
        <v>0</v>
      </c>
      <c r="DE51" s="93">
        <f t="shared" si="262"/>
        <v>0</v>
      </c>
      <c r="DF51" s="93">
        <f t="shared" si="262"/>
        <v>0</v>
      </c>
      <c r="DG51" s="93">
        <f t="shared" si="262"/>
        <v>0</v>
      </c>
      <c r="DH51" s="93">
        <f t="shared" si="262"/>
        <v>0</v>
      </c>
      <c r="DI51" s="93">
        <f t="shared" si="262"/>
        <v>0</v>
      </c>
      <c r="DJ51" s="93">
        <f t="shared" si="262"/>
        <v>0</v>
      </c>
      <c r="DK51" s="93">
        <f t="shared" si="262"/>
        <v>0</v>
      </c>
      <c r="DL51" s="93">
        <f t="shared" si="262"/>
        <v>0</v>
      </c>
      <c r="DM51" s="93">
        <f t="shared" si="262"/>
        <v>0</v>
      </c>
      <c r="DN51" s="93">
        <f t="shared" si="262"/>
        <v>0</v>
      </c>
      <c r="DO51" s="93">
        <f t="shared" si="262"/>
        <v>0</v>
      </c>
      <c r="DP51" s="93">
        <f t="shared" si="260"/>
        <v>0</v>
      </c>
      <c r="DQ51" s="93">
        <f t="shared" si="260"/>
        <v>0</v>
      </c>
      <c r="DR51" s="93">
        <f t="shared" si="260"/>
        <v>0</v>
      </c>
      <c r="DS51" s="93">
        <f t="shared" si="260"/>
        <v>0</v>
      </c>
      <c r="DU51" s="37">
        <v>47</v>
      </c>
      <c r="DV51" s="93">
        <f t="shared" si="150"/>
        <v>0.50351409519106571</v>
      </c>
      <c r="DW51" s="93">
        <f t="shared" si="151"/>
        <v>0.51091871423799318</v>
      </c>
      <c r="DX51" s="93">
        <f t="shared" si="152"/>
        <v>0.51843222474149309</v>
      </c>
      <c r="DY51" s="93">
        <f t="shared" si="153"/>
        <v>0.52605622804651497</v>
      </c>
      <c r="DZ51" s="93">
        <f t="shared" si="154"/>
        <v>0.53379234904719897</v>
      </c>
      <c r="EA51" s="93">
        <f t="shared" si="155"/>
        <v>0.5416422365331871</v>
      </c>
      <c r="EB51" s="93">
        <f t="shared" si="156"/>
        <v>0.54960756354102802</v>
      </c>
      <c r="EC51" s="93">
        <f t="shared" si="157"/>
        <v>0.55769002771074905</v>
      </c>
      <c r="ED51" s="93">
        <f t="shared" si="158"/>
        <v>0.56589135164767179</v>
      </c>
      <c r="EE51" s="93">
        <f t="shared" si="159"/>
        <v>0.57421328328954924</v>
      </c>
      <c r="EF51" s="93">
        <f t="shared" si="160"/>
        <v>0.58265759627910141</v>
      </c>
      <c r="EG51" s="93">
        <f t="shared" si="161"/>
        <v>0.59122609034202933</v>
      </c>
      <c r="EH51" s="93">
        <f t="shared" si="162"/>
        <v>0.59992059167058853</v>
      </c>
      <c r="EI51" s="93">
        <f t="shared" si="163"/>
        <v>0.60874295331280304</v>
      </c>
      <c r="EJ51" s="93">
        <f t="shared" si="164"/>
        <v>0.61769505556740301</v>
      </c>
      <c r="EK51" s="93">
        <f t="shared" si="165"/>
        <v>0.62677880638457062</v>
      </c>
      <c r="EL51" s="93">
        <f t="shared" si="166"/>
        <v>0.63599614177257902</v>
      </c>
      <c r="EM51" s="93">
        <f t="shared" si="167"/>
        <v>0.64534902621041101</v>
      </c>
      <c r="EN51" s="93">
        <f t="shared" si="168"/>
        <v>0.65483945306644642</v>
      </c>
      <c r="EO51" s="93">
        <f t="shared" si="169"/>
        <v>0.66446944502330585</v>
      </c>
      <c r="EP51" s="93">
        <f t="shared" si="170"/>
        <v>0.67424105450894267</v>
      </c>
      <c r="EQ51" s="93">
        <f t="shared" si="171"/>
        <v>0.6841563641340741</v>
      </c>
      <c r="ER51" s="93">
        <f t="shared" si="172"/>
        <v>0.6942174871360457</v>
      </c>
      <c r="ES51" s="93">
        <f t="shared" si="173"/>
        <v>0.70442656782922286</v>
      </c>
      <c r="ET51" s="93">
        <f t="shared" si="174"/>
        <v>0.71478578206200549</v>
      </c>
      <c r="EU51" s="93">
        <f t="shared" si="175"/>
        <v>0.72529733768056437</v>
      </c>
      <c r="EV51" s="93">
        <f t="shared" si="176"/>
        <v>0.73596347499939618</v>
      </c>
      <c r="EW51" s="93">
        <f t="shared" si="177"/>
        <v>0.74678646727879905</v>
      </c>
      <c r="EX51" s="93">
        <f t="shared" si="178"/>
        <v>0.75776862120936961</v>
      </c>
      <c r="EY51" s="93">
        <f t="shared" si="179"/>
        <v>0.768912277403625</v>
      </c>
      <c r="EZ51" s="93">
        <f t="shared" si="180"/>
        <v>0.7802198108948547</v>
      </c>
      <c r="FA51" s="93">
        <f t="shared" si="181"/>
        <v>0.79169363164330842</v>
      </c>
      <c r="FB51" s="93">
        <f t="shared" si="182"/>
        <v>0.80333618504982762</v>
      </c>
      <c r="FC51" s="93">
        <f t="shared" si="183"/>
        <v>0.81514995247703093</v>
      </c>
      <c r="FD51" s="93">
        <f t="shared" si="184"/>
        <v>0.82713745177816367</v>
      </c>
      <c r="FE51" s="93">
        <f t="shared" si="185"/>
        <v>0.8393012378337249</v>
      </c>
      <c r="FF51" s="93">
        <f t="shared" si="186"/>
        <v>0.85164390309598548</v>
      </c>
      <c r="FG51" s="93">
        <f t="shared" si="187"/>
        <v>0.86416807814151464</v>
      </c>
      <c r="FH51" s="93">
        <f t="shared" si="188"/>
        <v>0.87687643223183098</v>
      </c>
      <c r="FI51" s="93">
        <f t="shared" si="189"/>
        <v>0.88977167388229905</v>
      </c>
      <c r="FJ51" s="93">
        <f t="shared" si="190"/>
        <v>0.9028565514393917</v>
      </c>
      <c r="FK51" s="93">
        <f t="shared" si="191"/>
        <v>0.91613385366644151</v>
      </c>
      <c r="FL51" s="93">
        <f t="shared" si="192"/>
        <v>0.92960641033800684</v>
      </c>
      <c r="FM51" s="93">
        <f t="shared" si="193"/>
        <v>0.94327709284297745</v>
      </c>
      <c r="FN51" s="93">
        <f t="shared" si="194"/>
        <v>0.95714881479655056</v>
      </c>
      <c r="FO51" s="93">
        <f t="shared" si="195"/>
        <v>0.97122453266120568</v>
      </c>
      <c r="FP51" s="93">
        <f t="shared" si="196"/>
        <v>0.98550724637681164</v>
      </c>
      <c r="FQ51" s="93">
        <f t="shared" si="197"/>
        <v>1</v>
      </c>
      <c r="FR51" s="93">
        <f t="shared" si="198"/>
        <v>0</v>
      </c>
      <c r="FS51" s="93">
        <f t="shared" si="199"/>
        <v>0</v>
      </c>
      <c r="FT51" s="93">
        <f t="shared" si="200"/>
        <v>0</v>
      </c>
      <c r="FU51" s="93">
        <f t="shared" si="201"/>
        <v>0</v>
      </c>
      <c r="FV51" s="93">
        <f t="shared" si="202"/>
        <v>0</v>
      </c>
      <c r="FW51" s="93">
        <f t="shared" si="203"/>
        <v>0</v>
      </c>
      <c r="FX51" s="93">
        <f t="shared" si="204"/>
        <v>0</v>
      </c>
      <c r="FY51" s="93">
        <f t="shared" si="205"/>
        <v>0</v>
      </c>
      <c r="FZ51" s="93">
        <f t="shared" si="206"/>
        <v>0</v>
      </c>
      <c r="GA51" s="93">
        <f t="shared" si="207"/>
        <v>0</v>
      </c>
      <c r="GB51" s="93">
        <f t="shared" si="208"/>
        <v>0</v>
      </c>
      <c r="GC51" s="93">
        <f t="shared" si="209"/>
        <v>0</v>
      </c>
      <c r="GD51" s="93">
        <f t="shared" si="210"/>
        <v>0</v>
      </c>
      <c r="GE51" s="93">
        <f t="shared" si="211"/>
        <v>0</v>
      </c>
      <c r="GF51" s="93">
        <f t="shared" si="212"/>
        <v>0</v>
      </c>
      <c r="GG51" s="93">
        <f t="shared" si="213"/>
        <v>0</v>
      </c>
      <c r="GH51" s="93">
        <f t="shared" si="214"/>
        <v>0</v>
      </c>
      <c r="GI51" s="93">
        <f t="shared" si="215"/>
        <v>0</v>
      </c>
      <c r="GJ51" s="93">
        <f t="shared" si="216"/>
        <v>0</v>
      </c>
      <c r="GK51" s="93">
        <f t="shared" si="217"/>
        <v>0</v>
      </c>
      <c r="GL51" s="93">
        <f t="shared" si="218"/>
        <v>0</v>
      </c>
      <c r="GM51" s="93">
        <f t="shared" si="219"/>
        <v>0</v>
      </c>
      <c r="GN51" s="93">
        <f t="shared" si="220"/>
        <v>0</v>
      </c>
      <c r="GO51" s="93">
        <f t="shared" si="221"/>
        <v>0</v>
      </c>
      <c r="GP51" s="93">
        <f t="shared" si="222"/>
        <v>0</v>
      </c>
      <c r="GQ51" s="93">
        <f t="shared" si="223"/>
        <v>0</v>
      </c>
      <c r="GR51" s="93">
        <f t="shared" si="224"/>
        <v>0</v>
      </c>
      <c r="GS51" s="93">
        <f t="shared" si="225"/>
        <v>0</v>
      </c>
      <c r="GT51" s="93">
        <f t="shared" si="226"/>
        <v>0</v>
      </c>
      <c r="GU51" s="93">
        <f t="shared" si="227"/>
        <v>0</v>
      </c>
      <c r="GV51" s="93">
        <f t="shared" si="228"/>
        <v>0</v>
      </c>
      <c r="GW51" s="93">
        <f t="shared" si="229"/>
        <v>0</v>
      </c>
      <c r="GX51" s="93">
        <f t="shared" si="230"/>
        <v>0</v>
      </c>
      <c r="GY51" s="93">
        <f t="shared" si="231"/>
        <v>0</v>
      </c>
      <c r="GZ51" s="93">
        <f t="shared" si="232"/>
        <v>0</v>
      </c>
      <c r="HA51" s="93">
        <f t="shared" si="233"/>
        <v>0</v>
      </c>
      <c r="HB51" s="93">
        <f t="shared" si="234"/>
        <v>0</v>
      </c>
      <c r="HC51" s="93">
        <f t="shared" si="235"/>
        <v>0</v>
      </c>
      <c r="HD51" s="93">
        <f t="shared" si="236"/>
        <v>0</v>
      </c>
      <c r="HE51" s="93">
        <f t="shared" si="237"/>
        <v>0</v>
      </c>
      <c r="HF51" s="93">
        <f t="shared" si="238"/>
        <v>0</v>
      </c>
      <c r="HG51" s="93">
        <f t="shared" si="239"/>
        <v>0</v>
      </c>
      <c r="HH51" s="93">
        <f t="shared" si="240"/>
        <v>0</v>
      </c>
      <c r="HI51" s="93">
        <f t="shared" si="241"/>
        <v>0</v>
      </c>
      <c r="HJ51" s="93">
        <f t="shared" si="242"/>
        <v>0</v>
      </c>
      <c r="HK51" s="93">
        <f t="shared" si="243"/>
        <v>0</v>
      </c>
      <c r="HL51" s="93">
        <f t="shared" si="244"/>
        <v>0</v>
      </c>
      <c r="HM51" s="93">
        <f t="shared" si="245"/>
        <v>0</v>
      </c>
      <c r="HN51" s="93">
        <f t="shared" si="246"/>
        <v>0</v>
      </c>
      <c r="HO51" s="93">
        <f t="shared" si="247"/>
        <v>0</v>
      </c>
      <c r="HP51" s="93">
        <f t="shared" si="248"/>
        <v>0</v>
      </c>
      <c r="HQ51" s="93">
        <f t="shared" si="249"/>
        <v>0</v>
      </c>
    </row>
    <row r="52" spans="2:225" x14ac:dyDescent="0.25">
      <c r="B52" s="40">
        <v>48</v>
      </c>
      <c r="C52" s="91">
        <f t="shared" ca="1" si="144"/>
        <v>7515596.7888468001</v>
      </c>
      <c r="D52" s="91">
        <f t="shared" ca="1" si="145"/>
        <v>8540910.8263167161</v>
      </c>
      <c r="E52" s="91">
        <f t="shared" ca="1" si="146"/>
        <v>3072615.1719666375</v>
      </c>
      <c r="F52" s="91">
        <f t="shared" ca="1" si="147"/>
        <v>3777462.7054721578</v>
      </c>
      <c r="H52" s="40">
        <v>48</v>
      </c>
      <c r="I52" s="91">
        <f t="shared" si="258"/>
        <v>575532.06105457922</v>
      </c>
      <c r="J52" s="41">
        <f t="shared" si="259"/>
        <v>0.88900000000000001</v>
      </c>
      <c r="K52" s="92">
        <f t="shared" si="148"/>
        <v>511648.00227752095</v>
      </c>
      <c r="L52" s="92">
        <f t="shared" si="149"/>
        <v>2038.4382560857409</v>
      </c>
      <c r="M52" s="42"/>
      <c r="N52" s="40">
        <v>48</v>
      </c>
      <c r="O52" s="54">
        <f t="shared" si="137"/>
        <v>3.0332647591500499</v>
      </c>
      <c r="P52" s="92">
        <f t="shared" si="261"/>
        <v>383.31615688398995</v>
      </c>
      <c r="Q52" s="92">
        <f t="shared" si="115"/>
        <v>139910.39726265633</v>
      </c>
      <c r="R52" s="42"/>
      <c r="S52" s="40">
        <v>48</v>
      </c>
      <c r="T52" s="54">
        <f>'7. Dödsrisk'!E52</f>
        <v>1.7600000000000001E-3</v>
      </c>
      <c r="U52" s="90">
        <f t="shared" si="116"/>
        <v>0.99824000000000002</v>
      </c>
      <c r="V52" s="43"/>
      <c r="W52" s="37">
        <v>48</v>
      </c>
      <c r="X52" s="93">
        <f t="shared" si="256"/>
        <v>0.97018741143469966</v>
      </c>
      <c r="Y52" s="93">
        <f t="shared" si="256"/>
        <v>0.97290180747756172</v>
      </c>
      <c r="Z52" s="93">
        <f t="shared" si="256"/>
        <v>0.97306722890647579</v>
      </c>
      <c r="AA52" s="93">
        <f t="shared" si="256"/>
        <v>0.97328135080365263</v>
      </c>
      <c r="AB52" s="93">
        <f t="shared" si="256"/>
        <v>0.97334948526762166</v>
      </c>
      <c r="AC52" s="93">
        <f t="shared" si="256"/>
        <v>0.9734760371524509</v>
      </c>
      <c r="AD52" s="93">
        <f t="shared" si="256"/>
        <v>0.97352471338812074</v>
      </c>
      <c r="AE52" s="93">
        <f t="shared" si="256"/>
        <v>0.97364155037416555</v>
      </c>
      <c r="AF52" s="93">
        <f t="shared" si="256"/>
        <v>0.9737097100538693</v>
      </c>
      <c r="AG52" s="93">
        <f t="shared" si="256"/>
        <v>0.97372918463756208</v>
      </c>
      <c r="AH52" s="93">
        <f t="shared" si="256"/>
        <v>0.97375839738948333</v>
      </c>
      <c r="AI52" s="93">
        <f t="shared" si="256"/>
        <v>0.97380708774387104</v>
      </c>
      <c r="AJ52" s="93">
        <f t="shared" si="256"/>
        <v>0.97387525901200189</v>
      </c>
      <c r="AK52" s="93">
        <f t="shared" si="256"/>
        <v>0.97398239707568013</v>
      </c>
      <c r="AL52" s="93">
        <f t="shared" si="256"/>
        <v>0.97407006338138424</v>
      </c>
      <c r="AM52" s="93">
        <f t="shared" si="255"/>
        <v>0.97417722287590092</v>
      </c>
      <c r="AN52" s="93">
        <f t="shared" si="255"/>
        <v>0.97430388238061039</v>
      </c>
      <c r="AO52" s="93">
        <f t="shared" si="255"/>
        <v>0.9744890352973169</v>
      </c>
      <c r="AP52" s="93">
        <f t="shared" si="255"/>
        <v>0.97478146973823832</v>
      </c>
      <c r="AQ52" s="93">
        <f t="shared" si="255"/>
        <v>0.97511300816101343</v>
      </c>
      <c r="AR52" s="93">
        <f t="shared" si="255"/>
        <v>0.97565937741236375</v>
      </c>
      <c r="AS52" s="93">
        <f t="shared" si="255"/>
        <v>0.97628419929991594</v>
      </c>
      <c r="AT52" s="93">
        <f t="shared" si="255"/>
        <v>0.97688009615857241</v>
      </c>
      <c r="AU52" s="93">
        <f t="shared" si="255"/>
        <v>0.97750569980644897</v>
      </c>
      <c r="AV52" s="93">
        <f t="shared" si="255"/>
        <v>0.97811212932663139</v>
      </c>
      <c r="AW52" s="93">
        <f t="shared" si="255"/>
        <v>0.97893443425140236</v>
      </c>
      <c r="AX52" s="93">
        <f t="shared" si="255"/>
        <v>0.97980646200258448</v>
      </c>
      <c r="AY52" s="93">
        <f t="shared" si="255"/>
        <v>0.98062037691542447</v>
      </c>
      <c r="AZ52" s="93">
        <f t="shared" si="255"/>
        <v>0.98139567950223128</v>
      </c>
      <c r="BA52" s="93">
        <f t="shared" si="255"/>
        <v>0.98213227871126474</v>
      </c>
      <c r="BB52" s="93">
        <f t="shared" si="255"/>
        <v>0.98284975903536065</v>
      </c>
      <c r="BC52" s="93">
        <f t="shared" si="257"/>
        <v>0.98356776350271746</v>
      </c>
      <c r="BD52" s="93">
        <f t="shared" si="251"/>
        <v>0.98409917705832894</v>
      </c>
      <c r="BE52" s="93">
        <f t="shared" si="251"/>
        <v>0.984788529028649</v>
      </c>
      <c r="BF52" s="93">
        <f t="shared" si="251"/>
        <v>0.98573483446973997</v>
      </c>
      <c r="BG52" s="93">
        <f t="shared" si="251"/>
        <v>0.98636610877935882</v>
      </c>
      <c r="BH52" s="93">
        <f t="shared" si="251"/>
        <v>0.9872941652947359</v>
      </c>
      <c r="BI52" s="93">
        <f t="shared" si="251"/>
        <v>0.98815385915219833</v>
      </c>
      <c r="BJ52" s="93">
        <f t="shared" si="251"/>
        <v>0.98903409950075405</v>
      </c>
      <c r="BK52" s="93">
        <f t="shared" si="251"/>
        <v>0.98967738980412634</v>
      </c>
      <c r="BL52" s="93">
        <f t="shared" si="251"/>
        <v>0.99047967834358508</v>
      </c>
      <c r="BM52" s="93">
        <f t="shared" si="251"/>
        <v>0.99149099916273087</v>
      </c>
      <c r="BN52" s="93">
        <f t="shared" si="251"/>
        <v>0.99246361350396461</v>
      </c>
      <c r="BO52" s="93">
        <f t="shared" si="251"/>
        <v>0.99358636609765505</v>
      </c>
      <c r="BP52" s="93">
        <f t="shared" si="251"/>
        <v>0.99466059954516373</v>
      </c>
      <c r="BQ52" s="93">
        <f t="shared" si="251"/>
        <v>0.99576589969382401</v>
      </c>
      <c r="BR52" s="93">
        <f t="shared" si="251"/>
        <v>0.99700218240000005</v>
      </c>
      <c r="BS52" s="93">
        <f t="shared" si="251"/>
        <v>0.99824000000000002</v>
      </c>
      <c r="BT52" s="93">
        <f t="shared" ref="BT52:CI67" si="263">IF($W52&lt;BT$3,0,IF($W52=BT$3,1,BT51*$U51))</f>
        <v>1</v>
      </c>
      <c r="BU52" s="93">
        <f t="shared" si="263"/>
        <v>0</v>
      </c>
      <c r="BV52" s="93">
        <f t="shared" si="263"/>
        <v>0</v>
      </c>
      <c r="BW52" s="93">
        <f t="shared" si="263"/>
        <v>0</v>
      </c>
      <c r="BX52" s="93">
        <f t="shared" si="263"/>
        <v>0</v>
      </c>
      <c r="BY52" s="93">
        <f t="shared" si="263"/>
        <v>0</v>
      </c>
      <c r="BZ52" s="93">
        <f t="shared" si="263"/>
        <v>0</v>
      </c>
      <c r="CA52" s="93">
        <f t="shared" si="263"/>
        <v>0</v>
      </c>
      <c r="CB52" s="93">
        <f t="shared" si="263"/>
        <v>0</v>
      </c>
      <c r="CC52" s="93">
        <f t="shared" si="263"/>
        <v>0</v>
      </c>
      <c r="CD52" s="93">
        <f t="shared" si="263"/>
        <v>0</v>
      </c>
      <c r="CE52" s="93">
        <f t="shared" si="263"/>
        <v>0</v>
      </c>
      <c r="CF52" s="93">
        <f t="shared" si="263"/>
        <v>0</v>
      </c>
      <c r="CG52" s="93">
        <f t="shared" si="263"/>
        <v>0</v>
      </c>
      <c r="CH52" s="93">
        <f t="shared" si="263"/>
        <v>0</v>
      </c>
      <c r="CI52" s="93">
        <f t="shared" si="263"/>
        <v>0</v>
      </c>
      <c r="CJ52" s="93">
        <f t="shared" si="254"/>
        <v>0</v>
      </c>
      <c r="CK52" s="93">
        <f t="shared" si="254"/>
        <v>0</v>
      </c>
      <c r="CL52" s="93">
        <f t="shared" si="254"/>
        <v>0</v>
      </c>
      <c r="CM52" s="93">
        <f t="shared" si="254"/>
        <v>0</v>
      </c>
      <c r="CN52" s="93">
        <f t="shared" si="254"/>
        <v>0</v>
      </c>
      <c r="CO52" s="93">
        <f t="shared" si="254"/>
        <v>0</v>
      </c>
      <c r="CP52" s="93">
        <f t="shared" si="254"/>
        <v>0</v>
      </c>
      <c r="CQ52" s="93">
        <f t="shared" si="254"/>
        <v>0</v>
      </c>
      <c r="CR52" s="93">
        <f t="shared" si="254"/>
        <v>0</v>
      </c>
      <c r="CS52" s="93">
        <f t="shared" si="254"/>
        <v>0</v>
      </c>
      <c r="CT52" s="93">
        <f t="shared" si="254"/>
        <v>0</v>
      </c>
      <c r="CU52" s="93">
        <f t="shared" si="254"/>
        <v>0</v>
      </c>
      <c r="CV52" s="93">
        <f t="shared" si="254"/>
        <v>0</v>
      </c>
      <c r="CW52" s="93">
        <f t="shared" si="254"/>
        <v>0</v>
      </c>
      <c r="CX52" s="93">
        <f t="shared" si="254"/>
        <v>0</v>
      </c>
      <c r="CY52" s="93">
        <f t="shared" si="254"/>
        <v>0</v>
      </c>
      <c r="CZ52" s="93">
        <f t="shared" si="262"/>
        <v>0</v>
      </c>
      <c r="DA52" s="93">
        <f t="shared" si="262"/>
        <v>0</v>
      </c>
      <c r="DB52" s="93">
        <f t="shared" si="262"/>
        <v>0</v>
      </c>
      <c r="DC52" s="93">
        <f t="shared" si="262"/>
        <v>0</v>
      </c>
      <c r="DD52" s="93">
        <f t="shared" si="262"/>
        <v>0</v>
      </c>
      <c r="DE52" s="93">
        <f t="shared" si="262"/>
        <v>0</v>
      </c>
      <c r="DF52" s="93">
        <f t="shared" si="262"/>
        <v>0</v>
      </c>
      <c r="DG52" s="93">
        <f t="shared" si="262"/>
        <v>0</v>
      </c>
      <c r="DH52" s="93">
        <f t="shared" si="262"/>
        <v>0</v>
      </c>
      <c r="DI52" s="93">
        <f t="shared" si="262"/>
        <v>0</v>
      </c>
      <c r="DJ52" s="93">
        <f t="shared" si="262"/>
        <v>0</v>
      </c>
      <c r="DK52" s="93">
        <f t="shared" si="262"/>
        <v>0</v>
      </c>
      <c r="DL52" s="93">
        <f t="shared" si="262"/>
        <v>0</v>
      </c>
      <c r="DM52" s="93">
        <f t="shared" si="262"/>
        <v>0</v>
      </c>
      <c r="DN52" s="93">
        <f t="shared" si="262"/>
        <v>0</v>
      </c>
      <c r="DO52" s="93">
        <f t="shared" si="262"/>
        <v>0</v>
      </c>
      <c r="DP52" s="93">
        <f t="shared" si="260"/>
        <v>0</v>
      </c>
      <c r="DQ52" s="93">
        <f t="shared" si="260"/>
        <v>0</v>
      </c>
      <c r="DR52" s="93">
        <f t="shared" si="260"/>
        <v>0</v>
      </c>
      <c r="DS52" s="93">
        <f t="shared" si="260"/>
        <v>0</v>
      </c>
      <c r="DU52" s="37">
        <v>48</v>
      </c>
      <c r="DV52" s="93">
        <f t="shared" si="150"/>
        <v>0.49621678946365899</v>
      </c>
      <c r="DW52" s="93">
        <f t="shared" si="151"/>
        <v>0.50351409519106571</v>
      </c>
      <c r="DX52" s="93">
        <f t="shared" si="152"/>
        <v>0.51091871423799318</v>
      </c>
      <c r="DY52" s="93">
        <f t="shared" si="153"/>
        <v>0.51843222474149309</v>
      </c>
      <c r="DZ52" s="93">
        <f t="shared" si="154"/>
        <v>0.52605622804651497</v>
      </c>
      <c r="EA52" s="93">
        <f t="shared" si="155"/>
        <v>0.53379234904719897</v>
      </c>
      <c r="EB52" s="93">
        <f t="shared" si="156"/>
        <v>0.5416422365331871</v>
      </c>
      <c r="EC52" s="93">
        <f t="shared" si="157"/>
        <v>0.54960756354102802</v>
      </c>
      <c r="ED52" s="93">
        <f t="shared" si="158"/>
        <v>0.55769002771074905</v>
      </c>
      <c r="EE52" s="93">
        <f t="shared" si="159"/>
        <v>0.56589135164767179</v>
      </c>
      <c r="EF52" s="93">
        <f t="shared" si="160"/>
        <v>0.57421328328954924</v>
      </c>
      <c r="EG52" s="93">
        <f t="shared" si="161"/>
        <v>0.58265759627910141</v>
      </c>
      <c r="EH52" s="93">
        <f t="shared" si="162"/>
        <v>0.59122609034202933</v>
      </c>
      <c r="EI52" s="93">
        <f t="shared" si="163"/>
        <v>0.59992059167058853</v>
      </c>
      <c r="EJ52" s="93">
        <f t="shared" si="164"/>
        <v>0.60874295331280304</v>
      </c>
      <c r="EK52" s="93">
        <f t="shared" si="165"/>
        <v>0.61769505556740301</v>
      </c>
      <c r="EL52" s="93">
        <f t="shared" si="166"/>
        <v>0.62677880638457062</v>
      </c>
      <c r="EM52" s="93">
        <f t="shared" si="167"/>
        <v>0.63599614177257902</v>
      </c>
      <c r="EN52" s="93">
        <f t="shared" si="168"/>
        <v>0.64534902621041101</v>
      </c>
      <c r="EO52" s="93">
        <f t="shared" si="169"/>
        <v>0.65483945306644642</v>
      </c>
      <c r="EP52" s="93">
        <f t="shared" si="170"/>
        <v>0.66446944502330585</v>
      </c>
      <c r="EQ52" s="93">
        <f t="shared" si="171"/>
        <v>0.67424105450894267</v>
      </c>
      <c r="ER52" s="93">
        <f t="shared" si="172"/>
        <v>0.6841563641340741</v>
      </c>
      <c r="ES52" s="93">
        <f t="shared" si="173"/>
        <v>0.6942174871360457</v>
      </c>
      <c r="ET52" s="93">
        <f t="shared" si="174"/>
        <v>0.70442656782922286</v>
      </c>
      <c r="EU52" s="93">
        <f t="shared" si="175"/>
        <v>0.71478578206200549</v>
      </c>
      <c r="EV52" s="93">
        <f t="shared" si="176"/>
        <v>0.72529733768056437</v>
      </c>
      <c r="EW52" s="93">
        <f t="shared" si="177"/>
        <v>0.73596347499939618</v>
      </c>
      <c r="EX52" s="93">
        <f t="shared" si="178"/>
        <v>0.74678646727879905</v>
      </c>
      <c r="EY52" s="93">
        <f t="shared" si="179"/>
        <v>0.75776862120936961</v>
      </c>
      <c r="EZ52" s="93">
        <f t="shared" si="180"/>
        <v>0.768912277403625</v>
      </c>
      <c r="FA52" s="93">
        <f t="shared" si="181"/>
        <v>0.7802198108948547</v>
      </c>
      <c r="FB52" s="93">
        <f t="shared" si="182"/>
        <v>0.79169363164330842</v>
      </c>
      <c r="FC52" s="93">
        <f t="shared" si="183"/>
        <v>0.80333618504982762</v>
      </c>
      <c r="FD52" s="93">
        <f t="shared" si="184"/>
        <v>0.81514995247703093</v>
      </c>
      <c r="FE52" s="93">
        <f t="shared" si="185"/>
        <v>0.82713745177816367</v>
      </c>
      <c r="FF52" s="93">
        <f t="shared" si="186"/>
        <v>0.8393012378337249</v>
      </c>
      <c r="FG52" s="93">
        <f t="shared" si="187"/>
        <v>0.85164390309598548</v>
      </c>
      <c r="FH52" s="93">
        <f t="shared" si="188"/>
        <v>0.86416807814151464</v>
      </c>
      <c r="FI52" s="93">
        <f t="shared" si="189"/>
        <v>0.87687643223183098</v>
      </c>
      <c r="FJ52" s="93">
        <f t="shared" si="190"/>
        <v>0.88977167388229905</v>
      </c>
      <c r="FK52" s="93">
        <f t="shared" si="191"/>
        <v>0.9028565514393917</v>
      </c>
      <c r="FL52" s="93">
        <f t="shared" si="192"/>
        <v>0.91613385366644151</v>
      </c>
      <c r="FM52" s="93">
        <f t="shared" si="193"/>
        <v>0.92960641033800684</v>
      </c>
      <c r="FN52" s="93">
        <f t="shared" si="194"/>
        <v>0.94327709284297745</v>
      </c>
      <c r="FO52" s="93">
        <f t="shared" si="195"/>
        <v>0.95714881479655056</v>
      </c>
      <c r="FP52" s="93">
        <f t="shared" si="196"/>
        <v>0.97122453266120568</v>
      </c>
      <c r="FQ52" s="93">
        <f t="shared" si="197"/>
        <v>0.98550724637681164</v>
      </c>
      <c r="FR52" s="93">
        <f t="shared" si="198"/>
        <v>1</v>
      </c>
      <c r="FS52" s="93">
        <f t="shared" si="199"/>
        <v>0</v>
      </c>
      <c r="FT52" s="93">
        <f t="shared" si="200"/>
        <v>0</v>
      </c>
      <c r="FU52" s="93">
        <f t="shared" si="201"/>
        <v>0</v>
      </c>
      <c r="FV52" s="93">
        <f t="shared" si="202"/>
        <v>0</v>
      </c>
      <c r="FW52" s="93">
        <f t="shared" si="203"/>
        <v>0</v>
      </c>
      <c r="FX52" s="93">
        <f t="shared" si="204"/>
        <v>0</v>
      </c>
      <c r="FY52" s="93">
        <f t="shared" si="205"/>
        <v>0</v>
      </c>
      <c r="FZ52" s="93">
        <f t="shared" si="206"/>
        <v>0</v>
      </c>
      <c r="GA52" s="93">
        <f t="shared" si="207"/>
        <v>0</v>
      </c>
      <c r="GB52" s="93">
        <f t="shared" si="208"/>
        <v>0</v>
      </c>
      <c r="GC52" s="93">
        <f t="shared" si="209"/>
        <v>0</v>
      </c>
      <c r="GD52" s="93">
        <f t="shared" si="210"/>
        <v>0</v>
      </c>
      <c r="GE52" s="93">
        <f t="shared" si="211"/>
        <v>0</v>
      </c>
      <c r="GF52" s="93">
        <f t="shared" si="212"/>
        <v>0</v>
      </c>
      <c r="GG52" s="93">
        <f t="shared" si="213"/>
        <v>0</v>
      </c>
      <c r="GH52" s="93">
        <f t="shared" si="214"/>
        <v>0</v>
      </c>
      <c r="GI52" s="93">
        <f t="shared" si="215"/>
        <v>0</v>
      </c>
      <c r="GJ52" s="93">
        <f t="shared" si="216"/>
        <v>0</v>
      </c>
      <c r="GK52" s="93">
        <f t="shared" si="217"/>
        <v>0</v>
      </c>
      <c r="GL52" s="93">
        <f t="shared" si="218"/>
        <v>0</v>
      </c>
      <c r="GM52" s="93">
        <f t="shared" si="219"/>
        <v>0</v>
      </c>
      <c r="GN52" s="93">
        <f t="shared" si="220"/>
        <v>0</v>
      </c>
      <c r="GO52" s="93">
        <f t="shared" si="221"/>
        <v>0</v>
      </c>
      <c r="GP52" s="93">
        <f t="shared" si="222"/>
        <v>0</v>
      </c>
      <c r="GQ52" s="93">
        <f t="shared" si="223"/>
        <v>0</v>
      </c>
      <c r="GR52" s="93">
        <f t="shared" si="224"/>
        <v>0</v>
      </c>
      <c r="GS52" s="93">
        <f t="shared" si="225"/>
        <v>0</v>
      </c>
      <c r="GT52" s="93">
        <f t="shared" si="226"/>
        <v>0</v>
      </c>
      <c r="GU52" s="93">
        <f t="shared" si="227"/>
        <v>0</v>
      </c>
      <c r="GV52" s="93">
        <f t="shared" si="228"/>
        <v>0</v>
      </c>
      <c r="GW52" s="93">
        <f t="shared" si="229"/>
        <v>0</v>
      </c>
      <c r="GX52" s="93">
        <f t="shared" si="230"/>
        <v>0</v>
      </c>
      <c r="GY52" s="93">
        <f t="shared" si="231"/>
        <v>0</v>
      </c>
      <c r="GZ52" s="93">
        <f t="shared" si="232"/>
        <v>0</v>
      </c>
      <c r="HA52" s="93">
        <f t="shared" si="233"/>
        <v>0</v>
      </c>
      <c r="HB52" s="93">
        <f t="shared" si="234"/>
        <v>0</v>
      </c>
      <c r="HC52" s="93">
        <f t="shared" si="235"/>
        <v>0</v>
      </c>
      <c r="HD52" s="93">
        <f t="shared" si="236"/>
        <v>0</v>
      </c>
      <c r="HE52" s="93">
        <f t="shared" si="237"/>
        <v>0</v>
      </c>
      <c r="HF52" s="93">
        <f t="shared" si="238"/>
        <v>0</v>
      </c>
      <c r="HG52" s="93">
        <f t="shared" si="239"/>
        <v>0</v>
      </c>
      <c r="HH52" s="93">
        <f t="shared" si="240"/>
        <v>0</v>
      </c>
      <c r="HI52" s="93">
        <f t="shared" si="241"/>
        <v>0</v>
      </c>
      <c r="HJ52" s="93">
        <f t="shared" si="242"/>
        <v>0</v>
      </c>
      <c r="HK52" s="93">
        <f t="shared" si="243"/>
        <v>0</v>
      </c>
      <c r="HL52" s="93">
        <f t="shared" si="244"/>
        <v>0</v>
      </c>
      <c r="HM52" s="93">
        <f t="shared" si="245"/>
        <v>0</v>
      </c>
      <c r="HN52" s="93">
        <f t="shared" si="246"/>
        <v>0</v>
      </c>
      <c r="HO52" s="93">
        <f t="shared" si="247"/>
        <v>0</v>
      </c>
      <c r="HP52" s="93">
        <f t="shared" si="248"/>
        <v>0</v>
      </c>
      <c r="HQ52" s="93">
        <f t="shared" si="249"/>
        <v>0</v>
      </c>
    </row>
    <row r="53" spans="2:225" x14ac:dyDescent="0.25">
      <c r="B53" s="40">
        <v>49</v>
      </c>
      <c r="C53" s="91">
        <f t="shared" ca="1" si="144"/>
        <v>7119478.3152654562</v>
      </c>
      <c r="D53" s="91">
        <f t="shared" ca="1" si="145"/>
        <v>8043419.2419049498</v>
      </c>
      <c r="E53" s="91">
        <f t="shared" ca="1" si="146"/>
        <v>2981079.4859920312</v>
      </c>
      <c r="F53" s="91">
        <f t="shared" ca="1" si="147"/>
        <v>3643965.6878200653</v>
      </c>
      <c r="H53" s="40">
        <v>49</v>
      </c>
      <c r="I53" s="91">
        <f t="shared" si="258"/>
        <v>575532.06105457922</v>
      </c>
      <c r="J53" s="41">
        <f t="shared" si="259"/>
        <v>0.88900000000000001</v>
      </c>
      <c r="K53" s="92">
        <f t="shared" si="148"/>
        <v>511648.00227752095</v>
      </c>
      <c r="L53" s="92">
        <f t="shared" si="149"/>
        <v>2038.4382560857409</v>
      </c>
      <c r="M53" s="42"/>
      <c r="N53" s="40">
        <v>49</v>
      </c>
      <c r="O53" s="54">
        <f t="shared" si="137"/>
        <v>3.0332647591500499</v>
      </c>
      <c r="P53" s="92">
        <f t="shared" si="261"/>
        <v>383.31615688398995</v>
      </c>
      <c r="Q53" s="92">
        <f t="shared" si="115"/>
        <v>139910.39726265633</v>
      </c>
      <c r="R53" s="42"/>
      <c r="S53" s="40">
        <v>49</v>
      </c>
      <c r="T53" s="54">
        <f>'7. Dödsrisk'!E53</f>
        <v>2.0800000000000003E-3</v>
      </c>
      <c r="U53" s="90">
        <f t="shared" si="116"/>
        <v>0.99792000000000003</v>
      </c>
      <c r="V53" s="43"/>
      <c r="W53" s="37">
        <v>49</v>
      </c>
      <c r="X53" s="93">
        <f t="shared" si="256"/>
        <v>0.96847988159057463</v>
      </c>
      <c r="Y53" s="93">
        <f t="shared" si="256"/>
        <v>0.97118950029640128</v>
      </c>
      <c r="Z53" s="93">
        <f t="shared" si="256"/>
        <v>0.97135463058360039</v>
      </c>
      <c r="AA53" s="93">
        <f t="shared" si="256"/>
        <v>0.97156837562623821</v>
      </c>
      <c r="AB53" s="93">
        <f t="shared" si="256"/>
        <v>0.97163639017355063</v>
      </c>
      <c r="AC53" s="93">
        <f t="shared" si="256"/>
        <v>0.9717627193270626</v>
      </c>
      <c r="AD53" s="93">
        <f t="shared" si="256"/>
        <v>0.97181130989255771</v>
      </c>
      <c r="AE53" s="93">
        <f t="shared" si="256"/>
        <v>0.97192794124550708</v>
      </c>
      <c r="AF53" s="93">
        <f t="shared" si="256"/>
        <v>0.9719959809641745</v>
      </c>
      <c r="AG53" s="93">
        <f t="shared" si="256"/>
        <v>0.97201542127259999</v>
      </c>
      <c r="AH53" s="93">
        <f t="shared" si="256"/>
        <v>0.97204458261007787</v>
      </c>
      <c r="AI53" s="93">
        <f t="shared" si="256"/>
        <v>0.97209318726944183</v>
      </c>
      <c r="AJ53" s="93">
        <f t="shared" si="256"/>
        <v>0.97216123855614078</v>
      </c>
      <c r="AK53" s="93">
        <f t="shared" si="256"/>
        <v>0.97226818805682691</v>
      </c>
      <c r="AL53" s="93">
        <f t="shared" si="256"/>
        <v>0.97235570006983307</v>
      </c>
      <c r="AM53" s="93">
        <f t="shared" si="255"/>
        <v>0.97246267096363936</v>
      </c>
      <c r="AN53" s="93">
        <f t="shared" si="255"/>
        <v>0.97258910754762051</v>
      </c>
      <c r="AO53" s="93">
        <f t="shared" si="255"/>
        <v>0.97277393459519368</v>
      </c>
      <c r="AP53" s="93">
        <f t="shared" si="255"/>
        <v>0.97306585435149906</v>
      </c>
      <c r="AQ53" s="93">
        <f t="shared" si="255"/>
        <v>0.97339680926665006</v>
      </c>
      <c r="AR53" s="93">
        <f t="shared" si="255"/>
        <v>0.973942216908118</v>
      </c>
      <c r="AS53" s="93">
        <f t="shared" si="255"/>
        <v>0.97456593910914813</v>
      </c>
      <c r="AT53" s="93">
        <f t="shared" si="255"/>
        <v>0.9751607871893333</v>
      </c>
      <c r="AU53" s="93">
        <f t="shared" si="255"/>
        <v>0.97578528977478962</v>
      </c>
      <c r="AV53" s="93">
        <f t="shared" si="255"/>
        <v>0.97639065197901653</v>
      </c>
      <c r="AW53" s="93">
        <f t="shared" si="255"/>
        <v>0.97721150964711989</v>
      </c>
      <c r="AX53" s="93">
        <f t="shared" si="255"/>
        <v>0.97808200262945999</v>
      </c>
      <c r="AY53" s="93">
        <f t="shared" si="255"/>
        <v>0.97889448505205334</v>
      </c>
      <c r="AZ53" s="93">
        <f t="shared" si="255"/>
        <v>0.97966842310630742</v>
      </c>
      <c r="BA53" s="93">
        <f t="shared" si="255"/>
        <v>0.98040372590073288</v>
      </c>
      <c r="BB53" s="93">
        <f t="shared" si="255"/>
        <v>0.98111994345945841</v>
      </c>
      <c r="BC53" s="93">
        <f t="shared" si="257"/>
        <v>0.98183668423895265</v>
      </c>
      <c r="BD53" s="93">
        <f t="shared" si="251"/>
        <v>0.9823671625067063</v>
      </c>
      <c r="BE53" s="93">
        <f t="shared" si="251"/>
        <v>0.98305530121755857</v>
      </c>
      <c r="BF53" s="93">
        <f t="shared" si="251"/>
        <v>0.98399994116107325</v>
      </c>
      <c r="BG53" s="93">
        <f t="shared" si="251"/>
        <v>0.98463010442790722</v>
      </c>
      <c r="BH53" s="93">
        <f t="shared" si="251"/>
        <v>0.98555652756381718</v>
      </c>
      <c r="BI53" s="93">
        <f t="shared" si="251"/>
        <v>0.98641470836009049</v>
      </c>
      <c r="BJ53" s="93">
        <f t="shared" si="251"/>
        <v>0.98729339948563277</v>
      </c>
      <c r="BK53" s="93">
        <f t="shared" si="251"/>
        <v>0.98793555759807106</v>
      </c>
      <c r="BL53" s="93">
        <f t="shared" si="251"/>
        <v>0.98873643410970036</v>
      </c>
      <c r="BM53" s="93">
        <f t="shared" si="251"/>
        <v>0.98974597500420447</v>
      </c>
      <c r="BN53" s="93">
        <f t="shared" si="251"/>
        <v>0.99071687754419768</v>
      </c>
      <c r="BO53" s="93">
        <f t="shared" si="251"/>
        <v>0.99183765409332314</v>
      </c>
      <c r="BP53" s="93">
        <f t="shared" si="251"/>
        <v>0.99290999688996429</v>
      </c>
      <c r="BQ53" s="93">
        <f t="shared" si="251"/>
        <v>0.99401335171036287</v>
      </c>
      <c r="BR53" s="93">
        <f t="shared" si="251"/>
        <v>0.99524745855897612</v>
      </c>
      <c r="BS53" s="93">
        <f t="shared" si="251"/>
        <v>0.99648309759999998</v>
      </c>
      <c r="BT53" s="93">
        <f t="shared" si="263"/>
        <v>0.99824000000000002</v>
      </c>
      <c r="BU53" s="93">
        <f t="shared" si="263"/>
        <v>1</v>
      </c>
      <c r="BV53" s="93">
        <f t="shared" si="263"/>
        <v>0</v>
      </c>
      <c r="BW53" s="93">
        <f t="shared" si="263"/>
        <v>0</v>
      </c>
      <c r="BX53" s="93">
        <f t="shared" si="263"/>
        <v>0</v>
      </c>
      <c r="BY53" s="93">
        <f t="shared" si="263"/>
        <v>0</v>
      </c>
      <c r="BZ53" s="93">
        <f t="shared" si="263"/>
        <v>0</v>
      </c>
      <c r="CA53" s="93">
        <f t="shared" si="263"/>
        <v>0</v>
      </c>
      <c r="CB53" s="93">
        <f t="shared" si="263"/>
        <v>0</v>
      </c>
      <c r="CC53" s="93">
        <f t="shared" si="263"/>
        <v>0</v>
      </c>
      <c r="CD53" s="93">
        <f t="shared" si="263"/>
        <v>0</v>
      </c>
      <c r="CE53" s="93">
        <f t="shared" si="263"/>
        <v>0</v>
      </c>
      <c r="CF53" s="93">
        <f t="shared" si="263"/>
        <v>0</v>
      </c>
      <c r="CG53" s="93">
        <f t="shared" si="263"/>
        <v>0</v>
      </c>
      <c r="CH53" s="93">
        <f t="shared" si="263"/>
        <v>0</v>
      </c>
      <c r="CI53" s="93">
        <f t="shared" si="263"/>
        <v>0</v>
      </c>
      <c r="CJ53" s="93">
        <f t="shared" si="254"/>
        <v>0</v>
      </c>
      <c r="CK53" s="93">
        <f t="shared" si="254"/>
        <v>0</v>
      </c>
      <c r="CL53" s="93">
        <f t="shared" si="254"/>
        <v>0</v>
      </c>
      <c r="CM53" s="93">
        <f t="shared" si="254"/>
        <v>0</v>
      </c>
      <c r="CN53" s="93">
        <f t="shared" si="254"/>
        <v>0</v>
      </c>
      <c r="CO53" s="93">
        <f t="shared" si="254"/>
        <v>0</v>
      </c>
      <c r="CP53" s="93">
        <f t="shared" si="254"/>
        <v>0</v>
      </c>
      <c r="CQ53" s="93">
        <f t="shared" si="254"/>
        <v>0</v>
      </c>
      <c r="CR53" s="93">
        <f t="shared" si="254"/>
        <v>0</v>
      </c>
      <c r="CS53" s="93">
        <f t="shared" si="254"/>
        <v>0</v>
      </c>
      <c r="CT53" s="93">
        <f t="shared" si="254"/>
        <v>0</v>
      </c>
      <c r="CU53" s="93">
        <f t="shared" si="254"/>
        <v>0</v>
      </c>
      <c r="CV53" s="93">
        <f t="shared" si="254"/>
        <v>0</v>
      </c>
      <c r="CW53" s="93">
        <f t="shared" si="254"/>
        <v>0</v>
      </c>
      <c r="CX53" s="93">
        <f t="shared" si="254"/>
        <v>0</v>
      </c>
      <c r="CY53" s="93">
        <f t="shared" si="254"/>
        <v>0</v>
      </c>
      <c r="CZ53" s="93">
        <f t="shared" si="262"/>
        <v>0</v>
      </c>
      <c r="DA53" s="93">
        <f t="shared" si="262"/>
        <v>0</v>
      </c>
      <c r="DB53" s="93">
        <f t="shared" si="262"/>
        <v>0</v>
      </c>
      <c r="DC53" s="93">
        <f t="shared" si="262"/>
        <v>0</v>
      </c>
      <c r="DD53" s="93">
        <f t="shared" si="262"/>
        <v>0</v>
      </c>
      <c r="DE53" s="93">
        <f t="shared" si="262"/>
        <v>0</v>
      </c>
      <c r="DF53" s="93">
        <f t="shared" si="262"/>
        <v>0</v>
      </c>
      <c r="DG53" s="93">
        <f t="shared" si="262"/>
        <v>0</v>
      </c>
      <c r="DH53" s="93">
        <f t="shared" si="262"/>
        <v>0</v>
      </c>
      <c r="DI53" s="93">
        <f t="shared" si="262"/>
        <v>0</v>
      </c>
      <c r="DJ53" s="93">
        <f t="shared" si="262"/>
        <v>0</v>
      </c>
      <c r="DK53" s="93">
        <f t="shared" si="262"/>
        <v>0</v>
      </c>
      <c r="DL53" s="93">
        <f t="shared" si="262"/>
        <v>0</v>
      </c>
      <c r="DM53" s="93">
        <f t="shared" si="262"/>
        <v>0</v>
      </c>
      <c r="DN53" s="93">
        <f t="shared" si="262"/>
        <v>0</v>
      </c>
      <c r="DO53" s="93">
        <f t="shared" si="262"/>
        <v>0</v>
      </c>
      <c r="DP53" s="93">
        <f t="shared" si="260"/>
        <v>0</v>
      </c>
      <c r="DQ53" s="93">
        <f t="shared" si="260"/>
        <v>0</v>
      </c>
      <c r="DR53" s="93">
        <f t="shared" si="260"/>
        <v>0</v>
      </c>
      <c r="DS53" s="93">
        <f t="shared" si="260"/>
        <v>0</v>
      </c>
      <c r="DU53" s="37">
        <v>49</v>
      </c>
      <c r="DV53" s="93">
        <f t="shared" si="150"/>
        <v>0.48902524179027268</v>
      </c>
      <c r="DW53" s="93">
        <f t="shared" si="151"/>
        <v>0.49621678946365899</v>
      </c>
      <c r="DX53" s="93">
        <f t="shared" si="152"/>
        <v>0.50351409519106571</v>
      </c>
      <c r="DY53" s="93">
        <f t="shared" si="153"/>
        <v>0.51091871423799318</v>
      </c>
      <c r="DZ53" s="93">
        <f t="shared" si="154"/>
        <v>0.51843222474149309</v>
      </c>
      <c r="EA53" s="93">
        <f t="shared" si="155"/>
        <v>0.52605622804651497</v>
      </c>
      <c r="EB53" s="93">
        <f t="shared" si="156"/>
        <v>0.53379234904719897</v>
      </c>
      <c r="EC53" s="93">
        <f t="shared" si="157"/>
        <v>0.5416422365331871</v>
      </c>
      <c r="ED53" s="93">
        <f t="shared" si="158"/>
        <v>0.54960756354102802</v>
      </c>
      <c r="EE53" s="93">
        <f t="shared" si="159"/>
        <v>0.55769002771074905</v>
      </c>
      <c r="EF53" s="93">
        <f t="shared" si="160"/>
        <v>0.56589135164767179</v>
      </c>
      <c r="EG53" s="93">
        <f t="shared" si="161"/>
        <v>0.57421328328954924</v>
      </c>
      <c r="EH53" s="93">
        <f t="shared" si="162"/>
        <v>0.58265759627910141</v>
      </c>
      <c r="EI53" s="93">
        <f t="shared" si="163"/>
        <v>0.59122609034202933</v>
      </c>
      <c r="EJ53" s="93">
        <f t="shared" si="164"/>
        <v>0.59992059167058853</v>
      </c>
      <c r="EK53" s="93">
        <f t="shared" si="165"/>
        <v>0.60874295331280304</v>
      </c>
      <c r="EL53" s="93">
        <f t="shared" si="166"/>
        <v>0.61769505556740301</v>
      </c>
      <c r="EM53" s="93">
        <f t="shared" si="167"/>
        <v>0.62677880638457062</v>
      </c>
      <c r="EN53" s="93">
        <f t="shared" si="168"/>
        <v>0.63599614177257902</v>
      </c>
      <c r="EO53" s="93">
        <f t="shared" si="169"/>
        <v>0.64534902621041101</v>
      </c>
      <c r="EP53" s="93">
        <f t="shared" si="170"/>
        <v>0.65483945306644642</v>
      </c>
      <c r="EQ53" s="93">
        <f t="shared" si="171"/>
        <v>0.66446944502330585</v>
      </c>
      <c r="ER53" s="93">
        <f t="shared" si="172"/>
        <v>0.67424105450894267</v>
      </c>
      <c r="ES53" s="93">
        <f t="shared" si="173"/>
        <v>0.6841563641340741</v>
      </c>
      <c r="ET53" s="93">
        <f t="shared" si="174"/>
        <v>0.6942174871360457</v>
      </c>
      <c r="EU53" s="93">
        <f t="shared" si="175"/>
        <v>0.70442656782922286</v>
      </c>
      <c r="EV53" s="93">
        <f t="shared" si="176"/>
        <v>0.71478578206200549</v>
      </c>
      <c r="EW53" s="93">
        <f t="shared" si="177"/>
        <v>0.72529733768056437</v>
      </c>
      <c r="EX53" s="93">
        <f t="shared" si="178"/>
        <v>0.73596347499939618</v>
      </c>
      <c r="EY53" s="93">
        <f t="shared" si="179"/>
        <v>0.74678646727879905</v>
      </c>
      <c r="EZ53" s="93">
        <f t="shared" si="180"/>
        <v>0.75776862120936961</v>
      </c>
      <c r="FA53" s="93">
        <f t="shared" si="181"/>
        <v>0.768912277403625</v>
      </c>
      <c r="FB53" s="93">
        <f t="shared" si="182"/>
        <v>0.7802198108948547</v>
      </c>
      <c r="FC53" s="93">
        <f t="shared" si="183"/>
        <v>0.79169363164330842</v>
      </c>
      <c r="FD53" s="93">
        <f t="shared" si="184"/>
        <v>0.80333618504982762</v>
      </c>
      <c r="FE53" s="93">
        <f t="shared" si="185"/>
        <v>0.81514995247703093</v>
      </c>
      <c r="FF53" s="93">
        <f t="shared" si="186"/>
        <v>0.82713745177816367</v>
      </c>
      <c r="FG53" s="93">
        <f t="shared" si="187"/>
        <v>0.8393012378337249</v>
      </c>
      <c r="FH53" s="93">
        <f t="shared" si="188"/>
        <v>0.85164390309598548</v>
      </c>
      <c r="FI53" s="93">
        <f t="shared" si="189"/>
        <v>0.86416807814151464</v>
      </c>
      <c r="FJ53" s="93">
        <f t="shared" si="190"/>
        <v>0.87687643223183098</v>
      </c>
      <c r="FK53" s="93">
        <f t="shared" si="191"/>
        <v>0.88977167388229905</v>
      </c>
      <c r="FL53" s="93">
        <f t="shared" si="192"/>
        <v>0.9028565514393917</v>
      </c>
      <c r="FM53" s="93">
        <f t="shared" si="193"/>
        <v>0.91613385366644151</v>
      </c>
      <c r="FN53" s="93">
        <f t="shared" si="194"/>
        <v>0.92960641033800684</v>
      </c>
      <c r="FO53" s="93">
        <f t="shared" si="195"/>
        <v>0.94327709284297745</v>
      </c>
      <c r="FP53" s="93">
        <f t="shared" si="196"/>
        <v>0.95714881479655056</v>
      </c>
      <c r="FQ53" s="93">
        <f t="shared" si="197"/>
        <v>0.97122453266120568</v>
      </c>
      <c r="FR53" s="93">
        <f t="shared" si="198"/>
        <v>0.98550724637681164</v>
      </c>
      <c r="FS53" s="93">
        <f t="shared" si="199"/>
        <v>1</v>
      </c>
      <c r="FT53" s="93">
        <f t="shared" si="200"/>
        <v>0</v>
      </c>
      <c r="FU53" s="93">
        <f t="shared" si="201"/>
        <v>0</v>
      </c>
      <c r="FV53" s="93">
        <f t="shared" si="202"/>
        <v>0</v>
      </c>
      <c r="FW53" s="93">
        <f t="shared" si="203"/>
        <v>0</v>
      </c>
      <c r="FX53" s="93">
        <f t="shared" si="204"/>
        <v>0</v>
      </c>
      <c r="FY53" s="93">
        <f t="shared" si="205"/>
        <v>0</v>
      </c>
      <c r="FZ53" s="93">
        <f t="shared" si="206"/>
        <v>0</v>
      </c>
      <c r="GA53" s="93">
        <f t="shared" si="207"/>
        <v>0</v>
      </c>
      <c r="GB53" s="93">
        <f t="shared" si="208"/>
        <v>0</v>
      </c>
      <c r="GC53" s="93">
        <f t="shared" si="209"/>
        <v>0</v>
      </c>
      <c r="GD53" s="93">
        <f t="shared" si="210"/>
        <v>0</v>
      </c>
      <c r="GE53" s="93">
        <f t="shared" si="211"/>
        <v>0</v>
      </c>
      <c r="GF53" s="93">
        <f t="shared" si="212"/>
        <v>0</v>
      </c>
      <c r="GG53" s="93">
        <f t="shared" si="213"/>
        <v>0</v>
      </c>
      <c r="GH53" s="93">
        <f t="shared" si="214"/>
        <v>0</v>
      </c>
      <c r="GI53" s="93">
        <f t="shared" si="215"/>
        <v>0</v>
      </c>
      <c r="GJ53" s="93">
        <f t="shared" si="216"/>
        <v>0</v>
      </c>
      <c r="GK53" s="93">
        <f t="shared" si="217"/>
        <v>0</v>
      </c>
      <c r="GL53" s="93">
        <f t="shared" si="218"/>
        <v>0</v>
      </c>
      <c r="GM53" s="93">
        <f t="shared" si="219"/>
        <v>0</v>
      </c>
      <c r="GN53" s="93">
        <f t="shared" si="220"/>
        <v>0</v>
      </c>
      <c r="GO53" s="93">
        <f t="shared" si="221"/>
        <v>0</v>
      </c>
      <c r="GP53" s="93">
        <f t="shared" si="222"/>
        <v>0</v>
      </c>
      <c r="GQ53" s="93">
        <f t="shared" si="223"/>
        <v>0</v>
      </c>
      <c r="GR53" s="93">
        <f t="shared" si="224"/>
        <v>0</v>
      </c>
      <c r="GS53" s="93">
        <f t="shared" si="225"/>
        <v>0</v>
      </c>
      <c r="GT53" s="93">
        <f t="shared" si="226"/>
        <v>0</v>
      </c>
      <c r="GU53" s="93">
        <f t="shared" si="227"/>
        <v>0</v>
      </c>
      <c r="GV53" s="93">
        <f t="shared" si="228"/>
        <v>0</v>
      </c>
      <c r="GW53" s="93">
        <f t="shared" si="229"/>
        <v>0</v>
      </c>
      <c r="GX53" s="93">
        <f t="shared" si="230"/>
        <v>0</v>
      </c>
      <c r="GY53" s="93">
        <f t="shared" si="231"/>
        <v>0</v>
      </c>
      <c r="GZ53" s="93">
        <f t="shared" si="232"/>
        <v>0</v>
      </c>
      <c r="HA53" s="93">
        <f t="shared" si="233"/>
        <v>0</v>
      </c>
      <c r="HB53" s="93">
        <f t="shared" si="234"/>
        <v>0</v>
      </c>
      <c r="HC53" s="93">
        <f t="shared" si="235"/>
        <v>0</v>
      </c>
      <c r="HD53" s="93">
        <f t="shared" si="236"/>
        <v>0</v>
      </c>
      <c r="HE53" s="93">
        <f t="shared" si="237"/>
        <v>0</v>
      </c>
      <c r="HF53" s="93">
        <f t="shared" si="238"/>
        <v>0</v>
      </c>
      <c r="HG53" s="93">
        <f t="shared" si="239"/>
        <v>0</v>
      </c>
      <c r="HH53" s="93">
        <f t="shared" si="240"/>
        <v>0</v>
      </c>
      <c r="HI53" s="93">
        <f t="shared" si="241"/>
        <v>0</v>
      </c>
      <c r="HJ53" s="93">
        <f t="shared" si="242"/>
        <v>0</v>
      </c>
      <c r="HK53" s="93">
        <f t="shared" si="243"/>
        <v>0</v>
      </c>
      <c r="HL53" s="93">
        <f t="shared" si="244"/>
        <v>0</v>
      </c>
      <c r="HM53" s="93">
        <f t="shared" si="245"/>
        <v>0</v>
      </c>
      <c r="HN53" s="93">
        <f t="shared" si="246"/>
        <v>0</v>
      </c>
      <c r="HO53" s="93">
        <f t="shared" si="247"/>
        <v>0</v>
      </c>
      <c r="HP53" s="93">
        <f t="shared" si="248"/>
        <v>0</v>
      </c>
      <c r="HQ53" s="93">
        <f t="shared" si="249"/>
        <v>0</v>
      </c>
    </row>
    <row r="54" spans="2:225" x14ac:dyDescent="0.25">
      <c r="B54" s="40">
        <v>50</v>
      </c>
      <c r="C54" s="91">
        <f t="shared" ca="1" si="144"/>
        <v>6718979.7660924075</v>
      </c>
      <c r="D54" s="91">
        <f t="shared" ca="1" si="145"/>
        <v>7547469.9771799622</v>
      </c>
      <c r="E54" s="91">
        <f t="shared" ca="1" si="146"/>
        <v>2888960.0239428449</v>
      </c>
      <c r="F54" s="91">
        <f t="shared" ca="1" si="147"/>
        <v>3511358.9171049865</v>
      </c>
      <c r="H54" s="40">
        <v>50</v>
      </c>
      <c r="I54" s="91">
        <f t="shared" si="258"/>
        <v>575532.06105457922</v>
      </c>
      <c r="J54" s="41">
        <f t="shared" si="259"/>
        <v>0.88900000000000001</v>
      </c>
      <c r="K54" s="92">
        <f t="shared" si="148"/>
        <v>511648.00227752095</v>
      </c>
      <c r="L54" s="92">
        <f t="shared" si="149"/>
        <v>2038.4382560857409</v>
      </c>
      <c r="M54" s="42"/>
      <c r="N54" s="40">
        <v>50</v>
      </c>
      <c r="O54" s="54">
        <f t="shared" si="137"/>
        <v>3.0332647591500499</v>
      </c>
      <c r="P54" s="92">
        <f t="shared" si="261"/>
        <v>383.31615688398995</v>
      </c>
      <c r="Q54" s="92">
        <f t="shared" si="115"/>
        <v>139910.39726265633</v>
      </c>
      <c r="R54" s="42"/>
      <c r="S54" s="40">
        <v>50</v>
      </c>
      <c r="T54" s="54">
        <f>'7. Dödsrisk'!E54</f>
        <v>2.2599999999999999E-3</v>
      </c>
      <c r="U54" s="90">
        <f t="shared" si="116"/>
        <v>0.99773999999999996</v>
      </c>
      <c r="V54" s="43"/>
      <c r="W54" s="37">
        <v>50</v>
      </c>
      <c r="X54" s="93">
        <f t="shared" si="256"/>
        <v>0.96646544343686625</v>
      </c>
      <c r="Y54" s="93">
        <f t="shared" si="256"/>
        <v>0.96916942613578483</v>
      </c>
      <c r="Z54" s="93">
        <f t="shared" si="256"/>
        <v>0.96933421295198652</v>
      </c>
      <c r="AA54" s="93">
        <f t="shared" si="256"/>
        <v>0.96954751340493561</v>
      </c>
      <c r="AB54" s="93">
        <f t="shared" si="256"/>
        <v>0.96961538648198964</v>
      </c>
      <c r="AC54" s="93">
        <f t="shared" si="256"/>
        <v>0.96974145287086233</v>
      </c>
      <c r="AD54" s="93">
        <f t="shared" si="256"/>
        <v>0.96978994236798122</v>
      </c>
      <c r="AE54" s="93">
        <f t="shared" si="256"/>
        <v>0.9699063311277164</v>
      </c>
      <c r="AF54" s="93">
        <f t="shared" si="256"/>
        <v>0.96997422932376909</v>
      </c>
      <c r="AG54" s="93">
        <f t="shared" si="256"/>
        <v>0.96999362919635301</v>
      </c>
      <c r="AH54" s="93">
        <f t="shared" si="256"/>
        <v>0.97002272987824889</v>
      </c>
      <c r="AI54" s="93">
        <f t="shared" si="256"/>
        <v>0.97007123343992141</v>
      </c>
      <c r="AJ54" s="93">
        <f t="shared" si="256"/>
        <v>0.97013914317994399</v>
      </c>
      <c r="AK54" s="93">
        <f t="shared" si="256"/>
        <v>0.97024587022566877</v>
      </c>
      <c r="AL54" s="93">
        <f t="shared" si="256"/>
        <v>0.97033320021368785</v>
      </c>
      <c r="AM54" s="93">
        <f t="shared" si="255"/>
        <v>0.97043994860803506</v>
      </c>
      <c r="AN54" s="93">
        <f t="shared" si="255"/>
        <v>0.97056612220392147</v>
      </c>
      <c r="AO54" s="93">
        <f t="shared" si="255"/>
        <v>0.97075056481123567</v>
      </c>
      <c r="AP54" s="93">
        <f t="shared" si="255"/>
        <v>0.97104187737444803</v>
      </c>
      <c r="AQ54" s="93">
        <f t="shared" si="255"/>
        <v>0.97137214390337545</v>
      </c>
      <c r="AR54" s="93">
        <f t="shared" si="255"/>
        <v>0.97191641709694909</v>
      </c>
      <c r="AS54" s="93">
        <f t="shared" si="255"/>
        <v>0.97253884195580109</v>
      </c>
      <c r="AT54" s="93">
        <f t="shared" si="255"/>
        <v>0.97313245275197957</v>
      </c>
      <c r="AU54" s="93">
        <f t="shared" si="255"/>
        <v>0.97375565637205808</v>
      </c>
      <c r="AV54" s="93">
        <f t="shared" si="255"/>
        <v>0.97435975942290021</v>
      </c>
      <c r="AW54" s="93">
        <f t="shared" si="255"/>
        <v>0.9751789097070539</v>
      </c>
      <c r="AX54" s="93">
        <f t="shared" si="255"/>
        <v>0.97604759206399072</v>
      </c>
      <c r="AY54" s="93">
        <f t="shared" si="255"/>
        <v>0.97685838452314511</v>
      </c>
      <c r="AZ54" s="93">
        <f t="shared" si="255"/>
        <v>0.97763071278624636</v>
      </c>
      <c r="BA54" s="93">
        <f t="shared" si="255"/>
        <v>0.97836448615085936</v>
      </c>
      <c r="BB54" s="93">
        <f t="shared" si="255"/>
        <v>0.97907921397706277</v>
      </c>
      <c r="BC54" s="93">
        <f t="shared" si="257"/>
        <v>0.97979446393573566</v>
      </c>
      <c r="BD54" s="93">
        <f t="shared" si="257"/>
        <v>0.98032383880869234</v>
      </c>
      <c r="BE54" s="93">
        <f t="shared" si="257"/>
        <v>0.98101054619102612</v>
      </c>
      <c r="BF54" s="93">
        <f t="shared" si="257"/>
        <v>0.9819532212834583</v>
      </c>
      <c r="BG54" s="93">
        <f t="shared" si="257"/>
        <v>0.98258207381069718</v>
      </c>
      <c r="BH54" s="93">
        <f t="shared" si="257"/>
        <v>0.98350656998648445</v>
      </c>
      <c r="BI54" s="93">
        <f t="shared" si="257"/>
        <v>0.98436296576670157</v>
      </c>
      <c r="BJ54" s="93">
        <f t="shared" si="257"/>
        <v>0.98523982921470266</v>
      </c>
      <c r="BK54" s="93">
        <f t="shared" si="257"/>
        <v>0.9858806516382671</v>
      </c>
      <c r="BL54" s="93">
        <f t="shared" si="257"/>
        <v>0.9866798623267522</v>
      </c>
      <c r="BM54" s="93">
        <f t="shared" si="257"/>
        <v>0.9876873033761957</v>
      </c>
      <c r="BN54" s="93">
        <f t="shared" si="257"/>
        <v>0.98865618643890574</v>
      </c>
      <c r="BO54" s="93">
        <f t="shared" si="257"/>
        <v>0.98977463177280911</v>
      </c>
      <c r="BP54" s="93">
        <f t="shared" si="257"/>
        <v>0.99084474409643319</v>
      </c>
      <c r="BQ54" s="93">
        <f t="shared" si="257"/>
        <v>0.99194580393880538</v>
      </c>
      <c r="BR54" s="93">
        <f t="shared" si="257"/>
        <v>0.99317734384517342</v>
      </c>
      <c r="BS54" s="93">
        <f t="shared" ref="BS54:BS69" si="264">IF($W54&lt;BS$3,0,IF($W54=BS$3,1,BS53*$U53))</f>
        <v>0.99441041275699205</v>
      </c>
      <c r="BT54" s="93">
        <f t="shared" si="263"/>
        <v>0.99616366080000007</v>
      </c>
      <c r="BU54" s="93">
        <f t="shared" si="263"/>
        <v>0.99792000000000003</v>
      </c>
      <c r="BV54" s="93">
        <f t="shared" si="263"/>
        <v>1</v>
      </c>
      <c r="BW54" s="93">
        <f t="shared" si="263"/>
        <v>0</v>
      </c>
      <c r="BX54" s="93">
        <f t="shared" si="263"/>
        <v>0</v>
      </c>
      <c r="BY54" s="93">
        <f t="shared" si="263"/>
        <v>0</v>
      </c>
      <c r="BZ54" s="93">
        <f t="shared" si="263"/>
        <v>0</v>
      </c>
      <c r="CA54" s="93">
        <f t="shared" si="263"/>
        <v>0</v>
      </c>
      <c r="CB54" s="93">
        <f t="shared" si="263"/>
        <v>0</v>
      </c>
      <c r="CC54" s="93">
        <f t="shared" si="263"/>
        <v>0</v>
      </c>
      <c r="CD54" s="93">
        <f t="shared" si="263"/>
        <v>0</v>
      </c>
      <c r="CE54" s="93">
        <f t="shared" si="263"/>
        <v>0</v>
      </c>
      <c r="CF54" s="93">
        <f t="shared" si="263"/>
        <v>0</v>
      </c>
      <c r="CG54" s="93">
        <f t="shared" si="263"/>
        <v>0</v>
      </c>
      <c r="CH54" s="93">
        <f t="shared" si="263"/>
        <v>0</v>
      </c>
      <c r="CI54" s="93">
        <f t="shared" si="263"/>
        <v>0</v>
      </c>
      <c r="CJ54" s="93">
        <f t="shared" si="254"/>
        <v>0</v>
      </c>
      <c r="CK54" s="93">
        <f t="shared" si="254"/>
        <v>0</v>
      </c>
      <c r="CL54" s="93">
        <f t="shared" si="254"/>
        <v>0</v>
      </c>
      <c r="CM54" s="93">
        <f t="shared" si="254"/>
        <v>0</v>
      </c>
      <c r="CN54" s="93">
        <f t="shared" si="254"/>
        <v>0</v>
      </c>
      <c r="CO54" s="93">
        <f t="shared" si="254"/>
        <v>0</v>
      </c>
      <c r="CP54" s="93">
        <f t="shared" si="254"/>
        <v>0</v>
      </c>
      <c r="CQ54" s="93">
        <f t="shared" si="254"/>
        <v>0</v>
      </c>
      <c r="CR54" s="93">
        <f t="shared" si="254"/>
        <v>0</v>
      </c>
      <c r="CS54" s="93">
        <f t="shared" si="254"/>
        <v>0</v>
      </c>
      <c r="CT54" s="93">
        <f t="shared" si="254"/>
        <v>0</v>
      </c>
      <c r="CU54" s="93">
        <f t="shared" si="254"/>
        <v>0</v>
      </c>
      <c r="CV54" s="93">
        <f t="shared" si="254"/>
        <v>0</v>
      </c>
      <c r="CW54" s="93">
        <f t="shared" si="254"/>
        <v>0</v>
      </c>
      <c r="CX54" s="93">
        <f t="shared" si="254"/>
        <v>0</v>
      </c>
      <c r="CY54" s="93">
        <f t="shared" ref="CY54:CY69" si="265">IF($W54&lt;CY$3,0,IF($W54=CY$3,1,CY53*$U53))</f>
        <v>0</v>
      </c>
      <c r="CZ54" s="93">
        <f t="shared" si="262"/>
        <v>0</v>
      </c>
      <c r="DA54" s="93">
        <f t="shared" si="262"/>
        <v>0</v>
      </c>
      <c r="DB54" s="93">
        <f t="shared" si="262"/>
        <v>0</v>
      </c>
      <c r="DC54" s="93">
        <f t="shared" si="262"/>
        <v>0</v>
      </c>
      <c r="DD54" s="93">
        <f t="shared" si="262"/>
        <v>0</v>
      </c>
      <c r="DE54" s="93">
        <f t="shared" si="262"/>
        <v>0</v>
      </c>
      <c r="DF54" s="93">
        <f t="shared" si="262"/>
        <v>0</v>
      </c>
      <c r="DG54" s="93">
        <f t="shared" si="262"/>
        <v>0</v>
      </c>
      <c r="DH54" s="93">
        <f t="shared" si="262"/>
        <v>0</v>
      </c>
      <c r="DI54" s="93">
        <f t="shared" si="262"/>
        <v>0</v>
      </c>
      <c r="DJ54" s="93">
        <f t="shared" si="262"/>
        <v>0</v>
      </c>
      <c r="DK54" s="93">
        <f t="shared" si="262"/>
        <v>0</v>
      </c>
      <c r="DL54" s="93">
        <f t="shared" si="262"/>
        <v>0</v>
      </c>
      <c r="DM54" s="93">
        <f t="shared" si="262"/>
        <v>0</v>
      </c>
      <c r="DN54" s="93">
        <f t="shared" si="262"/>
        <v>0</v>
      </c>
      <c r="DO54" s="93">
        <f t="shared" si="262"/>
        <v>0</v>
      </c>
      <c r="DP54" s="93">
        <f t="shared" si="260"/>
        <v>0</v>
      </c>
      <c r="DQ54" s="93">
        <f t="shared" si="260"/>
        <v>0</v>
      </c>
      <c r="DR54" s="93">
        <f t="shared" si="260"/>
        <v>0</v>
      </c>
      <c r="DS54" s="93">
        <f t="shared" si="260"/>
        <v>0</v>
      </c>
      <c r="DU54" s="37">
        <v>50</v>
      </c>
      <c r="DV54" s="93">
        <f t="shared" si="150"/>
        <v>0.48193791944548614</v>
      </c>
      <c r="DW54" s="93">
        <f t="shared" si="151"/>
        <v>0.48902524179027268</v>
      </c>
      <c r="DX54" s="93">
        <f t="shared" si="152"/>
        <v>0.49621678946365899</v>
      </c>
      <c r="DY54" s="93">
        <f t="shared" si="153"/>
        <v>0.50351409519106571</v>
      </c>
      <c r="DZ54" s="93">
        <f t="shared" si="154"/>
        <v>0.51091871423799318</v>
      </c>
      <c r="EA54" s="93">
        <f t="shared" si="155"/>
        <v>0.51843222474149309</v>
      </c>
      <c r="EB54" s="93">
        <f t="shared" si="156"/>
        <v>0.52605622804651497</v>
      </c>
      <c r="EC54" s="93">
        <f t="shared" si="157"/>
        <v>0.53379234904719897</v>
      </c>
      <c r="ED54" s="93">
        <f t="shared" si="158"/>
        <v>0.5416422365331871</v>
      </c>
      <c r="EE54" s="93">
        <f t="shared" si="159"/>
        <v>0.54960756354102802</v>
      </c>
      <c r="EF54" s="93">
        <f t="shared" si="160"/>
        <v>0.55769002771074905</v>
      </c>
      <c r="EG54" s="93">
        <f t="shared" si="161"/>
        <v>0.56589135164767179</v>
      </c>
      <c r="EH54" s="93">
        <f t="shared" si="162"/>
        <v>0.57421328328954924</v>
      </c>
      <c r="EI54" s="93">
        <f t="shared" si="163"/>
        <v>0.58265759627910141</v>
      </c>
      <c r="EJ54" s="93">
        <f t="shared" si="164"/>
        <v>0.59122609034202933</v>
      </c>
      <c r="EK54" s="93">
        <f t="shared" si="165"/>
        <v>0.59992059167058853</v>
      </c>
      <c r="EL54" s="93">
        <f t="shared" si="166"/>
        <v>0.60874295331280304</v>
      </c>
      <c r="EM54" s="93">
        <f t="shared" si="167"/>
        <v>0.61769505556740301</v>
      </c>
      <c r="EN54" s="93">
        <f t="shared" si="168"/>
        <v>0.62677880638457062</v>
      </c>
      <c r="EO54" s="93">
        <f t="shared" si="169"/>
        <v>0.63599614177257902</v>
      </c>
      <c r="EP54" s="93">
        <f t="shared" si="170"/>
        <v>0.64534902621041101</v>
      </c>
      <c r="EQ54" s="93">
        <f t="shared" si="171"/>
        <v>0.65483945306644642</v>
      </c>
      <c r="ER54" s="93">
        <f t="shared" si="172"/>
        <v>0.66446944502330585</v>
      </c>
      <c r="ES54" s="93">
        <f t="shared" si="173"/>
        <v>0.67424105450894267</v>
      </c>
      <c r="ET54" s="93">
        <f t="shared" si="174"/>
        <v>0.6841563641340741</v>
      </c>
      <c r="EU54" s="93">
        <f t="shared" si="175"/>
        <v>0.6942174871360457</v>
      </c>
      <c r="EV54" s="93">
        <f t="shared" si="176"/>
        <v>0.70442656782922286</v>
      </c>
      <c r="EW54" s="93">
        <f t="shared" si="177"/>
        <v>0.71478578206200549</v>
      </c>
      <c r="EX54" s="93">
        <f t="shared" si="178"/>
        <v>0.72529733768056437</v>
      </c>
      <c r="EY54" s="93">
        <f t="shared" si="179"/>
        <v>0.73596347499939618</v>
      </c>
      <c r="EZ54" s="93">
        <f t="shared" si="180"/>
        <v>0.74678646727879905</v>
      </c>
      <c r="FA54" s="93">
        <f t="shared" si="181"/>
        <v>0.75776862120936961</v>
      </c>
      <c r="FB54" s="93">
        <f t="shared" si="182"/>
        <v>0.768912277403625</v>
      </c>
      <c r="FC54" s="93">
        <f t="shared" si="183"/>
        <v>0.7802198108948547</v>
      </c>
      <c r="FD54" s="93">
        <f t="shared" si="184"/>
        <v>0.79169363164330842</v>
      </c>
      <c r="FE54" s="93">
        <f t="shared" si="185"/>
        <v>0.80333618504982762</v>
      </c>
      <c r="FF54" s="93">
        <f t="shared" si="186"/>
        <v>0.81514995247703093</v>
      </c>
      <c r="FG54" s="93">
        <f t="shared" si="187"/>
        <v>0.82713745177816367</v>
      </c>
      <c r="FH54" s="93">
        <f t="shared" si="188"/>
        <v>0.8393012378337249</v>
      </c>
      <c r="FI54" s="93">
        <f t="shared" si="189"/>
        <v>0.85164390309598548</v>
      </c>
      <c r="FJ54" s="93">
        <f t="shared" si="190"/>
        <v>0.86416807814151464</v>
      </c>
      <c r="FK54" s="93">
        <f t="shared" si="191"/>
        <v>0.87687643223183098</v>
      </c>
      <c r="FL54" s="93">
        <f t="shared" si="192"/>
        <v>0.88977167388229905</v>
      </c>
      <c r="FM54" s="93">
        <f t="shared" si="193"/>
        <v>0.9028565514393917</v>
      </c>
      <c r="FN54" s="93">
        <f t="shared" si="194"/>
        <v>0.91613385366644151</v>
      </c>
      <c r="FO54" s="93">
        <f t="shared" si="195"/>
        <v>0.92960641033800684</v>
      </c>
      <c r="FP54" s="93">
        <f t="shared" si="196"/>
        <v>0.94327709284297745</v>
      </c>
      <c r="FQ54" s="93">
        <f t="shared" si="197"/>
        <v>0.95714881479655056</v>
      </c>
      <c r="FR54" s="93">
        <f t="shared" si="198"/>
        <v>0.97122453266120568</v>
      </c>
      <c r="FS54" s="93">
        <f t="shared" si="199"/>
        <v>0.98550724637681164</v>
      </c>
      <c r="FT54" s="93">
        <f t="shared" si="200"/>
        <v>1</v>
      </c>
      <c r="FU54" s="93">
        <f t="shared" si="201"/>
        <v>0</v>
      </c>
      <c r="FV54" s="93">
        <f t="shared" si="202"/>
        <v>0</v>
      </c>
      <c r="FW54" s="93">
        <f t="shared" si="203"/>
        <v>0</v>
      </c>
      <c r="FX54" s="93">
        <f t="shared" si="204"/>
        <v>0</v>
      </c>
      <c r="FY54" s="93">
        <f t="shared" si="205"/>
        <v>0</v>
      </c>
      <c r="FZ54" s="93">
        <f t="shared" si="206"/>
        <v>0</v>
      </c>
      <c r="GA54" s="93">
        <f t="shared" si="207"/>
        <v>0</v>
      </c>
      <c r="GB54" s="93">
        <f t="shared" si="208"/>
        <v>0</v>
      </c>
      <c r="GC54" s="93">
        <f t="shared" si="209"/>
        <v>0</v>
      </c>
      <c r="GD54" s="93">
        <f t="shared" si="210"/>
        <v>0</v>
      </c>
      <c r="GE54" s="93">
        <f t="shared" si="211"/>
        <v>0</v>
      </c>
      <c r="GF54" s="93">
        <f t="shared" si="212"/>
        <v>0</v>
      </c>
      <c r="GG54" s="93">
        <f t="shared" si="213"/>
        <v>0</v>
      </c>
      <c r="GH54" s="93">
        <f t="shared" si="214"/>
        <v>0</v>
      </c>
      <c r="GI54" s="93">
        <f t="shared" si="215"/>
        <v>0</v>
      </c>
      <c r="GJ54" s="93">
        <f t="shared" si="216"/>
        <v>0</v>
      </c>
      <c r="GK54" s="93">
        <f t="shared" si="217"/>
        <v>0</v>
      </c>
      <c r="GL54" s="93">
        <f t="shared" si="218"/>
        <v>0</v>
      </c>
      <c r="GM54" s="93">
        <f t="shared" si="219"/>
        <v>0</v>
      </c>
      <c r="GN54" s="93">
        <f t="shared" si="220"/>
        <v>0</v>
      </c>
      <c r="GO54" s="93">
        <f t="shared" si="221"/>
        <v>0</v>
      </c>
      <c r="GP54" s="93">
        <f t="shared" si="222"/>
        <v>0</v>
      </c>
      <c r="GQ54" s="93">
        <f t="shared" si="223"/>
        <v>0</v>
      </c>
      <c r="GR54" s="93">
        <f t="shared" si="224"/>
        <v>0</v>
      </c>
      <c r="GS54" s="93">
        <f t="shared" si="225"/>
        <v>0</v>
      </c>
      <c r="GT54" s="93">
        <f t="shared" si="226"/>
        <v>0</v>
      </c>
      <c r="GU54" s="93">
        <f t="shared" si="227"/>
        <v>0</v>
      </c>
      <c r="GV54" s="93">
        <f t="shared" si="228"/>
        <v>0</v>
      </c>
      <c r="GW54" s="93">
        <f t="shared" si="229"/>
        <v>0</v>
      </c>
      <c r="GX54" s="93">
        <f t="shared" si="230"/>
        <v>0</v>
      </c>
      <c r="GY54" s="93">
        <f t="shared" si="231"/>
        <v>0</v>
      </c>
      <c r="GZ54" s="93">
        <f t="shared" si="232"/>
        <v>0</v>
      </c>
      <c r="HA54" s="93">
        <f t="shared" si="233"/>
        <v>0</v>
      </c>
      <c r="HB54" s="93">
        <f t="shared" si="234"/>
        <v>0</v>
      </c>
      <c r="HC54" s="93">
        <f t="shared" si="235"/>
        <v>0</v>
      </c>
      <c r="HD54" s="93">
        <f t="shared" si="236"/>
        <v>0</v>
      </c>
      <c r="HE54" s="93">
        <f t="shared" si="237"/>
        <v>0</v>
      </c>
      <c r="HF54" s="93">
        <f t="shared" si="238"/>
        <v>0</v>
      </c>
      <c r="HG54" s="93">
        <f t="shared" si="239"/>
        <v>0</v>
      </c>
      <c r="HH54" s="93">
        <f t="shared" si="240"/>
        <v>0</v>
      </c>
      <c r="HI54" s="93">
        <f t="shared" si="241"/>
        <v>0</v>
      </c>
      <c r="HJ54" s="93">
        <f t="shared" si="242"/>
        <v>0</v>
      </c>
      <c r="HK54" s="93">
        <f t="shared" si="243"/>
        <v>0</v>
      </c>
      <c r="HL54" s="93">
        <f t="shared" si="244"/>
        <v>0</v>
      </c>
      <c r="HM54" s="93">
        <f t="shared" si="245"/>
        <v>0</v>
      </c>
      <c r="HN54" s="93">
        <f t="shared" si="246"/>
        <v>0</v>
      </c>
      <c r="HO54" s="93">
        <f t="shared" si="247"/>
        <v>0</v>
      </c>
      <c r="HP54" s="93">
        <f t="shared" si="248"/>
        <v>0</v>
      </c>
      <c r="HQ54" s="93">
        <f t="shared" si="249"/>
        <v>0</v>
      </c>
    </row>
    <row r="55" spans="2:225" x14ac:dyDescent="0.25">
      <c r="B55" s="40">
        <v>51</v>
      </c>
      <c r="C55" s="91">
        <f t="shared" ca="1" si="144"/>
        <v>6312883.1704243813</v>
      </c>
      <c r="D55" s="91">
        <f t="shared" ca="1" si="145"/>
        <v>7051758.9501297353</v>
      </c>
      <c r="E55" s="91">
        <f t="shared" ca="1" si="146"/>
        <v>2795795.3245059266</v>
      </c>
      <c r="F55" s="91">
        <f t="shared" ca="1" si="147"/>
        <v>3379085.2525130087</v>
      </c>
      <c r="H55" s="40">
        <v>51</v>
      </c>
      <c r="I55" s="91">
        <f t="shared" si="258"/>
        <v>575532.06105457922</v>
      </c>
      <c r="J55" s="41">
        <f t="shared" si="259"/>
        <v>0.88900000000000001</v>
      </c>
      <c r="K55" s="92">
        <f t="shared" si="148"/>
        <v>511648.00227752095</v>
      </c>
      <c r="L55" s="92">
        <f t="shared" si="149"/>
        <v>2038.4382560857409</v>
      </c>
      <c r="M55" s="42"/>
      <c r="N55" s="40">
        <v>51</v>
      </c>
      <c r="O55" s="54">
        <f t="shared" si="137"/>
        <v>3.0332647591500499</v>
      </c>
      <c r="P55" s="92">
        <f t="shared" si="261"/>
        <v>383.31615688398995</v>
      </c>
      <c r="Q55" s="92">
        <f t="shared" si="115"/>
        <v>139910.39726265633</v>
      </c>
      <c r="R55" s="42"/>
      <c r="S55" s="40">
        <v>51</v>
      </c>
      <c r="T55" s="54">
        <f>'7. Dödsrisk'!E55</f>
        <v>2.2599999999999999E-3</v>
      </c>
      <c r="U55" s="90">
        <f t="shared" si="116"/>
        <v>0.99773999999999996</v>
      </c>
      <c r="V55" s="43"/>
      <c r="W55" s="37">
        <v>51</v>
      </c>
      <c r="X55" s="93">
        <f t="shared" si="256"/>
        <v>0.96428123153469891</v>
      </c>
      <c r="Y55" s="93">
        <f t="shared" si="256"/>
        <v>0.96697910323271796</v>
      </c>
      <c r="Z55" s="93">
        <f t="shared" si="256"/>
        <v>0.96714351763071504</v>
      </c>
      <c r="AA55" s="93">
        <f t="shared" si="256"/>
        <v>0.96735633602464044</v>
      </c>
      <c r="AB55" s="93">
        <f t="shared" si="256"/>
        <v>0.96742405570854029</v>
      </c>
      <c r="AC55" s="93">
        <f t="shared" si="256"/>
        <v>0.9675498371873742</v>
      </c>
      <c r="AD55" s="93">
        <f t="shared" si="256"/>
        <v>0.96759821709822957</v>
      </c>
      <c r="AE55" s="93">
        <f t="shared" si="256"/>
        <v>0.96771434281936775</v>
      </c>
      <c r="AF55" s="93">
        <f t="shared" si="256"/>
        <v>0.96778208756549733</v>
      </c>
      <c r="AG55" s="93">
        <f t="shared" si="256"/>
        <v>0.96780144359436926</v>
      </c>
      <c r="AH55" s="93">
        <f t="shared" si="256"/>
        <v>0.96783047850872406</v>
      </c>
      <c r="AI55" s="93">
        <f t="shared" si="256"/>
        <v>0.96787887245234716</v>
      </c>
      <c r="AJ55" s="93">
        <f t="shared" si="256"/>
        <v>0.96794662871635728</v>
      </c>
      <c r="AK55" s="93">
        <f t="shared" si="256"/>
        <v>0.9680531145589587</v>
      </c>
      <c r="AL55" s="93">
        <f t="shared" si="256"/>
        <v>0.96814024718120484</v>
      </c>
      <c r="AM55" s="93">
        <f t="shared" si="255"/>
        <v>0.96824675432418084</v>
      </c>
      <c r="AN55" s="93">
        <f t="shared" si="255"/>
        <v>0.9683726427677406</v>
      </c>
      <c r="AO55" s="93">
        <f t="shared" si="255"/>
        <v>0.96855666853476219</v>
      </c>
      <c r="AP55" s="93">
        <f t="shared" si="255"/>
        <v>0.96884732273158169</v>
      </c>
      <c r="AQ55" s="93">
        <f t="shared" si="255"/>
        <v>0.96917684285815375</v>
      </c>
      <c r="AR55" s="93">
        <f t="shared" si="255"/>
        <v>0.96971988599430992</v>
      </c>
      <c r="AS55" s="93">
        <f t="shared" si="255"/>
        <v>0.97034090417298091</v>
      </c>
      <c r="AT55" s="93">
        <f t="shared" si="255"/>
        <v>0.97093317340876006</v>
      </c>
      <c r="AU55" s="93">
        <f t="shared" si="255"/>
        <v>0.9715549685886572</v>
      </c>
      <c r="AV55" s="93">
        <f t="shared" si="255"/>
        <v>0.97215770636660437</v>
      </c>
      <c r="AW55" s="93">
        <f t="shared" si="255"/>
        <v>0.97297500537111592</v>
      </c>
      <c r="AX55" s="93">
        <f t="shared" si="255"/>
        <v>0.9738417245059261</v>
      </c>
      <c r="AY55" s="93">
        <f t="shared" si="255"/>
        <v>0.97465068457412274</v>
      </c>
      <c r="AZ55" s="93">
        <f t="shared" si="255"/>
        <v>0.9754212673753494</v>
      </c>
      <c r="BA55" s="93">
        <f t="shared" si="255"/>
        <v>0.97615338241215843</v>
      </c>
      <c r="BB55" s="93">
        <f t="shared" si="255"/>
        <v>0.97686649495347455</v>
      </c>
      <c r="BC55" s="93">
        <f t="shared" si="257"/>
        <v>0.97758012844724085</v>
      </c>
      <c r="BD55" s="93">
        <f t="shared" si="257"/>
        <v>0.97810830693298467</v>
      </c>
      <c r="BE55" s="93">
        <f t="shared" si="257"/>
        <v>0.97879346235663434</v>
      </c>
      <c r="BF55" s="93">
        <f t="shared" si="257"/>
        <v>0.97973400700335767</v>
      </c>
      <c r="BG55" s="93">
        <f t="shared" si="257"/>
        <v>0.980361438323885</v>
      </c>
      <c r="BH55" s="93">
        <f t="shared" si="257"/>
        <v>0.9812838451383149</v>
      </c>
      <c r="BI55" s="93">
        <f t="shared" si="257"/>
        <v>0.98213830546406877</v>
      </c>
      <c r="BJ55" s="93">
        <f t="shared" si="257"/>
        <v>0.98301318720067743</v>
      </c>
      <c r="BK55" s="93">
        <f t="shared" si="257"/>
        <v>0.98365256136556456</v>
      </c>
      <c r="BL55" s="93">
        <f t="shared" si="257"/>
        <v>0.98444996583789368</v>
      </c>
      <c r="BM55" s="93">
        <f t="shared" si="257"/>
        <v>0.98545513007056551</v>
      </c>
      <c r="BN55" s="93">
        <f t="shared" si="257"/>
        <v>0.9864218234575538</v>
      </c>
      <c r="BO55" s="93">
        <f t="shared" si="257"/>
        <v>0.98753774110500248</v>
      </c>
      <c r="BP55" s="93">
        <f t="shared" si="257"/>
        <v>0.98860543497477527</v>
      </c>
      <c r="BQ55" s="93">
        <f t="shared" si="257"/>
        <v>0.98970400642190359</v>
      </c>
      <c r="BR55" s="93">
        <f t="shared" si="257"/>
        <v>0.99093276304808331</v>
      </c>
      <c r="BS55" s="93">
        <f t="shared" si="264"/>
        <v>0.99216304522416121</v>
      </c>
      <c r="BT55" s="93">
        <f t="shared" si="263"/>
        <v>0.99391233092659204</v>
      </c>
      <c r="BU55" s="93">
        <f t="shared" si="263"/>
        <v>0.99566470080000002</v>
      </c>
      <c r="BV55" s="93">
        <f t="shared" si="263"/>
        <v>0.99773999999999996</v>
      </c>
      <c r="BW55" s="93">
        <f t="shared" si="263"/>
        <v>1</v>
      </c>
      <c r="BX55" s="93">
        <f t="shared" si="263"/>
        <v>0</v>
      </c>
      <c r="BY55" s="93">
        <f t="shared" si="263"/>
        <v>0</v>
      </c>
      <c r="BZ55" s="93">
        <f t="shared" si="263"/>
        <v>0</v>
      </c>
      <c r="CA55" s="93">
        <f t="shared" si="263"/>
        <v>0</v>
      </c>
      <c r="CB55" s="93">
        <f t="shared" si="263"/>
        <v>0</v>
      </c>
      <c r="CC55" s="93">
        <f t="shared" si="263"/>
        <v>0</v>
      </c>
      <c r="CD55" s="93">
        <f t="shared" si="263"/>
        <v>0</v>
      </c>
      <c r="CE55" s="93">
        <f t="shared" si="263"/>
        <v>0</v>
      </c>
      <c r="CF55" s="93">
        <f t="shared" si="263"/>
        <v>0</v>
      </c>
      <c r="CG55" s="93">
        <f t="shared" si="263"/>
        <v>0</v>
      </c>
      <c r="CH55" s="93">
        <f t="shared" si="263"/>
        <v>0</v>
      </c>
      <c r="CI55" s="93">
        <f t="shared" si="263"/>
        <v>0</v>
      </c>
      <c r="CJ55" s="93">
        <f t="shared" ref="CJ55:CY70" si="266">IF($W55&lt;CJ$3,0,IF($W55=CJ$3,1,CJ54*$U54))</f>
        <v>0</v>
      </c>
      <c r="CK55" s="93">
        <f t="shared" si="266"/>
        <v>0</v>
      </c>
      <c r="CL55" s="93">
        <f t="shared" si="266"/>
        <v>0</v>
      </c>
      <c r="CM55" s="93">
        <f t="shared" si="266"/>
        <v>0</v>
      </c>
      <c r="CN55" s="93">
        <f t="shared" si="266"/>
        <v>0</v>
      </c>
      <c r="CO55" s="93">
        <f t="shared" si="266"/>
        <v>0</v>
      </c>
      <c r="CP55" s="93">
        <f t="shared" si="266"/>
        <v>0</v>
      </c>
      <c r="CQ55" s="93">
        <f t="shared" si="266"/>
        <v>0</v>
      </c>
      <c r="CR55" s="93">
        <f t="shared" si="266"/>
        <v>0</v>
      </c>
      <c r="CS55" s="93">
        <f t="shared" si="266"/>
        <v>0</v>
      </c>
      <c r="CT55" s="93">
        <f t="shared" si="266"/>
        <v>0</v>
      </c>
      <c r="CU55" s="93">
        <f t="shared" si="266"/>
        <v>0</v>
      </c>
      <c r="CV55" s="93">
        <f t="shared" si="266"/>
        <v>0</v>
      </c>
      <c r="CW55" s="93">
        <f t="shared" si="266"/>
        <v>0</v>
      </c>
      <c r="CX55" s="93">
        <f t="shared" si="266"/>
        <v>0</v>
      </c>
      <c r="CY55" s="93">
        <f t="shared" si="265"/>
        <v>0</v>
      </c>
      <c r="CZ55" s="93">
        <f t="shared" si="262"/>
        <v>0</v>
      </c>
      <c r="DA55" s="93">
        <f t="shared" si="262"/>
        <v>0</v>
      </c>
      <c r="DB55" s="93">
        <f t="shared" si="262"/>
        <v>0</v>
      </c>
      <c r="DC55" s="93">
        <f t="shared" si="262"/>
        <v>0</v>
      </c>
      <c r="DD55" s="93">
        <f t="shared" si="262"/>
        <v>0</v>
      </c>
      <c r="DE55" s="93">
        <f t="shared" si="262"/>
        <v>0</v>
      </c>
      <c r="DF55" s="93">
        <f t="shared" si="262"/>
        <v>0</v>
      </c>
      <c r="DG55" s="93">
        <f t="shared" si="262"/>
        <v>0</v>
      </c>
      <c r="DH55" s="93">
        <f t="shared" si="262"/>
        <v>0</v>
      </c>
      <c r="DI55" s="93">
        <f t="shared" si="262"/>
        <v>0</v>
      </c>
      <c r="DJ55" s="93">
        <f t="shared" si="262"/>
        <v>0</v>
      </c>
      <c r="DK55" s="93">
        <f t="shared" si="262"/>
        <v>0</v>
      </c>
      <c r="DL55" s="93">
        <f t="shared" si="262"/>
        <v>0</v>
      </c>
      <c r="DM55" s="93">
        <f t="shared" si="262"/>
        <v>0</v>
      </c>
      <c r="DN55" s="93">
        <f t="shared" si="262"/>
        <v>0</v>
      </c>
      <c r="DO55" s="93">
        <f t="shared" si="262"/>
        <v>0</v>
      </c>
      <c r="DP55" s="93">
        <f t="shared" si="260"/>
        <v>0</v>
      </c>
      <c r="DQ55" s="93">
        <f t="shared" si="260"/>
        <v>0</v>
      </c>
      <c r="DR55" s="93">
        <f t="shared" si="260"/>
        <v>0</v>
      </c>
      <c r="DS55" s="93">
        <f t="shared" si="260"/>
        <v>0</v>
      </c>
      <c r="DU55" s="37">
        <v>51</v>
      </c>
      <c r="DV55" s="93">
        <f t="shared" si="150"/>
        <v>0.47495331191729073</v>
      </c>
      <c r="DW55" s="93">
        <f t="shared" si="151"/>
        <v>0.48193791944548614</v>
      </c>
      <c r="DX55" s="93">
        <f t="shared" si="152"/>
        <v>0.48902524179027268</v>
      </c>
      <c r="DY55" s="93">
        <f t="shared" si="153"/>
        <v>0.49621678946365899</v>
      </c>
      <c r="DZ55" s="93">
        <f t="shared" si="154"/>
        <v>0.50351409519106571</v>
      </c>
      <c r="EA55" s="93">
        <f t="shared" si="155"/>
        <v>0.51091871423799318</v>
      </c>
      <c r="EB55" s="93">
        <f t="shared" si="156"/>
        <v>0.51843222474149309</v>
      </c>
      <c r="EC55" s="93">
        <f t="shared" si="157"/>
        <v>0.52605622804651497</v>
      </c>
      <c r="ED55" s="93">
        <f t="shared" si="158"/>
        <v>0.53379234904719897</v>
      </c>
      <c r="EE55" s="93">
        <f t="shared" si="159"/>
        <v>0.5416422365331871</v>
      </c>
      <c r="EF55" s="93">
        <f t="shared" si="160"/>
        <v>0.54960756354102802</v>
      </c>
      <c r="EG55" s="93">
        <f t="shared" si="161"/>
        <v>0.55769002771074905</v>
      </c>
      <c r="EH55" s="93">
        <f t="shared" si="162"/>
        <v>0.56589135164767179</v>
      </c>
      <c r="EI55" s="93">
        <f t="shared" si="163"/>
        <v>0.57421328328954924</v>
      </c>
      <c r="EJ55" s="93">
        <f t="shared" si="164"/>
        <v>0.58265759627910141</v>
      </c>
      <c r="EK55" s="93">
        <f t="shared" si="165"/>
        <v>0.59122609034202933</v>
      </c>
      <c r="EL55" s="93">
        <f t="shared" si="166"/>
        <v>0.59992059167058853</v>
      </c>
      <c r="EM55" s="93">
        <f t="shared" si="167"/>
        <v>0.60874295331280304</v>
      </c>
      <c r="EN55" s="93">
        <f t="shared" si="168"/>
        <v>0.61769505556740301</v>
      </c>
      <c r="EO55" s="93">
        <f t="shared" si="169"/>
        <v>0.62677880638457062</v>
      </c>
      <c r="EP55" s="93">
        <f t="shared" si="170"/>
        <v>0.63599614177257902</v>
      </c>
      <c r="EQ55" s="93">
        <f t="shared" si="171"/>
        <v>0.64534902621041101</v>
      </c>
      <c r="ER55" s="93">
        <f t="shared" si="172"/>
        <v>0.65483945306644642</v>
      </c>
      <c r="ES55" s="93">
        <f t="shared" si="173"/>
        <v>0.66446944502330585</v>
      </c>
      <c r="ET55" s="93">
        <f t="shared" si="174"/>
        <v>0.67424105450894267</v>
      </c>
      <c r="EU55" s="93">
        <f t="shared" si="175"/>
        <v>0.6841563641340741</v>
      </c>
      <c r="EV55" s="93">
        <f t="shared" si="176"/>
        <v>0.6942174871360457</v>
      </c>
      <c r="EW55" s="93">
        <f t="shared" si="177"/>
        <v>0.70442656782922286</v>
      </c>
      <c r="EX55" s="93">
        <f t="shared" si="178"/>
        <v>0.71478578206200549</v>
      </c>
      <c r="EY55" s="93">
        <f t="shared" si="179"/>
        <v>0.72529733768056437</v>
      </c>
      <c r="EZ55" s="93">
        <f t="shared" si="180"/>
        <v>0.73596347499939618</v>
      </c>
      <c r="FA55" s="93">
        <f t="shared" si="181"/>
        <v>0.74678646727879905</v>
      </c>
      <c r="FB55" s="93">
        <f t="shared" si="182"/>
        <v>0.75776862120936961</v>
      </c>
      <c r="FC55" s="93">
        <f t="shared" si="183"/>
        <v>0.768912277403625</v>
      </c>
      <c r="FD55" s="93">
        <f t="shared" si="184"/>
        <v>0.7802198108948547</v>
      </c>
      <c r="FE55" s="93">
        <f t="shared" si="185"/>
        <v>0.79169363164330842</v>
      </c>
      <c r="FF55" s="93">
        <f t="shared" si="186"/>
        <v>0.80333618504982762</v>
      </c>
      <c r="FG55" s="93">
        <f t="shared" si="187"/>
        <v>0.81514995247703093</v>
      </c>
      <c r="FH55" s="93">
        <f t="shared" si="188"/>
        <v>0.82713745177816367</v>
      </c>
      <c r="FI55" s="93">
        <f t="shared" si="189"/>
        <v>0.8393012378337249</v>
      </c>
      <c r="FJ55" s="93">
        <f t="shared" si="190"/>
        <v>0.85164390309598548</v>
      </c>
      <c r="FK55" s="93">
        <f t="shared" si="191"/>
        <v>0.86416807814151464</v>
      </c>
      <c r="FL55" s="93">
        <f t="shared" si="192"/>
        <v>0.87687643223183098</v>
      </c>
      <c r="FM55" s="93">
        <f t="shared" si="193"/>
        <v>0.88977167388229905</v>
      </c>
      <c r="FN55" s="93">
        <f t="shared" si="194"/>
        <v>0.9028565514393917</v>
      </c>
      <c r="FO55" s="93">
        <f t="shared" si="195"/>
        <v>0.91613385366644151</v>
      </c>
      <c r="FP55" s="93">
        <f t="shared" si="196"/>
        <v>0.92960641033800684</v>
      </c>
      <c r="FQ55" s="93">
        <f t="shared" si="197"/>
        <v>0.94327709284297745</v>
      </c>
      <c r="FR55" s="93">
        <f t="shared" si="198"/>
        <v>0.95714881479655056</v>
      </c>
      <c r="FS55" s="93">
        <f t="shared" si="199"/>
        <v>0.97122453266120568</v>
      </c>
      <c r="FT55" s="93">
        <f t="shared" si="200"/>
        <v>0.98550724637681164</v>
      </c>
      <c r="FU55" s="93">
        <f t="shared" si="201"/>
        <v>1</v>
      </c>
      <c r="FV55" s="93">
        <f t="shared" si="202"/>
        <v>0</v>
      </c>
      <c r="FW55" s="93">
        <f t="shared" si="203"/>
        <v>0</v>
      </c>
      <c r="FX55" s="93">
        <f t="shared" si="204"/>
        <v>0</v>
      </c>
      <c r="FY55" s="93">
        <f t="shared" si="205"/>
        <v>0</v>
      </c>
      <c r="FZ55" s="93">
        <f t="shared" si="206"/>
        <v>0</v>
      </c>
      <c r="GA55" s="93">
        <f t="shared" si="207"/>
        <v>0</v>
      </c>
      <c r="GB55" s="93">
        <f t="shared" si="208"/>
        <v>0</v>
      </c>
      <c r="GC55" s="93">
        <f t="shared" si="209"/>
        <v>0</v>
      </c>
      <c r="GD55" s="93">
        <f t="shared" si="210"/>
        <v>0</v>
      </c>
      <c r="GE55" s="93">
        <f t="shared" si="211"/>
        <v>0</v>
      </c>
      <c r="GF55" s="93">
        <f t="shared" si="212"/>
        <v>0</v>
      </c>
      <c r="GG55" s="93">
        <f t="shared" si="213"/>
        <v>0</v>
      </c>
      <c r="GH55" s="93">
        <f t="shared" si="214"/>
        <v>0</v>
      </c>
      <c r="GI55" s="93">
        <f t="shared" si="215"/>
        <v>0</v>
      </c>
      <c r="GJ55" s="93">
        <f t="shared" si="216"/>
        <v>0</v>
      </c>
      <c r="GK55" s="93">
        <f t="shared" si="217"/>
        <v>0</v>
      </c>
      <c r="GL55" s="93">
        <f t="shared" si="218"/>
        <v>0</v>
      </c>
      <c r="GM55" s="93">
        <f t="shared" si="219"/>
        <v>0</v>
      </c>
      <c r="GN55" s="93">
        <f t="shared" si="220"/>
        <v>0</v>
      </c>
      <c r="GO55" s="93">
        <f t="shared" si="221"/>
        <v>0</v>
      </c>
      <c r="GP55" s="93">
        <f t="shared" si="222"/>
        <v>0</v>
      </c>
      <c r="GQ55" s="93">
        <f t="shared" si="223"/>
        <v>0</v>
      </c>
      <c r="GR55" s="93">
        <f t="shared" si="224"/>
        <v>0</v>
      </c>
      <c r="GS55" s="93">
        <f t="shared" si="225"/>
        <v>0</v>
      </c>
      <c r="GT55" s="93">
        <f t="shared" si="226"/>
        <v>0</v>
      </c>
      <c r="GU55" s="93">
        <f t="shared" si="227"/>
        <v>0</v>
      </c>
      <c r="GV55" s="93">
        <f t="shared" si="228"/>
        <v>0</v>
      </c>
      <c r="GW55" s="93">
        <f t="shared" si="229"/>
        <v>0</v>
      </c>
      <c r="GX55" s="93">
        <f t="shared" si="230"/>
        <v>0</v>
      </c>
      <c r="GY55" s="93">
        <f t="shared" si="231"/>
        <v>0</v>
      </c>
      <c r="GZ55" s="93">
        <f t="shared" si="232"/>
        <v>0</v>
      </c>
      <c r="HA55" s="93">
        <f t="shared" si="233"/>
        <v>0</v>
      </c>
      <c r="HB55" s="93">
        <f t="shared" si="234"/>
        <v>0</v>
      </c>
      <c r="HC55" s="93">
        <f t="shared" si="235"/>
        <v>0</v>
      </c>
      <c r="HD55" s="93">
        <f t="shared" si="236"/>
        <v>0</v>
      </c>
      <c r="HE55" s="93">
        <f t="shared" si="237"/>
        <v>0</v>
      </c>
      <c r="HF55" s="93">
        <f t="shared" si="238"/>
        <v>0</v>
      </c>
      <c r="HG55" s="93">
        <f t="shared" si="239"/>
        <v>0</v>
      </c>
      <c r="HH55" s="93">
        <f t="shared" si="240"/>
        <v>0</v>
      </c>
      <c r="HI55" s="93">
        <f t="shared" si="241"/>
        <v>0</v>
      </c>
      <c r="HJ55" s="93">
        <f t="shared" si="242"/>
        <v>0</v>
      </c>
      <c r="HK55" s="93">
        <f t="shared" si="243"/>
        <v>0</v>
      </c>
      <c r="HL55" s="93">
        <f t="shared" si="244"/>
        <v>0</v>
      </c>
      <c r="HM55" s="93">
        <f t="shared" si="245"/>
        <v>0</v>
      </c>
      <c r="HN55" s="93">
        <f t="shared" si="246"/>
        <v>0</v>
      </c>
      <c r="HO55" s="93">
        <f t="shared" si="247"/>
        <v>0</v>
      </c>
      <c r="HP55" s="93">
        <f t="shared" si="248"/>
        <v>0</v>
      </c>
      <c r="HQ55" s="93">
        <f t="shared" si="249"/>
        <v>0</v>
      </c>
    </row>
    <row r="56" spans="2:225" x14ac:dyDescent="0.25">
      <c r="B56" s="40">
        <v>52</v>
      </c>
      <c r="C56" s="91">
        <f t="shared" ca="1" si="144"/>
        <v>5899881.1815015664</v>
      </c>
      <c r="D56" s="91">
        <f t="shared" ca="1" si="145"/>
        <v>6554925.0785296904</v>
      </c>
      <c r="E56" s="91">
        <f t="shared" ca="1" si="146"/>
        <v>2701046.423443242</v>
      </c>
      <c r="F56" s="91">
        <f t="shared" ca="1" si="147"/>
        <v>3246511.9723077691</v>
      </c>
      <c r="H56" s="40">
        <v>52</v>
      </c>
      <c r="I56" s="91">
        <f t="shared" si="258"/>
        <v>575532.06105457922</v>
      </c>
      <c r="J56" s="41">
        <f t="shared" si="259"/>
        <v>0.88900000000000001</v>
      </c>
      <c r="K56" s="92">
        <f t="shared" si="148"/>
        <v>511648.00227752095</v>
      </c>
      <c r="L56" s="92">
        <f t="shared" si="149"/>
        <v>2038.4382560857409</v>
      </c>
      <c r="M56" s="42"/>
      <c r="N56" s="40">
        <v>52</v>
      </c>
      <c r="O56" s="54">
        <f t="shared" si="137"/>
        <v>3.0332647591500499</v>
      </c>
      <c r="P56" s="92">
        <f t="shared" si="261"/>
        <v>383.31615688398995</v>
      </c>
      <c r="Q56" s="92">
        <f t="shared" si="115"/>
        <v>139910.39726265633</v>
      </c>
      <c r="R56" s="42"/>
      <c r="S56" s="40">
        <v>52</v>
      </c>
      <c r="T56" s="54">
        <f>'7. Dödsrisk'!E56</f>
        <v>3.1199999999999999E-3</v>
      </c>
      <c r="U56" s="90">
        <f t="shared" si="116"/>
        <v>0.99687999999999999</v>
      </c>
      <c r="V56" s="43"/>
      <c r="W56" s="37">
        <v>52</v>
      </c>
      <c r="X56" s="93">
        <f t="shared" si="256"/>
        <v>0.96210195595143044</v>
      </c>
      <c r="Y56" s="93">
        <f t="shared" si="256"/>
        <v>0.96479373045941197</v>
      </c>
      <c r="Z56" s="93">
        <f t="shared" si="256"/>
        <v>0.96495777328086962</v>
      </c>
      <c r="AA56" s="93">
        <f t="shared" si="256"/>
        <v>0.96517011070522474</v>
      </c>
      <c r="AB56" s="93">
        <f t="shared" si="256"/>
        <v>0.96523767734263899</v>
      </c>
      <c r="AC56" s="93">
        <f t="shared" si="256"/>
        <v>0.96536317455533072</v>
      </c>
      <c r="AD56" s="93">
        <f t="shared" si="256"/>
        <v>0.96541144512758759</v>
      </c>
      <c r="AE56" s="93">
        <f t="shared" si="256"/>
        <v>0.96552730840459589</v>
      </c>
      <c r="AF56" s="93">
        <f t="shared" si="256"/>
        <v>0.96559490004759929</v>
      </c>
      <c r="AG56" s="93">
        <f t="shared" si="256"/>
        <v>0.96561421233184597</v>
      </c>
      <c r="AH56" s="93">
        <f t="shared" si="256"/>
        <v>0.96564318162729434</v>
      </c>
      <c r="AI56" s="93">
        <f t="shared" si="256"/>
        <v>0.96569146620060486</v>
      </c>
      <c r="AJ56" s="93">
        <f t="shared" si="256"/>
        <v>0.9657590693354583</v>
      </c>
      <c r="AK56" s="93">
        <f t="shared" si="256"/>
        <v>0.96586531452005542</v>
      </c>
      <c r="AL56" s="93">
        <f t="shared" si="256"/>
        <v>0.96595225022257525</v>
      </c>
      <c r="AM56" s="93">
        <f t="shared" si="255"/>
        <v>0.96605851665940812</v>
      </c>
      <c r="AN56" s="93">
        <f t="shared" si="255"/>
        <v>0.96618412059508552</v>
      </c>
      <c r="AO56" s="93">
        <f t="shared" si="255"/>
        <v>0.96636773046387359</v>
      </c>
      <c r="AP56" s="93">
        <f t="shared" si="255"/>
        <v>0.96665772778220826</v>
      </c>
      <c r="AQ56" s="93">
        <f t="shared" si="255"/>
        <v>0.96698650319329427</v>
      </c>
      <c r="AR56" s="93">
        <f t="shared" si="255"/>
        <v>0.96752831905196268</v>
      </c>
      <c r="AS56" s="93">
        <f t="shared" si="255"/>
        <v>0.96814793372954988</v>
      </c>
      <c r="AT56" s="93">
        <f t="shared" si="255"/>
        <v>0.9687388644368562</v>
      </c>
      <c r="AU56" s="93">
        <f t="shared" si="255"/>
        <v>0.96935925435964676</v>
      </c>
      <c r="AV56" s="93">
        <f t="shared" si="255"/>
        <v>0.96996062995021581</v>
      </c>
      <c r="AW56" s="93">
        <f t="shared" si="255"/>
        <v>0.97077608185897712</v>
      </c>
      <c r="AX56" s="93">
        <f t="shared" si="255"/>
        <v>0.97164084220854263</v>
      </c>
      <c r="AY56" s="93">
        <f t="shared" si="255"/>
        <v>0.97244797402698513</v>
      </c>
      <c r="AZ56" s="93">
        <f t="shared" si="255"/>
        <v>0.97321681531108106</v>
      </c>
      <c r="BA56" s="93">
        <f t="shared" si="255"/>
        <v>0.97394727576790696</v>
      </c>
      <c r="BB56" s="93">
        <f t="shared" si="255"/>
        <v>0.97465877667487966</v>
      </c>
      <c r="BC56" s="93">
        <f t="shared" si="257"/>
        <v>0.97537079735695009</v>
      </c>
      <c r="BD56" s="93">
        <f t="shared" si="257"/>
        <v>0.97589778215931611</v>
      </c>
      <c r="BE56" s="93">
        <f t="shared" si="257"/>
        <v>0.97658138913170833</v>
      </c>
      <c r="BF56" s="93">
        <f t="shared" si="257"/>
        <v>0.97751980814753003</v>
      </c>
      <c r="BG56" s="93">
        <f t="shared" si="257"/>
        <v>0.978145821473273</v>
      </c>
      <c r="BH56" s="93">
        <f t="shared" si="257"/>
        <v>0.97906614364830225</v>
      </c>
      <c r="BI56" s="93">
        <f t="shared" si="257"/>
        <v>0.97991867289371992</v>
      </c>
      <c r="BJ56" s="93">
        <f t="shared" si="257"/>
        <v>0.98079157739760381</v>
      </c>
      <c r="BK56" s="93">
        <f t="shared" si="257"/>
        <v>0.98142950657687833</v>
      </c>
      <c r="BL56" s="93">
        <f t="shared" si="257"/>
        <v>0.98222510891509995</v>
      </c>
      <c r="BM56" s="93">
        <f t="shared" si="257"/>
        <v>0.98322800147660594</v>
      </c>
      <c r="BN56" s="93">
        <f t="shared" si="257"/>
        <v>0.98419251013653974</v>
      </c>
      <c r="BO56" s="93">
        <f t="shared" si="257"/>
        <v>0.98530590581010513</v>
      </c>
      <c r="BP56" s="93">
        <f t="shared" si="257"/>
        <v>0.98637118669173218</v>
      </c>
      <c r="BQ56" s="93">
        <f t="shared" si="257"/>
        <v>0.9874672753673901</v>
      </c>
      <c r="BR56" s="93">
        <f t="shared" si="257"/>
        <v>0.98869325500359462</v>
      </c>
      <c r="BS56" s="93">
        <f t="shared" si="264"/>
        <v>0.98992075674195457</v>
      </c>
      <c r="BT56" s="93">
        <f t="shared" si="263"/>
        <v>0.99166608905869791</v>
      </c>
      <c r="BU56" s="93">
        <f t="shared" si="263"/>
        <v>0.99341449857619202</v>
      </c>
      <c r="BV56" s="93">
        <f t="shared" si="263"/>
        <v>0.99548510759999997</v>
      </c>
      <c r="BW56" s="93">
        <f t="shared" si="263"/>
        <v>0.99773999999999996</v>
      </c>
      <c r="BX56" s="93">
        <f t="shared" si="263"/>
        <v>1</v>
      </c>
      <c r="BY56" s="93">
        <f t="shared" si="263"/>
        <v>0</v>
      </c>
      <c r="BZ56" s="93">
        <f t="shared" si="263"/>
        <v>0</v>
      </c>
      <c r="CA56" s="93">
        <f t="shared" si="263"/>
        <v>0</v>
      </c>
      <c r="CB56" s="93">
        <f t="shared" si="263"/>
        <v>0</v>
      </c>
      <c r="CC56" s="93">
        <f t="shared" si="263"/>
        <v>0</v>
      </c>
      <c r="CD56" s="93">
        <f t="shared" si="263"/>
        <v>0</v>
      </c>
      <c r="CE56" s="93">
        <f t="shared" si="263"/>
        <v>0</v>
      </c>
      <c r="CF56" s="93">
        <f t="shared" si="263"/>
        <v>0</v>
      </c>
      <c r="CG56" s="93">
        <f t="shared" si="263"/>
        <v>0</v>
      </c>
      <c r="CH56" s="93">
        <f t="shared" si="263"/>
        <v>0</v>
      </c>
      <c r="CI56" s="93">
        <f t="shared" si="263"/>
        <v>0</v>
      </c>
      <c r="CJ56" s="93">
        <f t="shared" si="266"/>
        <v>0</v>
      </c>
      <c r="CK56" s="93">
        <f t="shared" si="266"/>
        <v>0</v>
      </c>
      <c r="CL56" s="93">
        <f t="shared" si="266"/>
        <v>0</v>
      </c>
      <c r="CM56" s="93">
        <f t="shared" si="266"/>
        <v>0</v>
      </c>
      <c r="CN56" s="93">
        <f t="shared" si="266"/>
        <v>0</v>
      </c>
      <c r="CO56" s="93">
        <f t="shared" si="266"/>
        <v>0</v>
      </c>
      <c r="CP56" s="93">
        <f t="shared" si="266"/>
        <v>0</v>
      </c>
      <c r="CQ56" s="93">
        <f t="shared" si="266"/>
        <v>0</v>
      </c>
      <c r="CR56" s="93">
        <f t="shared" si="266"/>
        <v>0</v>
      </c>
      <c r="CS56" s="93">
        <f t="shared" si="266"/>
        <v>0</v>
      </c>
      <c r="CT56" s="93">
        <f t="shared" si="266"/>
        <v>0</v>
      </c>
      <c r="CU56" s="93">
        <f t="shared" si="266"/>
        <v>0</v>
      </c>
      <c r="CV56" s="93">
        <f t="shared" si="266"/>
        <v>0</v>
      </c>
      <c r="CW56" s="93">
        <f t="shared" si="266"/>
        <v>0</v>
      </c>
      <c r="CX56" s="93">
        <f t="shared" si="266"/>
        <v>0</v>
      </c>
      <c r="CY56" s="93">
        <f t="shared" si="265"/>
        <v>0</v>
      </c>
      <c r="CZ56" s="93">
        <f t="shared" si="262"/>
        <v>0</v>
      </c>
      <c r="DA56" s="93">
        <f t="shared" si="262"/>
        <v>0</v>
      </c>
      <c r="DB56" s="93">
        <f t="shared" si="262"/>
        <v>0</v>
      </c>
      <c r="DC56" s="93">
        <f t="shared" si="262"/>
        <v>0</v>
      </c>
      <c r="DD56" s="93">
        <f t="shared" si="262"/>
        <v>0</v>
      </c>
      <c r="DE56" s="93">
        <f t="shared" si="262"/>
        <v>0</v>
      </c>
      <c r="DF56" s="93">
        <f t="shared" si="262"/>
        <v>0</v>
      </c>
      <c r="DG56" s="93">
        <f t="shared" si="262"/>
        <v>0</v>
      </c>
      <c r="DH56" s="93">
        <f t="shared" si="262"/>
        <v>0</v>
      </c>
      <c r="DI56" s="93">
        <f t="shared" si="262"/>
        <v>0</v>
      </c>
      <c r="DJ56" s="93">
        <f t="shared" si="262"/>
        <v>0</v>
      </c>
      <c r="DK56" s="93">
        <f t="shared" si="262"/>
        <v>0</v>
      </c>
      <c r="DL56" s="93">
        <f t="shared" si="262"/>
        <v>0</v>
      </c>
      <c r="DM56" s="93">
        <f t="shared" si="262"/>
        <v>0</v>
      </c>
      <c r="DN56" s="93">
        <f t="shared" si="262"/>
        <v>0</v>
      </c>
      <c r="DO56" s="93">
        <f t="shared" si="262"/>
        <v>0</v>
      </c>
      <c r="DP56" s="93">
        <f t="shared" si="260"/>
        <v>0</v>
      </c>
      <c r="DQ56" s="93">
        <f t="shared" si="260"/>
        <v>0</v>
      </c>
      <c r="DR56" s="93">
        <f t="shared" si="260"/>
        <v>0</v>
      </c>
      <c r="DS56" s="93">
        <f t="shared" si="260"/>
        <v>0</v>
      </c>
      <c r="DU56" s="37">
        <v>52</v>
      </c>
      <c r="DV56" s="93">
        <f t="shared" si="150"/>
        <v>0.46806993058515611</v>
      </c>
      <c r="DW56" s="93">
        <f t="shared" si="151"/>
        <v>0.47495331191729073</v>
      </c>
      <c r="DX56" s="93">
        <f t="shared" si="152"/>
        <v>0.48193791944548614</v>
      </c>
      <c r="DY56" s="93">
        <f t="shared" si="153"/>
        <v>0.48902524179027268</v>
      </c>
      <c r="DZ56" s="93">
        <f t="shared" si="154"/>
        <v>0.49621678946365899</v>
      </c>
      <c r="EA56" s="93">
        <f t="shared" si="155"/>
        <v>0.50351409519106571</v>
      </c>
      <c r="EB56" s="93">
        <f t="shared" si="156"/>
        <v>0.51091871423799318</v>
      </c>
      <c r="EC56" s="93">
        <f t="shared" si="157"/>
        <v>0.51843222474149309</v>
      </c>
      <c r="ED56" s="93">
        <f t="shared" si="158"/>
        <v>0.52605622804651497</v>
      </c>
      <c r="EE56" s="93">
        <f t="shared" si="159"/>
        <v>0.53379234904719897</v>
      </c>
      <c r="EF56" s="93">
        <f t="shared" si="160"/>
        <v>0.5416422365331871</v>
      </c>
      <c r="EG56" s="93">
        <f t="shared" si="161"/>
        <v>0.54960756354102802</v>
      </c>
      <c r="EH56" s="93">
        <f t="shared" si="162"/>
        <v>0.55769002771074905</v>
      </c>
      <c r="EI56" s="93">
        <f t="shared" si="163"/>
        <v>0.56589135164767179</v>
      </c>
      <c r="EJ56" s="93">
        <f t="shared" si="164"/>
        <v>0.57421328328954924</v>
      </c>
      <c r="EK56" s="93">
        <f t="shared" si="165"/>
        <v>0.58265759627910141</v>
      </c>
      <c r="EL56" s="93">
        <f t="shared" si="166"/>
        <v>0.59122609034202933</v>
      </c>
      <c r="EM56" s="93">
        <f t="shared" si="167"/>
        <v>0.59992059167058853</v>
      </c>
      <c r="EN56" s="93">
        <f t="shared" si="168"/>
        <v>0.60874295331280304</v>
      </c>
      <c r="EO56" s="93">
        <f t="shared" si="169"/>
        <v>0.61769505556740301</v>
      </c>
      <c r="EP56" s="93">
        <f t="shared" si="170"/>
        <v>0.62677880638457062</v>
      </c>
      <c r="EQ56" s="93">
        <f t="shared" si="171"/>
        <v>0.63599614177257902</v>
      </c>
      <c r="ER56" s="93">
        <f t="shared" si="172"/>
        <v>0.64534902621041101</v>
      </c>
      <c r="ES56" s="93">
        <f t="shared" si="173"/>
        <v>0.65483945306644642</v>
      </c>
      <c r="ET56" s="93">
        <f t="shared" si="174"/>
        <v>0.66446944502330585</v>
      </c>
      <c r="EU56" s="93">
        <f t="shared" si="175"/>
        <v>0.67424105450894267</v>
      </c>
      <c r="EV56" s="93">
        <f t="shared" si="176"/>
        <v>0.6841563641340741</v>
      </c>
      <c r="EW56" s="93">
        <f t="shared" si="177"/>
        <v>0.6942174871360457</v>
      </c>
      <c r="EX56" s="93">
        <f t="shared" si="178"/>
        <v>0.70442656782922286</v>
      </c>
      <c r="EY56" s="93">
        <f t="shared" si="179"/>
        <v>0.71478578206200549</v>
      </c>
      <c r="EZ56" s="93">
        <f t="shared" si="180"/>
        <v>0.72529733768056437</v>
      </c>
      <c r="FA56" s="93">
        <f t="shared" si="181"/>
        <v>0.73596347499939618</v>
      </c>
      <c r="FB56" s="93">
        <f t="shared" si="182"/>
        <v>0.74678646727879905</v>
      </c>
      <c r="FC56" s="93">
        <f t="shared" si="183"/>
        <v>0.75776862120936961</v>
      </c>
      <c r="FD56" s="93">
        <f t="shared" si="184"/>
        <v>0.768912277403625</v>
      </c>
      <c r="FE56" s="93">
        <f t="shared" si="185"/>
        <v>0.7802198108948547</v>
      </c>
      <c r="FF56" s="93">
        <f t="shared" si="186"/>
        <v>0.79169363164330842</v>
      </c>
      <c r="FG56" s="93">
        <f t="shared" si="187"/>
        <v>0.80333618504982762</v>
      </c>
      <c r="FH56" s="93">
        <f t="shared" si="188"/>
        <v>0.81514995247703093</v>
      </c>
      <c r="FI56" s="93">
        <f t="shared" si="189"/>
        <v>0.82713745177816367</v>
      </c>
      <c r="FJ56" s="93">
        <f t="shared" si="190"/>
        <v>0.8393012378337249</v>
      </c>
      <c r="FK56" s="93">
        <f t="shared" si="191"/>
        <v>0.85164390309598548</v>
      </c>
      <c r="FL56" s="93">
        <f t="shared" si="192"/>
        <v>0.86416807814151464</v>
      </c>
      <c r="FM56" s="93">
        <f t="shared" si="193"/>
        <v>0.87687643223183098</v>
      </c>
      <c r="FN56" s="93">
        <f t="shared" si="194"/>
        <v>0.88977167388229905</v>
      </c>
      <c r="FO56" s="93">
        <f t="shared" si="195"/>
        <v>0.9028565514393917</v>
      </c>
      <c r="FP56" s="93">
        <f t="shared" si="196"/>
        <v>0.91613385366644151</v>
      </c>
      <c r="FQ56" s="93">
        <f t="shared" si="197"/>
        <v>0.92960641033800684</v>
      </c>
      <c r="FR56" s="93">
        <f t="shared" si="198"/>
        <v>0.94327709284297745</v>
      </c>
      <c r="FS56" s="93">
        <f t="shared" si="199"/>
        <v>0.95714881479655056</v>
      </c>
      <c r="FT56" s="93">
        <f t="shared" si="200"/>
        <v>0.97122453266120568</v>
      </c>
      <c r="FU56" s="93">
        <f t="shared" si="201"/>
        <v>0.98550724637681164</v>
      </c>
      <c r="FV56" s="93">
        <f t="shared" si="202"/>
        <v>1</v>
      </c>
      <c r="FW56" s="93">
        <f t="shared" si="203"/>
        <v>0</v>
      </c>
      <c r="FX56" s="93">
        <f t="shared" si="204"/>
        <v>0</v>
      </c>
      <c r="FY56" s="93">
        <f t="shared" si="205"/>
        <v>0</v>
      </c>
      <c r="FZ56" s="93">
        <f t="shared" si="206"/>
        <v>0</v>
      </c>
      <c r="GA56" s="93">
        <f t="shared" si="207"/>
        <v>0</v>
      </c>
      <c r="GB56" s="93">
        <f t="shared" si="208"/>
        <v>0</v>
      </c>
      <c r="GC56" s="93">
        <f t="shared" si="209"/>
        <v>0</v>
      </c>
      <c r="GD56" s="93">
        <f t="shared" si="210"/>
        <v>0</v>
      </c>
      <c r="GE56" s="93">
        <f t="shared" si="211"/>
        <v>0</v>
      </c>
      <c r="GF56" s="93">
        <f t="shared" si="212"/>
        <v>0</v>
      </c>
      <c r="GG56" s="93">
        <f t="shared" si="213"/>
        <v>0</v>
      </c>
      <c r="GH56" s="93">
        <f t="shared" si="214"/>
        <v>0</v>
      </c>
      <c r="GI56" s="93">
        <f t="shared" si="215"/>
        <v>0</v>
      </c>
      <c r="GJ56" s="93">
        <f t="shared" si="216"/>
        <v>0</v>
      </c>
      <c r="GK56" s="93">
        <f t="shared" si="217"/>
        <v>0</v>
      </c>
      <c r="GL56" s="93">
        <f t="shared" si="218"/>
        <v>0</v>
      </c>
      <c r="GM56" s="93">
        <f t="shared" si="219"/>
        <v>0</v>
      </c>
      <c r="GN56" s="93">
        <f t="shared" si="220"/>
        <v>0</v>
      </c>
      <c r="GO56" s="93">
        <f t="shared" si="221"/>
        <v>0</v>
      </c>
      <c r="GP56" s="93">
        <f t="shared" si="222"/>
        <v>0</v>
      </c>
      <c r="GQ56" s="93">
        <f t="shared" si="223"/>
        <v>0</v>
      </c>
      <c r="GR56" s="93">
        <f t="shared" si="224"/>
        <v>0</v>
      </c>
      <c r="GS56" s="93">
        <f t="shared" si="225"/>
        <v>0</v>
      </c>
      <c r="GT56" s="93">
        <f t="shared" si="226"/>
        <v>0</v>
      </c>
      <c r="GU56" s="93">
        <f t="shared" si="227"/>
        <v>0</v>
      </c>
      <c r="GV56" s="93">
        <f t="shared" si="228"/>
        <v>0</v>
      </c>
      <c r="GW56" s="93">
        <f t="shared" si="229"/>
        <v>0</v>
      </c>
      <c r="GX56" s="93">
        <f t="shared" si="230"/>
        <v>0</v>
      </c>
      <c r="GY56" s="93">
        <f t="shared" si="231"/>
        <v>0</v>
      </c>
      <c r="GZ56" s="93">
        <f t="shared" si="232"/>
        <v>0</v>
      </c>
      <c r="HA56" s="93">
        <f t="shared" si="233"/>
        <v>0</v>
      </c>
      <c r="HB56" s="93">
        <f t="shared" si="234"/>
        <v>0</v>
      </c>
      <c r="HC56" s="93">
        <f t="shared" si="235"/>
        <v>0</v>
      </c>
      <c r="HD56" s="93">
        <f t="shared" si="236"/>
        <v>0</v>
      </c>
      <c r="HE56" s="93">
        <f t="shared" si="237"/>
        <v>0</v>
      </c>
      <c r="HF56" s="93">
        <f t="shared" si="238"/>
        <v>0</v>
      </c>
      <c r="HG56" s="93">
        <f t="shared" si="239"/>
        <v>0</v>
      </c>
      <c r="HH56" s="93">
        <f t="shared" si="240"/>
        <v>0</v>
      </c>
      <c r="HI56" s="93">
        <f t="shared" si="241"/>
        <v>0</v>
      </c>
      <c r="HJ56" s="93">
        <f t="shared" si="242"/>
        <v>0</v>
      </c>
      <c r="HK56" s="93">
        <f t="shared" si="243"/>
        <v>0</v>
      </c>
      <c r="HL56" s="93">
        <f t="shared" si="244"/>
        <v>0</v>
      </c>
      <c r="HM56" s="93">
        <f t="shared" si="245"/>
        <v>0</v>
      </c>
      <c r="HN56" s="93">
        <f t="shared" si="246"/>
        <v>0</v>
      </c>
      <c r="HO56" s="93">
        <f t="shared" si="247"/>
        <v>0</v>
      </c>
      <c r="HP56" s="93">
        <f t="shared" si="248"/>
        <v>0</v>
      </c>
      <c r="HQ56" s="93">
        <f t="shared" si="249"/>
        <v>0</v>
      </c>
    </row>
    <row r="57" spans="2:225" x14ac:dyDescent="0.25">
      <c r="B57" s="40">
        <v>53</v>
      </c>
      <c r="C57" s="91">
        <f t="shared" ca="1" si="144"/>
        <v>5484583.803916146</v>
      </c>
      <c r="D57" s="91">
        <f t="shared" ca="1" si="145"/>
        <v>6062191.1125232419</v>
      </c>
      <c r="E57" s="91">
        <f t="shared" ca="1" si="146"/>
        <v>2606933.4235529602</v>
      </c>
      <c r="F57" s="91">
        <f t="shared" ca="1" si="147"/>
        <v>3116324.5075085391</v>
      </c>
      <c r="H57" s="40">
        <v>53</v>
      </c>
      <c r="I57" s="91">
        <f t="shared" si="258"/>
        <v>575532.06105457922</v>
      </c>
      <c r="J57" s="41">
        <f t="shared" si="259"/>
        <v>0.88900000000000001</v>
      </c>
      <c r="K57" s="92">
        <f t="shared" si="148"/>
        <v>511648.00227752095</v>
      </c>
      <c r="L57" s="92">
        <f t="shared" si="149"/>
        <v>2038.4382560857409</v>
      </c>
      <c r="M57" s="42"/>
      <c r="N57" s="40">
        <v>53</v>
      </c>
      <c r="O57" s="54">
        <f t="shared" si="137"/>
        <v>3.0332647591500499</v>
      </c>
      <c r="P57" s="92">
        <f t="shared" si="261"/>
        <v>383.31615688398995</v>
      </c>
      <c r="Q57" s="92">
        <f t="shared" si="115"/>
        <v>139910.39726265633</v>
      </c>
      <c r="R57" s="42"/>
      <c r="S57" s="40">
        <v>53</v>
      </c>
      <c r="T57" s="54">
        <f>'7. Dödsrisk'!E57</f>
        <v>3.3999999999999998E-3</v>
      </c>
      <c r="U57" s="90">
        <f t="shared" si="116"/>
        <v>0.99660000000000004</v>
      </c>
      <c r="V57" s="43"/>
      <c r="W57" s="37">
        <v>53</v>
      </c>
      <c r="X57" s="93">
        <f t="shared" si="256"/>
        <v>0.95910019784886202</v>
      </c>
      <c r="Y57" s="93">
        <f t="shared" si="256"/>
        <v>0.96178357402037862</v>
      </c>
      <c r="Z57" s="93">
        <f t="shared" si="256"/>
        <v>0.96194710502823333</v>
      </c>
      <c r="AA57" s="93">
        <f t="shared" si="256"/>
        <v>0.96215877995982446</v>
      </c>
      <c r="AB57" s="93">
        <f t="shared" si="256"/>
        <v>0.96222613578932992</v>
      </c>
      <c r="AC57" s="93">
        <f t="shared" si="256"/>
        <v>0.96235124145071804</v>
      </c>
      <c r="AD57" s="93">
        <f t="shared" si="256"/>
        <v>0.96239936141878946</v>
      </c>
      <c r="AE57" s="93">
        <f t="shared" si="256"/>
        <v>0.96251486320237356</v>
      </c>
      <c r="AF57" s="93">
        <f t="shared" si="256"/>
        <v>0.9625822439594508</v>
      </c>
      <c r="AG57" s="93">
        <f t="shared" si="256"/>
        <v>0.96260149598937061</v>
      </c>
      <c r="AH57" s="93">
        <f t="shared" si="256"/>
        <v>0.9626303749006172</v>
      </c>
      <c r="AI57" s="93">
        <f t="shared" si="256"/>
        <v>0.96267850882605899</v>
      </c>
      <c r="AJ57" s="93">
        <f t="shared" si="256"/>
        <v>0.9627459010391316</v>
      </c>
      <c r="AK57" s="93">
        <f t="shared" si="256"/>
        <v>0.96285181473875281</v>
      </c>
      <c r="AL57" s="93">
        <f t="shared" si="256"/>
        <v>0.9629384792018808</v>
      </c>
      <c r="AM57" s="93">
        <f t="shared" si="255"/>
        <v>0.9630444140874308</v>
      </c>
      <c r="AN57" s="93">
        <f t="shared" si="255"/>
        <v>0.96316962613882884</v>
      </c>
      <c r="AO57" s="93">
        <f t="shared" si="255"/>
        <v>0.96335266314482626</v>
      </c>
      <c r="AP57" s="93">
        <f t="shared" si="255"/>
        <v>0.96364175567152777</v>
      </c>
      <c r="AQ57" s="93">
        <f t="shared" si="255"/>
        <v>0.96396950530333114</v>
      </c>
      <c r="AR57" s="93">
        <f t="shared" si="255"/>
        <v>0.96450963069652051</v>
      </c>
      <c r="AS57" s="93">
        <f t="shared" si="255"/>
        <v>0.96512731217631365</v>
      </c>
      <c r="AT57" s="93">
        <f t="shared" si="255"/>
        <v>0.96571639917981322</v>
      </c>
      <c r="AU57" s="93">
        <f t="shared" si="255"/>
        <v>0.96633485348604464</v>
      </c>
      <c r="AV57" s="93">
        <f t="shared" si="255"/>
        <v>0.96693435278477113</v>
      </c>
      <c r="AW57" s="93">
        <f t="shared" si="255"/>
        <v>0.96774726048357707</v>
      </c>
      <c r="AX57" s="93">
        <f t="shared" si="255"/>
        <v>0.96860932278085199</v>
      </c>
      <c r="AY57" s="93">
        <f t="shared" si="255"/>
        <v>0.96941393634802098</v>
      </c>
      <c r="AZ57" s="93">
        <f t="shared" si="255"/>
        <v>0.97018037884731045</v>
      </c>
      <c r="BA57" s="93">
        <f t="shared" si="255"/>
        <v>0.97090856026751104</v>
      </c>
      <c r="BB57" s="93">
        <f t="shared" si="255"/>
        <v>0.97161784129165407</v>
      </c>
      <c r="BC57" s="93">
        <f t="shared" si="257"/>
        <v>0.9723276404691964</v>
      </c>
      <c r="BD57" s="93">
        <f t="shared" si="257"/>
        <v>0.972852981078979</v>
      </c>
      <c r="BE57" s="93">
        <f t="shared" si="257"/>
        <v>0.97353445519761739</v>
      </c>
      <c r="BF57" s="93">
        <f t="shared" si="257"/>
        <v>0.97446994634610973</v>
      </c>
      <c r="BG57" s="93">
        <f t="shared" si="257"/>
        <v>0.97509400651027633</v>
      </c>
      <c r="BH57" s="93">
        <f t="shared" si="257"/>
        <v>0.97601145728011951</v>
      </c>
      <c r="BI57" s="93">
        <f t="shared" si="257"/>
        <v>0.97686132663429148</v>
      </c>
      <c r="BJ57" s="93">
        <f t="shared" si="257"/>
        <v>0.97773150767612327</v>
      </c>
      <c r="BK57" s="93">
        <f t="shared" si="257"/>
        <v>0.97836744651635843</v>
      </c>
      <c r="BL57" s="93">
        <f t="shared" si="257"/>
        <v>0.97916056657528483</v>
      </c>
      <c r="BM57" s="93">
        <f t="shared" si="257"/>
        <v>0.98016033011199888</v>
      </c>
      <c r="BN57" s="93">
        <f t="shared" si="257"/>
        <v>0.98112182950491378</v>
      </c>
      <c r="BO57" s="93">
        <f t="shared" si="257"/>
        <v>0.98223175138397756</v>
      </c>
      <c r="BP57" s="93">
        <f t="shared" si="257"/>
        <v>0.98329370858925391</v>
      </c>
      <c r="BQ57" s="93">
        <f t="shared" si="257"/>
        <v>0.98438637746824387</v>
      </c>
      <c r="BR57" s="93">
        <f t="shared" si="257"/>
        <v>0.98560853204798338</v>
      </c>
      <c r="BS57" s="93">
        <f t="shared" si="264"/>
        <v>0.98683220398091964</v>
      </c>
      <c r="BT57" s="93">
        <f t="shared" si="263"/>
        <v>0.98857209086083475</v>
      </c>
      <c r="BU57" s="93">
        <f t="shared" si="263"/>
        <v>0.9903150453406343</v>
      </c>
      <c r="BV57" s="93">
        <f t="shared" si="263"/>
        <v>0.99237919406428798</v>
      </c>
      <c r="BW57" s="93">
        <f t="shared" si="263"/>
        <v>0.99462705119999995</v>
      </c>
      <c r="BX57" s="93">
        <f t="shared" si="263"/>
        <v>0.99687999999999999</v>
      </c>
      <c r="BY57" s="93">
        <f t="shared" si="263"/>
        <v>1</v>
      </c>
      <c r="BZ57" s="93">
        <f t="shared" si="263"/>
        <v>0</v>
      </c>
      <c r="CA57" s="93">
        <f t="shared" si="263"/>
        <v>0</v>
      </c>
      <c r="CB57" s="93">
        <f t="shared" si="263"/>
        <v>0</v>
      </c>
      <c r="CC57" s="93">
        <f t="shared" si="263"/>
        <v>0</v>
      </c>
      <c r="CD57" s="93">
        <f t="shared" si="263"/>
        <v>0</v>
      </c>
      <c r="CE57" s="93">
        <f t="shared" si="263"/>
        <v>0</v>
      </c>
      <c r="CF57" s="93">
        <f t="shared" si="263"/>
        <v>0</v>
      </c>
      <c r="CG57" s="93">
        <f t="shared" si="263"/>
        <v>0</v>
      </c>
      <c r="CH57" s="93">
        <f t="shared" si="263"/>
        <v>0</v>
      </c>
      <c r="CI57" s="93">
        <f t="shared" si="263"/>
        <v>0</v>
      </c>
      <c r="CJ57" s="93">
        <f t="shared" si="266"/>
        <v>0</v>
      </c>
      <c r="CK57" s="93">
        <f t="shared" si="266"/>
        <v>0</v>
      </c>
      <c r="CL57" s="93">
        <f t="shared" si="266"/>
        <v>0</v>
      </c>
      <c r="CM57" s="93">
        <f t="shared" si="266"/>
        <v>0</v>
      </c>
      <c r="CN57" s="93">
        <f t="shared" si="266"/>
        <v>0</v>
      </c>
      <c r="CO57" s="93">
        <f t="shared" si="266"/>
        <v>0</v>
      </c>
      <c r="CP57" s="93">
        <f t="shared" si="266"/>
        <v>0</v>
      </c>
      <c r="CQ57" s="93">
        <f t="shared" si="266"/>
        <v>0</v>
      </c>
      <c r="CR57" s="93">
        <f t="shared" si="266"/>
        <v>0</v>
      </c>
      <c r="CS57" s="93">
        <f t="shared" si="266"/>
        <v>0</v>
      </c>
      <c r="CT57" s="93">
        <f t="shared" si="266"/>
        <v>0</v>
      </c>
      <c r="CU57" s="93">
        <f t="shared" si="266"/>
        <v>0</v>
      </c>
      <c r="CV57" s="93">
        <f t="shared" si="266"/>
        <v>0</v>
      </c>
      <c r="CW57" s="93">
        <f t="shared" si="266"/>
        <v>0</v>
      </c>
      <c r="CX57" s="93">
        <f t="shared" si="266"/>
        <v>0</v>
      </c>
      <c r="CY57" s="93">
        <f t="shared" si="265"/>
        <v>0</v>
      </c>
      <c r="CZ57" s="93">
        <f t="shared" si="262"/>
        <v>0</v>
      </c>
      <c r="DA57" s="93">
        <f t="shared" si="262"/>
        <v>0</v>
      </c>
      <c r="DB57" s="93">
        <f t="shared" si="262"/>
        <v>0</v>
      </c>
      <c r="DC57" s="93">
        <f t="shared" si="262"/>
        <v>0</v>
      </c>
      <c r="DD57" s="93">
        <f t="shared" si="262"/>
        <v>0</v>
      </c>
      <c r="DE57" s="93">
        <f t="shared" si="262"/>
        <v>0</v>
      </c>
      <c r="DF57" s="93">
        <f t="shared" si="262"/>
        <v>0</v>
      </c>
      <c r="DG57" s="93">
        <f t="shared" si="262"/>
        <v>0</v>
      </c>
      <c r="DH57" s="93">
        <f t="shared" si="262"/>
        <v>0</v>
      </c>
      <c r="DI57" s="93">
        <f t="shared" si="262"/>
        <v>0</v>
      </c>
      <c r="DJ57" s="93">
        <f t="shared" si="262"/>
        <v>0</v>
      </c>
      <c r="DK57" s="93">
        <f t="shared" si="262"/>
        <v>0</v>
      </c>
      <c r="DL57" s="93">
        <f t="shared" si="262"/>
        <v>0</v>
      </c>
      <c r="DM57" s="93">
        <f t="shared" si="262"/>
        <v>0</v>
      </c>
      <c r="DN57" s="93">
        <f t="shared" si="262"/>
        <v>0</v>
      </c>
      <c r="DO57" s="93">
        <f t="shared" si="262"/>
        <v>0</v>
      </c>
      <c r="DP57" s="93">
        <f t="shared" si="260"/>
        <v>0</v>
      </c>
      <c r="DQ57" s="93">
        <f t="shared" si="260"/>
        <v>0</v>
      </c>
      <c r="DR57" s="93">
        <f t="shared" si="260"/>
        <v>0</v>
      </c>
      <c r="DS57" s="93">
        <f t="shared" si="260"/>
        <v>0</v>
      </c>
      <c r="DU57" s="37">
        <v>53</v>
      </c>
      <c r="DV57" s="93">
        <f t="shared" si="150"/>
        <v>0.46128630840276258</v>
      </c>
      <c r="DW57" s="93">
        <f t="shared" si="151"/>
        <v>0.46806993058515611</v>
      </c>
      <c r="DX57" s="93">
        <f t="shared" si="152"/>
        <v>0.47495331191729073</v>
      </c>
      <c r="DY57" s="93">
        <f t="shared" si="153"/>
        <v>0.48193791944548614</v>
      </c>
      <c r="DZ57" s="93">
        <f t="shared" si="154"/>
        <v>0.48902524179027268</v>
      </c>
      <c r="EA57" s="93">
        <f t="shared" si="155"/>
        <v>0.49621678946365899</v>
      </c>
      <c r="EB57" s="93">
        <f t="shared" si="156"/>
        <v>0.50351409519106571</v>
      </c>
      <c r="EC57" s="93">
        <f t="shared" si="157"/>
        <v>0.51091871423799318</v>
      </c>
      <c r="ED57" s="93">
        <f t="shared" si="158"/>
        <v>0.51843222474149309</v>
      </c>
      <c r="EE57" s="93">
        <f t="shared" si="159"/>
        <v>0.52605622804651497</v>
      </c>
      <c r="EF57" s="93">
        <f t="shared" si="160"/>
        <v>0.53379234904719897</v>
      </c>
      <c r="EG57" s="93">
        <f t="shared" si="161"/>
        <v>0.5416422365331871</v>
      </c>
      <c r="EH57" s="93">
        <f t="shared" si="162"/>
        <v>0.54960756354102802</v>
      </c>
      <c r="EI57" s="93">
        <f t="shared" si="163"/>
        <v>0.55769002771074905</v>
      </c>
      <c r="EJ57" s="93">
        <f t="shared" si="164"/>
        <v>0.56589135164767179</v>
      </c>
      <c r="EK57" s="93">
        <f t="shared" si="165"/>
        <v>0.57421328328954924</v>
      </c>
      <c r="EL57" s="93">
        <f t="shared" si="166"/>
        <v>0.58265759627910141</v>
      </c>
      <c r="EM57" s="93">
        <f t="shared" si="167"/>
        <v>0.59122609034202933</v>
      </c>
      <c r="EN57" s="93">
        <f t="shared" si="168"/>
        <v>0.59992059167058853</v>
      </c>
      <c r="EO57" s="93">
        <f t="shared" si="169"/>
        <v>0.60874295331280304</v>
      </c>
      <c r="EP57" s="93">
        <f t="shared" si="170"/>
        <v>0.61769505556740301</v>
      </c>
      <c r="EQ57" s="93">
        <f t="shared" si="171"/>
        <v>0.62677880638457062</v>
      </c>
      <c r="ER57" s="93">
        <f t="shared" si="172"/>
        <v>0.63599614177257902</v>
      </c>
      <c r="ES57" s="93">
        <f t="shared" si="173"/>
        <v>0.64534902621041101</v>
      </c>
      <c r="ET57" s="93">
        <f t="shared" si="174"/>
        <v>0.65483945306644642</v>
      </c>
      <c r="EU57" s="93">
        <f t="shared" si="175"/>
        <v>0.66446944502330585</v>
      </c>
      <c r="EV57" s="93">
        <f t="shared" si="176"/>
        <v>0.67424105450894267</v>
      </c>
      <c r="EW57" s="93">
        <f t="shared" si="177"/>
        <v>0.6841563641340741</v>
      </c>
      <c r="EX57" s="93">
        <f t="shared" si="178"/>
        <v>0.6942174871360457</v>
      </c>
      <c r="EY57" s="93">
        <f t="shared" si="179"/>
        <v>0.70442656782922286</v>
      </c>
      <c r="EZ57" s="93">
        <f t="shared" si="180"/>
        <v>0.71478578206200549</v>
      </c>
      <c r="FA57" s="93">
        <f t="shared" si="181"/>
        <v>0.72529733768056437</v>
      </c>
      <c r="FB57" s="93">
        <f t="shared" si="182"/>
        <v>0.73596347499939618</v>
      </c>
      <c r="FC57" s="93">
        <f t="shared" si="183"/>
        <v>0.74678646727879905</v>
      </c>
      <c r="FD57" s="93">
        <f t="shared" si="184"/>
        <v>0.75776862120936961</v>
      </c>
      <c r="FE57" s="93">
        <f t="shared" si="185"/>
        <v>0.768912277403625</v>
      </c>
      <c r="FF57" s="93">
        <f t="shared" si="186"/>
        <v>0.7802198108948547</v>
      </c>
      <c r="FG57" s="93">
        <f t="shared" si="187"/>
        <v>0.79169363164330842</v>
      </c>
      <c r="FH57" s="93">
        <f t="shared" si="188"/>
        <v>0.80333618504982762</v>
      </c>
      <c r="FI57" s="93">
        <f t="shared" si="189"/>
        <v>0.81514995247703093</v>
      </c>
      <c r="FJ57" s="93">
        <f t="shared" si="190"/>
        <v>0.82713745177816367</v>
      </c>
      <c r="FK57" s="93">
        <f t="shared" si="191"/>
        <v>0.8393012378337249</v>
      </c>
      <c r="FL57" s="93">
        <f t="shared" si="192"/>
        <v>0.85164390309598548</v>
      </c>
      <c r="FM57" s="93">
        <f t="shared" si="193"/>
        <v>0.86416807814151464</v>
      </c>
      <c r="FN57" s="93">
        <f t="shared" si="194"/>
        <v>0.87687643223183098</v>
      </c>
      <c r="FO57" s="93">
        <f t="shared" si="195"/>
        <v>0.88977167388229905</v>
      </c>
      <c r="FP57" s="93">
        <f t="shared" si="196"/>
        <v>0.9028565514393917</v>
      </c>
      <c r="FQ57" s="93">
        <f t="shared" si="197"/>
        <v>0.91613385366644151</v>
      </c>
      <c r="FR57" s="93">
        <f t="shared" si="198"/>
        <v>0.92960641033800684</v>
      </c>
      <c r="FS57" s="93">
        <f t="shared" si="199"/>
        <v>0.94327709284297745</v>
      </c>
      <c r="FT57" s="93">
        <f t="shared" si="200"/>
        <v>0.95714881479655056</v>
      </c>
      <c r="FU57" s="93">
        <f t="shared" si="201"/>
        <v>0.97122453266120568</v>
      </c>
      <c r="FV57" s="93">
        <f t="shared" si="202"/>
        <v>0.98550724637681164</v>
      </c>
      <c r="FW57" s="93">
        <f t="shared" si="203"/>
        <v>1</v>
      </c>
      <c r="FX57" s="93">
        <f t="shared" si="204"/>
        <v>0</v>
      </c>
      <c r="FY57" s="93">
        <f t="shared" si="205"/>
        <v>0</v>
      </c>
      <c r="FZ57" s="93">
        <f t="shared" si="206"/>
        <v>0</v>
      </c>
      <c r="GA57" s="93">
        <f t="shared" si="207"/>
        <v>0</v>
      </c>
      <c r="GB57" s="93">
        <f t="shared" si="208"/>
        <v>0</v>
      </c>
      <c r="GC57" s="93">
        <f t="shared" si="209"/>
        <v>0</v>
      </c>
      <c r="GD57" s="93">
        <f t="shared" si="210"/>
        <v>0</v>
      </c>
      <c r="GE57" s="93">
        <f t="shared" si="211"/>
        <v>0</v>
      </c>
      <c r="GF57" s="93">
        <f t="shared" si="212"/>
        <v>0</v>
      </c>
      <c r="GG57" s="93">
        <f t="shared" si="213"/>
        <v>0</v>
      </c>
      <c r="GH57" s="93">
        <f t="shared" si="214"/>
        <v>0</v>
      </c>
      <c r="GI57" s="93">
        <f t="shared" si="215"/>
        <v>0</v>
      </c>
      <c r="GJ57" s="93">
        <f t="shared" si="216"/>
        <v>0</v>
      </c>
      <c r="GK57" s="93">
        <f t="shared" si="217"/>
        <v>0</v>
      </c>
      <c r="GL57" s="93">
        <f t="shared" si="218"/>
        <v>0</v>
      </c>
      <c r="GM57" s="93">
        <f t="shared" si="219"/>
        <v>0</v>
      </c>
      <c r="GN57" s="93">
        <f t="shared" si="220"/>
        <v>0</v>
      </c>
      <c r="GO57" s="93">
        <f t="shared" si="221"/>
        <v>0</v>
      </c>
      <c r="GP57" s="93">
        <f t="shared" si="222"/>
        <v>0</v>
      </c>
      <c r="GQ57" s="93">
        <f t="shared" si="223"/>
        <v>0</v>
      </c>
      <c r="GR57" s="93">
        <f t="shared" si="224"/>
        <v>0</v>
      </c>
      <c r="GS57" s="93">
        <f t="shared" si="225"/>
        <v>0</v>
      </c>
      <c r="GT57" s="93">
        <f t="shared" si="226"/>
        <v>0</v>
      </c>
      <c r="GU57" s="93">
        <f t="shared" si="227"/>
        <v>0</v>
      </c>
      <c r="GV57" s="93">
        <f t="shared" si="228"/>
        <v>0</v>
      </c>
      <c r="GW57" s="93">
        <f t="shared" si="229"/>
        <v>0</v>
      </c>
      <c r="GX57" s="93">
        <f t="shared" si="230"/>
        <v>0</v>
      </c>
      <c r="GY57" s="93">
        <f t="shared" si="231"/>
        <v>0</v>
      </c>
      <c r="GZ57" s="93">
        <f t="shared" si="232"/>
        <v>0</v>
      </c>
      <c r="HA57" s="93">
        <f t="shared" si="233"/>
        <v>0</v>
      </c>
      <c r="HB57" s="93">
        <f t="shared" si="234"/>
        <v>0</v>
      </c>
      <c r="HC57" s="93">
        <f t="shared" si="235"/>
        <v>0</v>
      </c>
      <c r="HD57" s="93">
        <f t="shared" si="236"/>
        <v>0</v>
      </c>
      <c r="HE57" s="93">
        <f t="shared" si="237"/>
        <v>0</v>
      </c>
      <c r="HF57" s="93">
        <f t="shared" si="238"/>
        <v>0</v>
      </c>
      <c r="HG57" s="93">
        <f t="shared" si="239"/>
        <v>0</v>
      </c>
      <c r="HH57" s="93">
        <f t="shared" si="240"/>
        <v>0</v>
      </c>
      <c r="HI57" s="93">
        <f t="shared" si="241"/>
        <v>0</v>
      </c>
      <c r="HJ57" s="93">
        <f t="shared" si="242"/>
        <v>0</v>
      </c>
      <c r="HK57" s="93">
        <f t="shared" si="243"/>
        <v>0</v>
      </c>
      <c r="HL57" s="93">
        <f t="shared" si="244"/>
        <v>0</v>
      </c>
      <c r="HM57" s="93">
        <f t="shared" si="245"/>
        <v>0</v>
      </c>
      <c r="HN57" s="93">
        <f t="shared" si="246"/>
        <v>0</v>
      </c>
      <c r="HO57" s="93">
        <f t="shared" si="247"/>
        <v>0</v>
      </c>
      <c r="HP57" s="93">
        <f t="shared" si="248"/>
        <v>0</v>
      </c>
      <c r="HQ57" s="93">
        <f t="shared" si="249"/>
        <v>0</v>
      </c>
    </row>
    <row r="58" spans="2:225" x14ac:dyDescent="0.25">
      <c r="B58" s="40">
        <v>54</v>
      </c>
      <c r="C58" s="91">
        <f t="shared" ca="1" si="144"/>
        <v>5063282.3705461081</v>
      </c>
      <c r="D58" s="91">
        <f t="shared" ca="1" si="145"/>
        <v>5569479.3400017256</v>
      </c>
      <c r="E58" s="91">
        <f t="shared" ca="1" si="146"/>
        <v>2511843.0430232054</v>
      </c>
      <c r="F58" s="91">
        <f t="shared" ca="1" si="147"/>
        <v>2986568.4429519195</v>
      </c>
      <c r="H58" s="40">
        <v>54</v>
      </c>
      <c r="I58" s="91">
        <f t="shared" si="258"/>
        <v>575532.06105457922</v>
      </c>
      <c r="J58" s="41">
        <f t="shared" si="259"/>
        <v>0.88900000000000001</v>
      </c>
      <c r="K58" s="92">
        <f t="shared" si="148"/>
        <v>511648.00227752095</v>
      </c>
      <c r="L58" s="92">
        <f t="shared" si="149"/>
        <v>2038.4382560857409</v>
      </c>
      <c r="M58" s="42"/>
      <c r="N58" s="40">
        <v>54</v>
      </c>
      <c r="O58" s="54">
        <f t="shared" si="137"/>
        <v>3.0332647591500499</v>
      </c>
      <c r="P58" s="92">
        <f t="shared" si="261"/>
        <v>383.31615688398995</v>
      </c>
      <c r="Q58" s="92">
        <f t="shared" si="115"/>
        <v>139910.39726265633</v>
      </c>
      <c r="R58" s="42"/>
      <c r="S58" s="40">
        <v>54</v>
      </c>
      <c r="T58" s="54">
        <f>'7. Dödsrisk'!E58</f>
        <v>3.7699999999999999E-3</v>
      </c>
      <c r="U58" s="90">
        <f t="shared" si="116"/>
        <v>0.99622999999999995</v>
      </c>
      <c r="V58" s="43"/>
      <c r="W58" s="37">
        <v>54</v>
      </c>
      <c r="X58" s="93">
        <f t="shared" si="256"/>
        <v>0.9558392571761759</v>
      </c>
      <c r="Y58" s="93">
        <f t="shared" si="256"/>
        <v>0.95851350986870942</v>
      </c>
      <c r="Z58" s="93">
        <f t="shared" si="256"/>
        <v>0.95867648487113732</v>
      </c>
      <c r="AA58" s="93">
        <f t="shared" si="256"/>
        <v>0.95888744010796112</v>
      </c>
      <c r="AB58" s="93">
        <f t="shared" si="256"/>
        <v>0.95895456692764625</v>
      </c>
      <c r="AC58" s="93">
        <f t="shared" si="256"/>
        <v>0.95907924722978566</v>
      </c>
      <c r="AD58" s="93">
        <f t="shared" si="256"/>
        <v>0.95912720358996562</v>
      </c>
      <c r="AE58" s="93">
        <f t="shared" si="256"/>
        <v>0.9592423126674855</v>
      </c>
      <c r="AF58" s="93">
        <f t="shared" si="256"/>
        <v>0.95930946432998876</v>
      </c>
      <c r="AG58" s="93">
        <f t="shared" si="256"/>
        <v>0.95932865090300679</v>
      </c>
      <c r="AH58" s="93">
        <f t="shared" si="256"/>
        <v>0.9593574316259551</v>
      </c>
      <c r="AI58" s="93">
        <f t="shared" si="256"/>
        <v>0.95940540189605039</v>
      </c>
      <c r="AJ58" s="93">
        <f t="shared" si="256"/>
        <v>0.95947256497559863</v>
      </c>
      <c r="AK58" s="93">
        <f t="shared" si="256"/>
        <v>0.95957811856864106</v>
      </c>
      <c r="AL58" s="93">
        <f t="shared" si="256"/>
        <v>0.95966448837259444</v>
      </c>
      <c r="AM58" s="93">
        <f t="shared" si="255"/>
        <v>0.95977006307953361</v>
      </c>
      <c r="AN58" s="93">
        <f t="shared" si="255"/>
        <v>0.95989484940995684</v>
      </c>
      <c r="AO58" s="93">
        <f t="shared" si="255"/>
        <v>0.96007726409013394</v>
      </c>
      <c r="AP58" s="93">
        <f t="shared" si="255"/>
        <v>0.96036537370224462</v>
      </c>
      <c r="AQ58" s="93">
        <f t="shared" si="255"/>
        <v>0.96069200898529983</v>
      </c>
      <c r="AR58" s="93">
        <f t="shared" si="255"/>
        <v>0.96123029795215242</v>
      </c>
      <c r="AS58" s="93">
        <f t="shared" si="255"/>
        <v>0.96184587931491417</v>
      </c>
      <c r="AT58" s="93">
        <f t="shared" si="255"/>
        <v>0.96243296342260187</v>
      </c>
      <c r="AU58" s="93">
        <f t="shared" si="255"/>
        <v>0.96304931498419211</v>
      </c>
      <c r="AV58" s="93">
        <f t="shared" si="255"/>
        <v>0.96364677598530291</v>
      </c>
      <c r="AW58" s="93">
        <f t="shared" si="255"/>
        <v>0.96445691979793291</v>
      </c>
      <c r="AX58" s="93">
        <f t="shared" si="255"/>
        <v>0.96531605108339713</v>
      </c>
      <c r="AY58" s="93">
        <f t="shared" si="255"/>
        <v>0.96611792896443771</v>
      </c>
      <c r="AZ58" s="93">
        <f t="shared" si="255"/>
        <v>0.96688176555922967</v>
      </c>
      <c r="BA58" s="93">
        <f t="shared" si="255"/>
        <v>0.9676074711626016</v>
      </c>
      <c r="BB58" s="93">
        <f t="shared" si="255"/>
        <v>0.96831434063126254</v>
      </c>
      <c r="BC58" s="93">
        <f t="shared" si="257"/>
        <v>0.96902172649160112</v>
      </c>
      <c r="BD58" s="93">
        <f t="shared" si="257"/>
        <v>0.96954528094331049</v>
      </c>
      <c r="BE58" s="93">
        <f t="shared" si="257"/>
        <v>0.97022443804994551</v>
      </c>
      <c r="BF58" s="93">
        <f t="shared" si="257"/>
        <v>0.97115674852853295</v>
      </c>
      <c r="BG58" s="93">
        <f t="shared" si="257"/>
        <v>0.9717786868881414</v>
      </c>
      <c r="BH58" s="93">
        <f t="shared" si="257"/>
        <v>0.97269301832536714</v>
      </c>
      <c r="BI58" s="93">
        <f t="shared" si="257"/>
        <v>0.97353999812373493</v>
      </c>
      <c r="BJ58" s="93">
        <f t="shared" si="257"/>
        <v>0.97440722055002449</v>
      </c>
      <c r="BK58" s="93">
        <f t="shared" si="257"/>
        <v>0.97504099719820281</v>
      </c>
      <c r="BL58" s="93">
        <f t="shared" si="257"/>
        <v>0.97583142064892892</v>
      </c>
      <c r="BM58" s="93">
        <f t="shared" si="257"/>
        <v>0.97682778498961809</v>
      </c>
      <c r="BN58" s="93">
        <f t="shared" si="257"/>
        <v>0.97778601528459708</v>
      </c>
      <c r="BO58" s="93">
        <f t="shared" si="257"/>
        <v>0.9788921634292721</v>
      </c>
      <c r="BP58" s="93">
        <f t="shared" si="257"/>
        <v>0.97995050998005051</v>
      </c>
      <c r="BQ58" s="93">
        <f t="shared" si="257"/>
        <v>0.98103946378485185</v>
      </c>
      <c r="BR58" s="93">
        <f t="shared" si="257"/>
        <v>0.98225746303902028</v>
      </c>
      <c r="BS58" s="93">
        <f t="shared" si="264"/>
        <v>0.98347697448738458</v>
      </c>
      <c r="BT58" s="93">
        <f t="shared" si="263"/>
        <v>0.98521094575190793</v>
      </c>
      <c r="BU58" s="93">
        <f t="shared" si="263"/>
        <v>0.98694797418647617</v>
      </c>
      <c r="BV58" s="93">
        <f t="shared" si="263"/>
        <v>0.98900510480446946</v>
      </c>
      <c r="BW58" s="93">
        <f t="shared" si="263"/>
        <v>0.99124531922591996</v>
      </c>
      <c r="BX58" s="93">
        <f t="shared" si="263"/>
        <v>0.993490608</v>
      </c>
      <c r="BY58" s="93">
        <f t="shared" si="263"/>
        <v>0.99660000000000004</v>
      </c>
      <c r="BZ58" s="93">
        <f t="shared" si="263"/>
        <v>1</v>
      </c>
      <c r="CA58" s="93">
        <f t="shared" si="263"/>
        <v>0</v>
      </c>
      <c r="CB58" s="93">
        <f t="shared" si="263"/>
        <v>0</v>
      </c>
      <c r="CC58" s="93">
        <f t="shared" si="263"/>
        <v>0</v>
      </c>
      <c r="CD58" s="93">
        <f t="shared" si="263"/>
        <v>0</v>
      </c>
      <c r="CE58" s="93">
        <f t="shared" si="263"/>
        <v>0</v>
      </c>
      <c r="CF58" s="93">
        <f t="shared" si="263"/>
        <v>0</v>
      </c>
      <c r="CG58" s="93">
        <f t="shared" si="263"/>
        <v>0</v>
      </c>
      <c r="CH58" s="93">
        <f t="shared" si="263"/>
        <v>0</v>
      </c>
      <c r="CI58" s="93">
        <f t="shared" si="263"/>
        <v>0</v>
      </c>
      <c r="CJ58" s="93">
        <f t="shared" si="266"/>
        <v>0</v>
      </c>
      <c r="CK58" s="93">
        <f t="shared" si="266"/>
        <v>0</v>
      </c>
      <c r="CL58" s="93">
        <f t="shared" si="266"/>
        <v>0</v>
      </c>
      <c r="CM58" s="93">
        <f t="shared" si="266"/>
        <v>0</v>
      </c>
      <c r="CN58" s="93">
        <f t="shared" si="266"/>
        <v>0</v>
      </c>
      <c r="CO58" s="93">
        <f t="shared" si="266"/>
        <v>0</v>
      </c>
      <c r="CP58" s="93">
        <f t="shared" si="266"/>
        <v>0</v>
      </c>
      <c r="CQ58" s="93">
        <f t="shared" si="266"/>
        <v>0</v>
      </c>
      <c r="CR58" s="93">
        <f t="shared" si="266"/>
        <v>0</v>
      </c>
      <c r="CS58" s="93">
        <f t="shared" si="266"/>
        <v>0</v>
      </c>
      <c r="CT58" s="93">
        <f t="shared" si="266"/>
        <v>0</v>
      </c>
      <c r="CU58" s="93">
        <f t="shared" si="266"/>
        <v>0</v>
      </c>
      <c r="CV58" s="93">
        <f t="shared" si="266"/>
        <v>0</v>
      </c>
      <c r="CW58" s="93">
        <f t="shared" si="266"/>
        <v>0</v>
      </c>
      <c r="CX58" s="93">
        <f t="shared" si="266"/>
        <v>0</v>
      </c>
      <c r="CY58" s="93">
        <f t="shared" si="265"/>
        <v>0</v>
      </c>
      <c r="CZ58" s="93">
        <f t="shared" si="262"/>
        <v>0</v>
      </c>
      <c r="DA58" s="93">
        <f t="shared" si="262"/>
        <v>0</v>
      </c>
      <c r="DB58" s="93">
        <f t="shared" si="262"/>
        <v>0</v>
      </c>
      <c r="DC58" s="93">
        <f t="shared" si="262"/>
        <v>0</v>
      </c>
      <c r="DD58" s="93">
        <f t="shared" si="262"/>
        <v>0</v>
      </c>
      <c r="DE58" s="93">
        <f t="shared" si="262"/>
        <v>0</v>
      </c>
      <c r="DF58" s="93">
        <f t="shared" si="262"/>
        <v>0</v>
      </c>
      <c r="DG58" s="93">
        <f t="shared" si="262"/>
        <v>0</v>
      </c>
      <c r="DH58" s="93">
        <f t="shared" si="262"/>
        <v>0</v>
      </c>
      <c r="DI58" s="93">
        <f t="shared" si="262"/>
        <v>0</v>
      </c>
      <c r="DJ58" s="93">
        <f t="shared" si="262"/>
        <v>0</v>
      </c>
      <c r="DK58" s="93">
        <f t="shared" si="262"/>
        <v>0</v>
      </c>
      <c r="DL58" s="93">
        <f t="shared" si="262"/>
        <v>0</v>
      </c>
      <c r="DM58" s="93">
        <f t="shared" si="262"/>
        <v>0</v>
      </c>
      <c r="DN58" s="93">
        <f t="shared" si="262"/>
        <v>0</v>
      </c>
      <c r="DO58" s="93">
        <f t="shared" si="262"/>
        <v>0</v>
      </c>
      <c r="DP58" s="93">
        <f t="shared" si="260"/>
        <v>0</v>
      </c>
      <c r="DQ58" s="93">
        <f t="shared" si="260"/>
        <v>0</v>
      </c>
      <c r="DR58" s="93">
        <f t="shared" si="260"/>
        <v>0</v>
      </c>
      <c r="DS58" s="93">
        <f t="shared" si="260"/>
        <v>0</v>
      </c>
      <c r="DU58" s="37">
        <v>54</v>
      </c>
      <c r="DV58" s="93">
        <f t="shared" si="150"/>
        <v>0.45460099958533123</v>
      </c>
      <c r="DW58" s="93">
        <f t="shared" si="151"/>
        <v>0.46128630840276258</v>
      </c>
      <c r="DX58" s="93">
        <f t="shared" si="152"/>
        <v>0.46806993058515611</v>
      </c>
      <c r="DY58" s="93">
        <f t="shared" si="153"/>
        <v>0.47495331191729073</v>
      </c>
      <c r="DZ58" s="93">
        <f t="shared" si="154"/>
        <v>0.48193791944548614</v>
      </c>
      <c r="EA58" s="93">
        <f t="shared" si="155"/>
        <v>0.48902524179027268</v>
      </c>
      <c r="EB58" s="93">
        <f t="shared" si="156"/>
        <v>0.49621678946365899</v>
      </c>
      <c r="EC58" s="93">
        <f t="shared" si="157"/>
        <v>0.50351409519106571</v>
      </c>
      <c r="ED58" s="93">
        <f t="shared" si="158"/>
        <v>0.51091871423799318</v>
      </c>
      <c r="EE58" s="93">
        <f t="shared" si="159"/>
        <v>0.51843222474149309</v>
      </c>
      <c r="EF58" s="93">
        <f t="shared" si="160"/>
        <v>0.52605622804651497</v>
      </c>
      <c r="EG58" s="93">
        <f t="shared" si="161"/>
        <v>0.53379234904719897</v>
      </c>
      <c r="EH58" s="93">
        <f t="shared" si="162"/>
        <v>0.5416422365331871</v>
      </c>
      <c r="EI58" s="93">
        <f t="shared" si="163"/>
        <v>0.54960756354102802</v>
      </c>
      <c r="EJ58" s="93">
        <f t="shared" si="164"/>
        <v>0.55769002771074905</v>
      </c>
      <c r="EK58" s="93">
        <f t="shared" si="165"/>
        <v>0.56589135164767179</v>
      </c>
      <c r="EL58" s="93">
        <f t="shared" si="166"/>
        <v>0.57421328328954924</v>
      </c>
      <c r="EM58" s="93">
        <f t="shared" si="167"/>
        <v>0.58265759627910141</v>
      </c>
      <c r="EN58" s="93">
        <f t="shared" si="168"/>
        <v>0.59122609034202933</v>
      </c>
      <c r="EO58" s="93">
        <f t="shared" si="169"/>
        <v>0.59992059167058853</v>
      </c>
      <c r="EP58" s="93">
        <f t="shared" si="170"/>
        <v>0.60874295331280304</v>
      </c>
      <c r="EQ58" s="93">
        <f t="shared" si="171"/>
        <v>0.61769505556740301</v>
      </c>
      <c r="ER58" s="93">
        <f t="shared" si="172"/>
        <v>0.62677880638457062</v>
      </c>
      <c r="ES58" s="93">
        <f t="shared" si="173"/>
        <v>0.63599614177257902</v>
      </c>
      <c r="ET58" s="93">
        <f t="shared" si="174"/>
        <v>0.64534902621041101</v>
      </c>
      <c r="EU58" s="93">
        <f t="shared" si="175"/>
        <v>0.65483945306644642</v>
      </c>
      <c r="EV58" s="93">
        <f t="shared" si="176"/>
        <v>0.66446944502330585</v>
      </c>
      <c r="EW58" s="93">
        <f t="shared" si="177"/>
        <v>0.67424105450894267</v>
      </c>
      <c r="EX58" s="93">
        <f t="shared" si="178"/>
        <v>0.6841563641340741</v>
      </c>
      <c r="EY58" s="93">
        <f t="shared" si="179"/>
        <v>0.6942174871360457</v>
      </c>
      <c r="EZ58" s="93">
        <f t="shared" si="180"/>
        <v>0.70442656782922286</v>
      </c>
      <c r="FA58" s="93">
        <f t="shared" si="181"/>
        <v>0.71478578206200549</v>
      </c>
      <c r="FB58" s="93">
        <f t="shared" si="182"/>
        <v>0.72529733768056437</v>
      </c>
      <c r="FC58" s="93">
        <f t="shared" si="183"/>
        <v>0.73596347499939618</v>
      </c>
      <c r="FD58" s="93">
        <f t="shared" si="184"/>
        <v>0.74678646727879905</v>
      </c>
      <c r="FE58" s="93">
        <f t="shared" si="185"/>
        <v>0.75776862120936961</v>
      </c>
      <c r="FF58" s="93">
        <f t="shared" si="186"/>
        <v>0.768912277403625</v>
      </c>
      <c r="FG58" s="93">
        <f t="shared" si="187"/>
        <v>0.7802198108948547</v>
      </c>
      <c r="FH58" s="93">
        <f t="shared" si="188"/>
        <v>0.79169363164330842</v>
      </c>
      <c r="FI58" s="93">
        <f t="shared" si="189"/>
        <v>0.80333618504982762</v>
      </c>
      <c r="FJ58" s="93">
        <f t="shared" si="190"/>
        <v>0.81514995247703093</v>
      </c>
      <c r="FK58" s="93">
        <f t="shared" si="191"/>
        <v>0.82713745177816367</v>
      </c>
      <c r="FL58" s="93">
        <f t="shared" si="192"/>
        <v>0.8393012378337249</v>
      </c>
      <c r="FM58" s="93">
        <f t="shared" si="193"/>
        <v>0.85164390309598548</v>
      </c>
      <c r="FN58" s="93">
        <f t="shared" si="194"/>
        <v>0.86416807814151464</v>
      </c>
      <c r="FO58" s="93">
        <f t="shared" si="195"/>
        <v>0.87687643223183098</v>
      </c>
      <c r="FP58" s="93">
        <f t="shared" si="196"/>
        <v>0.88977167388229905</v>
      </c>
      <c r="FQ58" s="93">
        <f t="shared" si="197"/>
        <v>0.9028565514393917</v>
      </c>
      <c r="FR58" s="93">
        <f t="shared" si="198"/>
        <v>0.91613385366644151</v>
      </c>
      <c r="FS58" s="93">
        <f t="shared" si="199"/>
        <v>0.92960641033800684</v>
      </c>
      <c r="FT58" s="93">
        <f t="shared" si="200"/>
        <v>0.94327709284297745</v>
      </c>
      <c r="FU58" s="93">
        <f t="shared" si="201"/>
        <v>0.95714881479655056</v>
      </c>
      <c r="FV58" s="93">
        <f t="shared" si="202"/>
        <v>0.97122453266120568</v>
      </c>
      <c r="FW58" s="93">
        <f t="shared" si="203"/>
        <v>0.98550724637681164</v>
      </c>
      <c r="FX58" s="93">
        <f t="shared" si="204"/>
        <v>1</v>
      </c>
      <c r="FY58" s="93">
        <f t="shared" si="205"/>
        <v>0</v>
      </c>
      <c r="FZ58" s="93">
        <f t="shared" si="206"/>
        <v>0</v>
      </c>
      <c r="GA58" s="93">
        <f t="shared" si="207"/>
        <v>0</v>
      </c>
      <c r="GB58" s="93">
        <f t="shared" si="208"/>
        <v>0</v>
      </c>
      <c r="GC58" s="93">
        <f t="shared" si="209"/>
        <v>0</v>
      </c>
      <c r="GD58" s="93">
        <f t="shared" si="210"/>
        <v>0</v>
      </c>
      <c r="GE58" s="93">
        <f t="shared" si="211"/>
        <v>0</v>
      </c>
      <c r="GF58" s="93">
        <f t="shared" si="212"/>
        <v>0</v>
      </c>
      <c r="GG58" s="93">
        <f t="shared" si="213"/>
        <v>0</v>
      </c>
      <c r="GH58" s="93">
        <f t="shared" si="214"/>
        <v>0</v>
      </c>
      <c r="GI58" s="93">
        <f t="shared" si="215"/>
        <v>0</v>
      </c>
      <c r="GJ58" s="93">
        <f t="shared" si="216"/>
        <v>0</v>
      </c>
      <c r="GK58" s="93">
        <f t="shared" si="217"/>
        <v>0</v>
      </c>
      <c r="GL58" s="93">
        <f t="shared" si="218"/>
        <v>0</v>
      </c>
      <c r="GM58" s="93">
        <f t="shared" si="219"/>
        <v>0</v>
      </c>
      <c r="GN58" s="93">
        <f t="shared" si="220"/>
        <v>0</v>
      </c>
      <c r="GO58" s="93">
        <f t="shared" si="221"/>
        <v>0</v>
      </c>
      <c r="GP58" s="93">
        <f t="shared" si="222"/>
        <v>0</v>
      </c>
      <c r="GQ58" s="93">
        <f t="shared" si="223"/>
        <v>0</v>
      </c>
      <c r="GR58" s="93">
        <f t="shared" si="224"/>
        <v>0</v>
      </c>
      <c r="GS58" s="93">
        <f t="shared" si="225"/>
        <v>0</v>
      </c>
      <c r="GT58" s="93">
        <f t="shared" si="226"/>
        <v>0</v>
      </c>
      <c r="GU58" s="93">
        <f t="shared" si="227"/>
        <v>0</v>
      </c>
      <c r="GV58" s="93">
        <f t="shared" si="228"/>
        <v>0</v>
      </c>
      <c r="GW58" s="93">
        <f t="shared" si="229"/>
        <v>0</v>
      </c>
      <c r="GX58" s="93">
        <f t="shared" si="230"/>
        <v>0</v>
      </c>
      <c r="GY58" s="93">
        <f t="shared" si="231"/>
        <v>0</v>
      </c>
      <c r="GZ58" s="93">
        <f t="shared" si="232"/>
        <v>0</v>
      </c>
      <c r="HA58" s="93">
        <f t="shared" si="233"/>
        <v>0</v>
      </c>
      <c r="HB58" s="93">
        <f t="shared" si="234"/>
        <v>0</v>
      </c>
      <c r="HC58" s="93">
        <f t="shared" si="235"/>
        <v>0</v>
      </c>
      <c r="HD58" s="93">
        <f t="shared" si="236"/>
        <v>0</v>
      </c>
      <c r="HE58" s="93">
        <f t="shared" si="237"/>
        <v>0</v>
      </c>
      <c r="HF58" s="93">
        <f t="shared" si="238"/>
        <v>0</v>
      </c>
      <c r="HG58" s="93">
        <f t="shared" si="239"/>
        <v>0</v>
      </c>
      <c r="HH58" s="93">
        <f t="shared" si="240"/>
        <v>0</v>
      </c>
      <c r="HI58" s="93">
        <f t="shared" si="241"/>
        <v>0</v>
      </c>
      <c r="HJ58" s="93">
        <f t="shared" si="242"/>
        <v>0</v>
      </c>
      <c r="HK58" s="93">
        <f t="shared" si="243"/>
        <v>0</v>
      </c>
      <c r="HL58" s="93">
        <f t="shared" si="244"/>
        <v>0</v>
      </c>
      <c r="HM58" s="93">
        <f t="shared" si="245"/>
        <v>0</v>
      </c>
      <c r="HN58" s="93">
        <f t="shared" si="246"/>
        <v>0</v>
      </c>
      <c r="HO58" s="93">
        <f t="shared" si="247"/>
        <v>0</v>
      </c>
      <c r="HP58" s="93">
        <f t="shared" si="248"/>
        <v>0</v>
      </c>
      <c r="HQ58" s="93">
        <f t="shared" si="249"/>
        <v>0</v>
      </c>
    </row>
    <row r="59" spans="2:225" x14ac:dyDescent="0.25">
      <c r="B59" s="40">
        <v>55</v>
      </c>
      <c r="C59" s="91">
        <f t="shared" ca="1" si="144"/>
        <v>4636048.0690221637</v>
      </c>
      <c r="D59" s="91">
        <f t="shared" ca="1" si="145"/>
        <v>5076971.5203559482</v>
      </c>
      <c r="E59" s="91">
        <f t="shared" ca="1" si="146"/>
        <v>2415922.0342673934</v>
      </c>
      <c r="F59" s="91">
        <f t="shared" ca="1" si="147"/>
        <v>2857430.5588963022</v>
      </c>
      <c r="H59" s="40">
        <v>55</v>
      </c>
      <c r="I59" s="91">
        <f t="shared" ref="I59:I78" si="267">AI_MAN_55_64*(1+SOCA)</f>
        <v>542863.65679926006</v>
      </c>
      <c r="J59" s="41">
        <f t="shared" ref="J59:J68" si="268">SI_MAN_55_64</f>
        <v>0.77</v>
      </c>
      <c r="K59" s="92">
        <f t="shared" si="148"/>
        <v>418005.01573543024</v>
      </c>
      <c r="L59" s="92">
        <f t="shared" si="149"/>
        <v>1665.3586284280088</v>
      </c>
      <c r="M59" s="42"/>
      <c r="N59" s="40">
        <v>55</v>
      </c>
      <c r="O59" s="54">
        <f t="shared" si="137"/>
        <v>3.0332647591500499</v>
      </c>
      <c r="P59" s="92">
        <f t="shared" si="261"/>
        <v>357.585856805422</v>
      </c>
      <c r="Q59" s="92">
        <f t="shared" si="115"/>
        <v>130518.83773397903</v>
      </c>
      <c r="R59" s="42"/>
      <c r="S59" s="40">
        <v>55</v>
      </c>
      <c r="T59" s="54">
        <f>'7. Dödsrisk'!E59</f>
        <v>4.0199999999999993E-3</v>
      </c>
      <c r="U59" s="90">
        <f t="shared" si="116"/>
        <v>0.99597999999999998</v>
      </c>
      <c r="V59" s="43"/>
      <c r="W59" s="37">
        <v>55</v>
      </c>
      <c r="X59" s="93">
        <f t="shared" si="256"/>
        <v>0.95223574317662163</v>
      </c>
      <c r="Y59" s="93">
        <f t="shared" si="256"/>
        <v>0.95489991393650431</v>
      </c>
      <c r="Z59" s="93">
        <f t="shared" si="256"/>
        <v>0.95506227452317305</v>
      </c>
      <c r="AA59" s="93">
        <f t="shared" si="256"/>
        <v>0.95527243445875409</v>
      </c>
      <c r="AB59" s="93">
        <f t="shared" si="256"/>
        <v>0.95533930821032897</v>
      </c>
      <c r="AC59" s="93">
        <f t="shared" si="256"/>
        <v>0.95546351846772937</v>
      </c>
      <c r="AD59" s="93">
        <f t="shared" si="256"/>
        <v>0.9555112940324314</v>
      </c>
      <c r="AE59" s="93">
        <f t="shared" si="256"/>
        <v>0.95562596914872899</v>
      </c>
      <c r="AF59" s="93">
        <f t="shared" si="256"/>
        <v>0.95569286764946471</v>
      </c>
      <c r="AG59" s="93">
        <f t="shared" si="256"/>
        <v>0.95571198188910245</v>
      </c>
      <c r="AH59" s="93">
        <f t="shared" si="256"/>
        <v>0.95574065410872522</v>
      </c>
      <c r="AI59" s="93">
        <f t="shared" si="256"/>
        <v>0.9557884435309022</v>
      </c>
      <c r="AJ59" s="93">
        <f t="shared" si="256"/>
        <v>0.95585535340564054</v>
      </c>
      <c r="AK59" s="93">
        <f t="shared" si="256"/>
        <v>0.95596050906163721</v>
      </c>
      <c r="AL59" s="93">
        <f t="shared" si="256"/>
        <v>0.95604655325142973</v>
      </c>
      <c r="AM59" s="93">
        <f t="shared" si="255"/>
        <v>0.9561517299417237</v>
      </c>
      <c r="AN59" s="93">
        <f t="shared" si="255"/>
        <v>0.95627604582768122</v>
      </c>
      <c r="AO59" s="93">
        <f t="shared" si="255"/>
        <v>0.95645777280451405</v>
      </c>
      <c r="AP59" s="93">
        <f t="shared" si="255"/>
        <v>0.95674479624338715</v>
      </c>
      <c r="AQ59" s="93">
        <f t="shared" si="255"/>
        <v>0.95707020011142518</v>
      </c>
      <c r="AR59" s="93">
        <f t="shared" si="255"/>
        <v>0.95760645972887271</v>
      </c>
      <c r="AS59" s="93">
        <f t="shared" si="255"/>
        <v>0.95821972034989689</v>
      </c>
      <c r="AT59" s="93">
        <f t="shared" si="255"/>
        <v>0.95880459115049865</v>
      </c>
      <c r="AU59" s="93">
        <f t="shared" si="255"/>
        <v>0.95941861906670167</v>
      </c>
      <c r="AV59" s="93">
        <f t="shared" si="255"/>
        <v>0.96001382763983822</v>
      </c>
      <c r="AW59" s="93">
        <f t="shared" si="255"/>
        <v>0.96082091721029461</v>
      </c>
      <c r="AX59" s="93">
        <f t="shared" si="255"/>
        <v>0.9616768095708127</v>
      </c>
      <c r="AY59" s="93">
        <f t="shared" si="255"/>
        <v>0.96247566437224175</v>
      </c>
      <c r="AZ59" s="93">
        <f t="shared" si="255"/>
        <v>0.96323662130307131</v>
      </c>
      <c r="BA59" s="93">
        <f t="shared" si="255"/>
        <v>0.96395959099631856</v>
      </c>
      <c r="BB59" s="93">
        <f t="shared" si="255"/>
        <v>0.96466379556708259</v>
      </c>
      <c r="BC59" s="93">
        <f t="shared" si="257"/>
        <v>0.96536851458272777</v>
      </c>
      <c r="BD59" s="93">
        <f t="shared" si="257"/>
        <v>0.96589009523415414</v>
      </c>
      <c r="BE59" s="93">
        <f t="shared" si="257"/>
        <v>0.9665666919184972</v>
      </c>
      <c r="BF59" s="93">
        <f t="shared" si="257"/>
        <v>0.96749548758658033</v>
      </c>
      <c r="BG59" s="93">
        <f t="shared" si="257"/>
        <v>0.96811508123857304</v>
      </c>
      <c r="BH59" s="93">
        <f t="shared" si="257"/>
        <v>0.96902596564628041</v>
      </c>
      <c r="BI59" s="93">
        <f t="shared" si="257"/>
        <v>0.96986975233080841</v>
      </c>
      <c r="BJ59" s="93">
        <f t="shared" si="257"/>
        <v>0.97073370532855086</v>
      </c>
      <c r="BK59" s="93">
        <f t="shared" si="257"/>
        <v>0.97136509263876558</v>
      </c>
      <c r="BL59" s="93">
        <f t="shared" si="257"/>
        <v>0.97215253619308239</v>
      </c>
      <c r="BM59" s="93">
        <f t="shared" si="257"/>
        <v>0.97314514424020715</v>
      </c>
      <c r="BN59" s="93">
        <f t="shared" si="257"/>
        <v>0.97409976200697412</v>
      </c>
      <c r="BO59" s="93">
        <f t="shared" si="257"/>
        <v>0.97520173997314374</v>
      </c>
      <c r="BP59" s="93">
        <f t="shared" si="257"/>
        <v>0.97625609655742562</v>
      </c>
      <c r="BQ59" s="93">
        <f t="shared" si="257"/>
        <v>0.97734094500638291</v>
      </c>
      <c r="BR59" s="93">
        <f t="shared" si="257"/>
        <v>0.97855435240336308</v>
      </c>
      <c r="BS59" s="93">
        <f t="shared" si="264"/>
        <v>0.97976926629356709</v>
      </c>
      <c r="BT59" s="93">
        <f t="shared" si="263"/>
        <v>0.98149670048642323</v>
      </c>
      <c r="BU59" s="93">
        <f t="shared" si="263"/>
        <v>0.98322718032379308</v>
      </c>
      <c r="BV59" s="93">
        <f t="shared" si="263"/>
        <v>0.98527655555935656</v>
      </c>
      <c r="BW59" s="93">
        <f t="shared" si="263"/>
        <v>0.98750832437243818</v>
      </c>
      <c r="BX59" s="93">
        <f t="shared" si="263"/>
        <v>0.98974514840783989</v>
      </c>
      <c r="BY59" s="93">
        <f t="shared" si="263"/>
        <v>0.99284281799999996</v>
      </c>
      <c r="BZ59" s="93">
        <f t="shared" si="263"/>
        <v>0.99622999999999995</v>
      </c>
      <c r="CA59" s="93">
        <f t="shared" si="263"/>
        <v>1</v>
      </c>
      <c r="CB59" s="93">
        <f t="shared" si="263"/>
        <v>0</v>
      </c>
      <c r="CC59" s="93">
        <f t="shared" si="263"/>
        <v>0</v>
      </c>
      <c r="CD59" s="93">
        <f t="shared" si="263"/>
        <v>0</v>
      </c>
      <c r="CE59" s="93">
        <f t="shared" si="263"/>
        <v>0</v>
      </c>
      <c r="CF59" s="93">
        <f t="shared" si="263"/>
        <v>0</v>
      </c>
      <c r="CG59" s="93">
        <f t="shared" si="263"/>
        <v>0</v>
      </c>
      <c r="CH59" s="93">
        <f t="shared" si="263"/>
        <v>0</v>
      </c>
      <c r="CI59" s="93">
        <f t="shared" si="263"/>
        <v>0</v>
      </c>
      <c r="CJ59" s="93">
        <f t="shared" si="266"/>
        <v>0</v>
      </c>
      <c r="CK59" s="93">
        <f t="shared" si="266"/>
        <v>0</v>
      </c>
      <c r="CL59" s="93">
        <f t="shared" si="266"/>
        <v>0</v>
      </c>
      <c r="CM59" s="93">
        <f t="shared" si="266"/>
        <v>0</v>
      </c>
      <c r="CN59" s="93">
        <f t="shared" si="266"/>
        <v>0</v>
      </c>
      <c r="CO59" s="93">
        <f t="shared" si="266"/>
        <v>0</v>
      </c>
      <c r="CP59" s="93">
        <f t="shared" si="266"/>
        <v>0</v>
      </c>
      <c r="CQ59" s="93">
        <f t="shared" si="266"/>
        <v>0</v>
      </c>
      <c r="CR59" s="93">
        <f t="shared" si="266"/>
        <v>0</v>
      </c>
      <c r="CS59" s="93">
        <f t="shared" si="266"/>
        <v>0</v>
      </c>
      <c r="CT59" s="93">
        <f t="shared" si="266"/>
        <v>0</v>
      </c>
      <c r="CU59" s="93">
        <f t="shared" si="266"/>
        <v>0</v>
      </c>
      <c r="CV59" s="93">
        <f t="shared" si="266"/>
        <v>0</v>
      </c>
      <c r="CW59" s="93">
        <f t="shared" si="266"/>
        <v>0</v>
      </c>
      <c r="CX59" s="93">
        <f t="shared" si="266"/>
        <v>0</v>
      </c>
      <c r="CY59" s="93">
        <f t="shared" si="265"/>
        <v>0</v>
      </c>
      <c r="CZ59" s="93">
        <f t="shared" si="262"/>
        <v>0</v>
      </c>
      <c r="DA59" s="93">
        <f t="shared" si="262"/>
        <v>0</v>
      </c>
      <c r="DB59" s="93">
        <f t="shared" si="262"/>
        <v>0</v>
      </c>
      <c r="DC59" s="93">
        <f t="shared" si="262"/>
        <v>0</v>
      </c>
      <c r="DD59" s="93">
        <f t="shared" si="262"/>
        <v>0</v>
      </c>
      <c r="DE59" s="93">
        <f t="shared" si="262"/>
        <v>0</v>
      </c>
      <c r="DF59" s="93">
        <f t="shared" si="262"/>
        <v>0</v>
      </c>
      <c r="DG59" s="93">
        <f t="shared" si="262"/>
        <v>0</v>
      </c>
      <c r="DH59" s="93">
        <f t="shared" si="262"/>
        <v>0</v>
      </c>
      <c r="DI59" s="93">
        <f t="shared" si="262"/>
        <v>0</v>
      </c>
      <c r="DJ59" s="93">
        <f t="shared" si="262"/>
        <v>0</v>
      </c>
      <c r="DK59" s="93">
        <f t="shared" si="262"/>
        <v>0</v>
      </c>
      <c r="DL59" s="93">
        <f t="shared" si="262"/>
        <v>0</v>
      </c>
      <c r="DM59" s="93">
        <f t="shared" si="262"/>
        <v>0</v>
      </c>
      <c r="DN59" s="93">
        <f t="shared" si="262"/>
        <v>0</v>
      </c>
      <c r="DO59" s="93">
        <f t="shared" si="262"/>
        <v>0</v>
      </c>
      <c r="DP59" s="93">
        <f t="shared" si="260"/>
        <v>0</v>
      </c>
      <c r="DQ59" s="93">
        <f t="shared" si="260"/>
        <v>0</v>
      </c>
      <c r="DR59" s="93">
        <f t="shared" si="260"/>
        <v>0</v>
      </c>
      <c r="DS59" s="93">
        <f t="shared" si="260"/>
        <v>0</v>
      </c>
      <c r="DU59" s="37">
        <v>55</v>
      </c>
      <c r="DV59" s="93">
        <f t="shared" si="150"/>
        <v>0.44801257930148586</v>
      </c>
      <c r="DW59" s="93">
        <f t="shared" si="151"/>
        <v>0.45460099958533123</v>
      </c>
      <c r="DX59" s="93">
        <f t="shared" si="152"/>
        <v>0.46128630840276258</v>
      </c>
      <c r="DY59" s="93">
        <f t="shared" si="153"/>
        <v>0.46806993058515611</v>
      </c>
      <c r="DZ59" s="93">
        <f t="shared" si="154"/>
        <v>0.47495331191729073</v>
      </c>
      <c r="EA59" s="93">
        <f t="shared" si="155"/>
        <v>0.48193791944548614</v>
      </c>
      <c r="EB59" s="93">
        <f t="shared" si="156"/>
        <v>0.48902524179027268</v>
      </c>
      <c r="EC59" s="93">
        <f t="shared" si="157"/>
        <v>0.49621678946365899</v>
      </c>
      <c r="ED59" s="93">
        <f t="shared" si="158"/>
        <v>0.50351409519106571</v>
      </c>
      <c r="EE59" s="93">
        <f t="shared" si="159"/>
        <v>0.51091871423799318</v>
      </c>
      <c r="EF59" s="93">
        <f t="shared" si="160"/>
        <v>0.51843222474149309</v>
      </c>
      <c r="EG59" s="93">
        <f t="shared" si="161"/>
        <v>0.52605622804651497</v>
      </c>
      <c r="EH59" s="93">
        <f t="shared" si="162"/>
        <v>0.53379234904719897</v>
      </c>
      <c r="EI59" s="93">
        <f t="shared" si="163"/>
        <v>0.5416422365331871</v>
      </c>
      <c r="EJ59" s="93">
        <f t="shared" si="164"/>
        <v>0.54960756354102802</v>
      </c>
      <c r="EK59" s="93">
        <f t="shared" si="165"/>
        <v>0.55769002771074905</v>
      </c>
      <c r="EL59" s="93">
        <f t="shared" si="166"/>
        <v>0.56589135164767179</v>
      </c>
      <c r="EM59" s="93">
        <f t="shared" si="167"/>
        <v>0.57421328328954924</v>
      </c>
      <c r="EN59" s="93">
        <f t="shared" si="168"/>
        <v>0.58265759627910141</v>
      </c>
      <c r="EO59" s="93">
        <f t="shared" si="169"/>
        <v>0.59122609034202933</v>
      </c>
      <c r="EP59" s="93">
        <f t="shared" si="170"/>
        <v>0.59992059167058853</v>
      </c>
      <c r="EQ59" s="93">
        <f t="shared" si="171"/>
        <v>0.60874295331280304</v>
      </c>
      <c r="ER59" s="93">
        <f t="shared" si="172"/>
        <v>0.61769505556740301</v>
      </c>
      <c r="ES59" s="93">
        <f t="shared" si="173"/>
        <v>0.62677880638457062</v>
      </c>
      <c r="ET59" s="93">
        <f t="shared" si="174"/>
        <v>0.63599614177257902</v>
      </c>
      <c r="EU59" s="93">
        <f t="shared" si="175"/>
        <v>0.64534902621041101</v>
      </c>
      <c r="EV59" s="93">
        <f t="shared" si="176"/>
        <v>0.65483945306644642</v>
      </c>
      <c r="EW59" s="93">
        <f t="shared" si="177"/>
        <v>0.66446944502330585</v>
      </c>
      <c r="EX59" s="93">
        <f t="shared" si="178"/>
        <v>0.67424105450894267</v>
      </c>
      <c r="EY59" s="93">
        <f t="shared" si="179"/>
        <v>0.6841563641340741</v>
      </c>
      <c r="EZ59" s="93">
        <f t="shared" si="180"/>
        <v>0.6942174871360457</v>
      </c>
      <c r="FA59" s="93">
        <f t="shared" si="181"/>
        <v>0.70442656782922286</v>
      </c>
      <c r="FB59" s="93">
        <f t="shared" si="182"/>
        <v>0.71478578206200549</v>
      </c>
      <c r="FC59" s="93">
        <f t="shared" si="183"/>
        <v>0.72529733768056437</v>
      </c>
      <c r="FD59" s="93">
        <f t="shared" si="184"/>
        <v>0.73596347499939618</v>
      </c>
      <c r="FE59" s="93">
        <f t="shared" si="185"/>
        <v>0.74678646727879905</v>
      </c>
      <c r="FF59" s="93">
        <f t="shared" si="186"/>
        <v>0.75776862120936961</v>
      </c>
      <c r="FG59" s="93">
        <f t="shared" si="187"/>
        <v>0.768912277403625</v>
      </c>
      <c r="FH59" s="93">
        <f t="shared" si="188"/>
        <v>0.7802198108948547</v>
      </c>
      <c r="FI59" s="93">
        <f t="shared" si="189"/>
        <v>0.79169363164330842</v>
      </c>
      <c r="FJ59" s="93">
        <f t="shared" si="190"/>
        <v>0.80333618504982762</v>
      </c>
      <c r="FK59" s="93">
        <f t="shared" si="191"/>
        <v>0.81514995247703093</v>
      </c>
      <c r="FL59" s="93">
        <f t="shared" si="192"/>
        <v>0.82713745177816367</v>
      </c>
      <c r="FM59" s="93">
        <f t="shared" si="193"/>
        <v>0.8393012378337249</v>
      </c>
      <c r="FN59" s="93">
        <f t="shared" si="194"/>
        <v>0.85164390309598548</v>
      </c>
      <c r="FO59" s="93">
        <f t="shared" si="195"/>
        <v>0.86416807814151464</v>
      </c>
      <c r="FP59" s="93">
        <f t="shared" si="196"/>
        <v>0.87687643223183098</v>
      </c>
      <c r="FQ59" s="93">
        <f t="shared" si="197"/>
        <v>0.88977167388229905</v>
      </c>
      <c r="FR59" s="93">
        <f t="shared" si="198"/>
        <v>0.9028565514393917</v>
      </c>
      <c r="FS59" s="93">
        <f t="shared" si="199"/>
        <v>0.91613385366644151</v>
      </c>
      <c r="FT59" s="93">
        <f t="shared" si="200"/>
        <v>0.92960641033800684</v>
      </c>
      <c r="FU59" s="93">
        <f t="shared" si="201"/>
        <v>0.94327709284297745</v>
      </c>
      <c r="FV59" s="93">
        <f t="shared" si="202"/>
        <v>0.95714881479655056</v>
      </c>
      <c r="FW59" s="93">
        <f t="shared" si="203"/>
        <v>0.97122453266120568</v>
      </c>
      <c r="FX59" s="93">
        <f t="shared" si="204"/>
        <v>0.98550724637681164</v>
      </c>
      <c r="FY59" s="93">
        <f t="shared" si="205"/>
        <v>1</v>
      </c>
      <c r="FZ59" s="93">
        <f t="shared" si="206"/>
        <v>0</v>
      </c>
      <c r="GA59" s="93">
        <f t="shared" si="207"/>
        <v>0</v>
      </c>
      <c r="GB59" s="93">
        <f t="shared" si="208"/>
        <v>0</v>
      </c>
      <c r="GC59" s="93">
        <f t="shared" si="209"/>
        <v>0</v>
      </c>
      <c r="GD59" s="93">
        <f t="shared" si="210"/>
        <v>0</v>
      </c>
      <c r="GE59" s="93">
        <f t="shared" si="211"/>
        <v>0</v>
      </c>
      <c r="GF59" s="93">
        <f t="shared" si="212"/>
        <v>0</v>
      </c>
      <c r="GG59" s="93">
        <f t="shared" si="213"/>
        <v>0</v>
      </c>
      <c r="GH59" s="93">
        <f t="shared" si="214"/>
        <v>0</v>
      </c>
      <c r="GI59" s="93">
        <f t="shared" si="215"/>
        <v>0</v>
      </c>
      <c r="GJ59" s="93">
        <f t="shared" si="216"/>
        <v>0</v>
      </c>
      <c r="GK59" s="93">
        <f t="shared" si="217"/>
        <v>0</v>
      </c>
      <c r="GL59" s="93">
        <f t="shared" si="218"/>
        <v>0</v>
      </c>
      <c r="GM59" s="93">
        <f t="shared" si="219"/>
        <v>0</v>
      </c>
      <c r="GN59" s="93">
        <f t="shared" si="220"/>
        <v>0</v>
      </c>
      <c r="GO59" s="93">
        <f t="shared" si="221"/>
        <v>0</v>
      </c>
      <c r="GP59" s="93">
        <f t="shared" si="222"/>
        <v>0</v>
      </c>
      <c r="GQ59" s="93">
        <f t="shared" si="223"/>
        <v>0</v>
      </c>
      <c r="GR59" s="93">
        <f t="shared" si="224"/>
        <v>0</v>
      </c>
      <c r="GS59" s="93">
        <f t="shared" si="225"/>
        <v>0</v>
      </c>
      <c r="GT59" s="93">
        <f t="shared" si="226"/>
        <v>0</v>
      </c>
      <c r="GU59" s="93">
        <f t="shared" si="227"/>
        <v>0</v>
      </c>
      <c r="GV59" s="93">
        <f t="shared" si="228"/>
        <v>0</v>
      </c>
      <c r="GW59" s="93">
        <f t="shared" si="229"/>
        <v>0</v>
      </c>
      <c r="GX59" s="93">
        <f t="shared" si="230"/>
        <v>0</v>
      </c>
      <c r="GY59" s="93">
        <f t="shared" si="231"/>
        <v>0</v>
      </c>
      <c r="GZ59" s="93">
        <f t="shared" si="232"/>
        <v>0</v>
      </c>
      <c r="HA59" s="93">
        <f t="shared" si="233"/>
        <v>0</v>
      </c>
      <c r="HB59" s="93">
        <f t="shared" si="234"/>
        <v>0</v>
      </c>
      <c r="HC59" s="93">
        <f t="shared" si="235"/>
        <v>0</v>
      </c>
      <c r="HD59" s="93">
        <f t="shared" si="236"/>
        <v>0</v>
      </c>
      <c r="HE59" s="93">
        <f t="shared" si="237"/>
        <v>0</v>
      </c>
      <c r="HF59" s="93">
        <f t="shared" si="238"/>
        <v>0</v>
      </c>
      <c r="HG59" s="93">
        <f t="shared" si="239"/>
        <v>0</v>
      </c>
      <c r="HH59" s="93">
        <f t="shared" si="240"/>
        <v>0</v>
      </c>
      <c r="HI59" s="93">
        <f t="shared" si="241"/>
        <v>0</v>
      </c>
      <c r="HJ59" s="93">
        <f t="shared" si="242"/>
        <v>0</v>
      </c>
      <c r="HK59" s="93">
        <f t="shared" si="243"/>
        <v>0</v>
      </c>
      <c r="HL59" s="93">
        <f t="shared" si="244"/>
        <v>0</v>
      </c>
      <c r="HM59" s="93">
        <f t="shared" si="245"/>
        <v>0</v>
      </c>
      <c r="HN59" s="93">
        <f t="shared" si="246"/>
        <v>0</v>
      </c>
      <c r="HO59" s="93">
        <f t="shared" si="247"/>
        <v>0</v>
      </c>
      <c r="HP59" s="93">
        <f t="shared" si="248"/>
        <v>0</v>
      </c>
      <c r="HQ59" s="93">
        <f t="shared" si="249"/>
        <v>0</v>
      </c>
    </row>
    <row r="60" spans="2:225" x14ac:dyDescent="0.25">
      <c r="B60" s="40">
        <v>56</v>
      </c>
      <c r="C60" s="91">
        <f t="shared" ca="1" si="144"/>
        <v>4297348.4389124373</v>
      </c>
      <c r="D60" s="91">
        <f t="shared" ca="1" si="145"/>
        <v>4677771.1446218994</v>
      </c>
      <c r="E60" s="91">
        <f t="shared" ca="1" si="146"/>
        <v>2328372.1230051504</v>
      </c>
      <c r="F60" s="91">
        <f t="shared" ca="1" si="147"/>
        <v>2737918.1521339016</v>
      </c>
      <c r="H60" s="40">
        <v>56</v>
      </c>
      <c r="I60" s="91">
        <f t="shared" si="267"/>
        <v>542863.65679926006</v>
      </c>
      <c r="J60" s="41">
        <f t="shared" si="268"/>
        <v>0.77</v>
      </c>
      <c r="K60" s="92">
        <f t="shared" si="148"/>
        <v>418005.01573543024</v>
      </c>
      <c r="L60" s="92">
        <f t="shared" si="149"/>
        <v>1665.3586284280088</v>
      </c>
      <c r="M60" s="42"/>
      <c r="N60" s="40">
        <v>56</v>
      </c>
      <c r="O60" s="54">
        <f t="shared" si="137"/>
        <v>3.0332647591500499</v>
      </c>
      <c r="P60" s="92">
        <f t="shared" si="261"/>
        <v>357.585856805422</v>
      </c>
      <c r="Q60" s="92">
        <f t="shared" si="115"/>
        <v>130518.83773397903</v>
      </c>
      <c r="R60" s="42"/>
      <c r="S60" s="40">
        <v>56</v>
      </c>
      <c r="T60" s="54">
        <f>'7. Dödsrisk'!E60</f>
        <v>4.3299999999999996E-3</v>
      </c>
      <c r="U60" s="90">
        <f t="shared" si="116"/>
        <v>0.99567000000000005</v>
      </c>
      <c r="V60" s="43"/>
      <c r="W60" s="37">
        <v>56</v>
      </c>
      <c r="X60" s="93">
        <f t="shared" si="256"/>
        <v>0.94840775548905154</v>
      </c>
      <c r="Y60" s="93">
        <f t="shared" si="256"/>
        <v>0.95106121628247953</v>
      </c>
      <c r="Z60" s="93">
        <f t="shared" si="256"/>
        <v>0.95122292417958987</v>
      </c>
      <c r="AA60" s="93">
        <f t="shared" si="256"/>
        <v>0.95143223927222986</v>
      </c>
      <c r="AB60" s="93">
        <f t="shared" si="256"/>
        <v>0.95149884419132347</v>
      </c>
      <c r="AC60" s="93">
        <f t="shared" si="256"/>
        <v>0.95162255512348903</v>
      </c>
      <c r="AD60" s="93">
        <f t="shared" si="256"/>
        <v>0.95167013863042105</v>
      </c>
      <c r="AE60" s="93">
        <f t="shared" si="256"/>
        <v>0.95178435275275108</v>
      </c>
      <c r="AF60" s="93">
        <f t="shared" si="256"/>
        <v>0.95185098232151388</v>
      </c>
      <c r="AG60" s="93">
        <f t="shared" si="256"/>
        <v>0.95187001972190821</v>
      </c>
      <c r="AH60" s="93">
        <f t="shared" si="256"/>
        <v>0.95189857667920807</v>
      </c>
      <c r="AI60" s="93">
        <f t="shared" si="256"/>
        <v>0.95194617398790793</v>
      </c>
      <c r="AJ60" s="93">
        <f t="shared" si="256"/>
        <v>0.95201281488494982</v>
      </c>
      <c r="AK60" s="93">
        <f t="shared" si="256"/>
        <v>0.95211754781520941</v>
      </c>
      <c r="AL60" s="93">
        <f t="shared" si="256"/>
        <v>0.95220324610735896</v>
      </c>
      <c r="AM60" s="93">
        <f t="shared" si="256"/>
        <v>0.95230799998735793</v>
      </c>
      <c r="AN60" s="93">
        <f t="shared" ref="AN60:BC75" si="269">IF($W60&lt;AN$3,0,IF($W60=AN$3,1,AN59*$U59))</f>
        <v>0.95243181612345396</v>
      </c>
      <c r="AO60" s="93">
        <f t="shared" si="269"/>
        <v>0.95261281255783992</v>
      </c>
      <c r="AP60" s="93">
        <f t="shared" si="269"/>
        <v>0.95289868216248874</v>
      </c>
      <c r="AQ60" s="93">
        <f t="shared" si="269"/>
        <v>0.95322277790697718</v>
      </c>
      <c r="AR60" s="93">
        <f t="shared" si="269"/>
        <v>0.95375688176076256</v>
      </c>
      <c r="AS60" s="93">
        <f t="shared" si="269"/>
        <v>0.95436767707409031</v>
      </c>
      <c r="AT60" s="93">
        <f t="shared" si="269"/>
        <v>0.95495019669407366</v>
      </c>
      <c r="AU60" s="93">
        <f t="shared" si="269"/>
        <v>0.9555617562180535</v>
      </c>
      <c r="AV60" s="93">
        <f t="shared" si="269"/>
        <v>0.95615457205272603</v>
      </c>
      <c r="AW60" s="93">
        <f t="shared" si="269"/>
        <v>0.95695841712310925</v>
      </c>
      <c r="AX60" s="93">
        <f t="shared" si="269"/>
        <v>0.95781086879633803</v>
      </c>
      <c r="AY60" s="93">
        <f t="shared" si="269"/>
        <v>0.95860651220146531</v>
      </c>
      <c r="AZ60" s="93">
        <f t="shared" si="269"/>
        <v>0.95936441008543294</v>
      </c>
      <c r="BA60" s="93">
        <f t="shared" si="269"/>
        <v>0.96008447344051329</v>
      </c>
      <c r="BB60" s="93">
        <f t="shared" si="269"/>
        <v>0.96078584710890291</v>
      </c>
      <c r="BC60" s="93">
        <f t="shared" si="257"/>
        <v>0.96148773315410518</v>
      </c>
      <c r="BD60" s="93">
        <f t="shared" si="257"/>
        <v>0.96200721705131287</v>
      </c>
      <c r="BE60" s="93">
        <f t="shared" si="257"/>
        <v>0.96268109381698486</v>
      </c>
      <c r="BF60" s="93">
        <f t="shared" si="257"/>
        <v>0.96360615572648223</v>
      </c>
      <c r="BG60" s="93">
        <f t="shared" si="257"/>
        <v>0.96422325861199398</v>
      </c>
      <c r="BH60" s="93">
        <f t="shared" si="257"/>
        <v>0.96513048126438239</v>
      </c>
      <c r="BI60" s="93">
        <f t="shared" si="257"/>
        <v>0.96597087592643849</v>
      </c>
      <c r="BJ60" s="93">
        <f t="shared" si="257"/>
        <v>0.96683135583313007</v>
      </c>
      <c r="BK60" s="93">
        <f t="shared" si="257"/>
        <v>0.96746020496635776</v>
      </c>
      <c r="BL60" s="93">
        <f t="shared" si="257"/>
        <v>0.96824448299758614</v>
      </c>
      <c r="BM60" s="93">
        <f t="shared" si="257"/>
        <v>0.96923310076036151</v>
      </c>
      <c r="BN60" s="93">
        <f t="shared" si="257"/>
        <v>0.97018388096370611</v>
      </c>
      <c r="BO60" s="93">
        <f t="shared" si="257"/>
        <v>0.97128142897845171</v>
      </c>
      <c r="BP60" s="93">
        <f t="shared" si="257"/>
        <v>0.97233154704926472</v>
      </c>
      <c r="BQ60" s="93">
        <f t="shared" si="257"/>
        <v>0.97341203440745727</v>
      </c>
      <c r="BR60" s="93">
        <f t="shared" si="257"/>
        <v>0.97462056390670149</v>
      </c>
      <c r="BS60" s="93">
        <f t="shared" si="264"/>
        <v>0.97583059384306692</v>
      </c>
      <c r="BT60" s="93">
        <f t="shared" si="263"/>
        <v>0.97755108375046784</v>
      </c>
      <c r="BU60" s="93">
        <f t="shared" si="263"/>
        <v>0.97927460705889136</v>
      </c>
      <c r="BV60" s="93">
        <f t="shared" si="263"/>
        <v>0.98131574380600795</v>
      </c>
      <c r="BW60" s="93">
        <f t="shared" si="263"/>
        <v>0.98353854090846093</v>
      </c>
      <c r="BX60" s="93">
        <f t="shared" si="263"/>
        <v>0.98576637291124036</v>
      </c>
      <c r="BY60" s="93">
        <f t="shared" si="263"/>
        <v>0.9888515898716399</v>
      </c>
      <c r="BZ60" s="93">
        <f t="shared" si="263"/>
        <v>0.99222515539999989</v>
      </c>
      <c r="CA60" s="93">
        <f t="shared" si="263"/>
        <v>0.99597999999999998</v>
      </c>
      <c r="CB60" s="93">
        <f t="shared" si="263"/>
        <v>1</v>
      </c>
      <c r="CC60" s="93">
        <f t="shared" si="263"/>
        <v>0</v>
      </c>
      <c r="CD60" s="93">
        <f t="shared" si="263"/>
        <v>0</v>
      </c>
      <c r="CE60" s="93">
        <f t="shared" si="263"/>
        <v>0</v>
      </c>
      <c r="CF60" s="93">
        <f t="shared" si="263"/>
        <v>0</v>
      </c>
      <c r="CG60" s="93">
        <f t="shared" si="263"/>
        <v>0</v>
      </c>
      <c r="CH60" s="93">
        <f t="shared" si="263"/>
        <v>0</v>
      </c>
      <c r="CI60" s="93">
        <f t="shared" si="263"/>
        <v>0</v>
      </c>
      <c r="CJ60" s="93">
        <f t="shared" si="266"/>
        <v>0</v>
      </c>
      <c r="CK60" s="93">
        <f t="shared" si="266"/>
        <v>0</v>
      </c>
      <c r="CL60" s="93">
        <f t="shared" si="266"/>
        <v>0</v>
      </c>
      <c r="CM60" s="93">
        <f t="shared" si="266"/>
        <v>0</v>
      </c>
      <c r="CN60" s="93">
        <f t="shared" si="266"/>
        <v>0</v>
      </c>
      <c r="CO60" s="93">
        <f t="shared" si="266"/>
        <v>0</v>
      </c>
      <c r="CP60" s="93">
        <f t="shared" si="266"/>
        <v>0</v>
      </c>
      <c r="CQ60" s="93">
        <f t="shared" si="266"/>
        <v>0</v>
      </c>
      <c r="CR60" s="93">
        <f t="shared" si="266"/>
        <v>0</v>
      </c>
      <c r="CS60" s="93">
        <f t="shared" si="266"/>
        <v>0</v>
      </c>
      <c r="CT60" s="93">
        <f t="shared" si="266"/>
        <v>0</v>
      </c>
      <c r="CU60" s="93">
        <f t="shared" si="266"/>
        <v>0</v>
      </c>
      <c r="CV60" s="93">
        <f t="shared" si="266"/>
        <v>0</v>
      </c>
      <c r="CW60" s="93">
        <f t="shared" si="266"/>
        <v>0</v>
      </c>
      <c r="CX60" s="93">
        <f t="shared" si="266"/>
        <v>0</v>
      </c>
      <c r="CY60" s="93">
        <f t="shared" si="265"/>
        <v>0</v>
      </c>
      <c r="CZ60" s="93">
        <f t="shared" si="262"/>
        <v>0</v>
      </c>
      <c r="DA60" s="93">
        <f t="shared" si="262"/>
        <v>0</v>
      </c>
      <c r="DB60" s="93">
        <f t="shared" si="262"/>
        <v>0</v>
      </c>
      <c r="DC60" s="93">
        <f t="shared" si="262"/>
        <v>0</v>
      </c>
      <c r="DD60" s="93">
        <f t="shared" si="262"/>
        <v>0</v>
      </c>
      <c r="DE60" s="93">
        <f t="shared" si="262"/>
        <v>0</v>
      </c>
      <c r="DF60" s="93">
        <f t="shared" si="262"/>
        <v>0</v>
      </c>
      <c r="DG60" s="93">
        <f t="shared" si="262"/>
        <v>0</v>
      </c>
      <c r="DH60" s="93">
        <f t="shared" si="262"/>
        <v>0</v>
      </c>
      <c r="DI60" s="93">
        <f t="shared" si="262"/>
        <v>0</v>
      </c>
      <c r="DJ60" s="93">
        <f t="shared" si="262"/>
        <v>0</v>
      </c>
      <c r="DK60" s="93">
        <f t="shared" si="262"/>
        <v>0</v>
      </c>
      <c r="DL60" s="93">
        <f t="shared" si="262"/>
        <v>0</v>
      </c>
      <c r="DM60" s="93">
        <f t="shared" si="262"/>
        <v>0</v>
      </c>
      <c r="DN60" s="93">
        <f t="shared" si="262"/>
        <v>0</v>
      </c>
      <c r="DO60" s="93">
        <f t="shared" si="262"/>
        <v>0</v>
      </c>
      <c r="DP60" s="93">
        <f t="shared" si="260"/>
        <v>0</v>
      </c>
      <c r="DQ60" s="93">
        <f t="shared" si="260"/>
        <v>0</v>
      </c>
      <c r="DR60" s="93">
        <f t="shared" si="260"/>
        <v>0</v>
      </c>
      <c r="DS60" s="93">
        <f t="shared" si="260"/>
        <v>0</v>
      </c>
      <c r="DU60" s="37">
        <v>56</v>
      </c>
      <c r="DV60" s="93">
        <f t="shared" si="150"/>
        <v>0.44151964336958027</v>
      </c>
      <c r="DW60" s="93">
        <f t="shared" si="151"/>
        <v>0.44801257930148586</v>
      </c>
      <c r="DX60" s="93">
        <f t="shared" si="152"/>
        <v>0.45460099958533123</v>
      </c>
      <c r="DY60" s="93">
        <f t="shared" si="153"/>
        <v>0.46128630840276258</v>
      </c>
      <c r="DZ60" s="93">
        <f t="shared" si="154"/>
        <v>0.46806993058515611</v>
      </c>
      <c r="EA60" s="93">
        <f t="shared" si="155"/>
        <v>0.47495331191729073</v>
      </c>
      <c r="EB60" s="93">
        <f t="shared" si="156"/>
        <v>0.48193791944548614</v>
      </c>
      <c r="EC60" s="93">
        <f t="shared" si="157"/>
        <v>0.48902524179027268</v>
      </c>
      <c r="ED60" s="93">
        <f t="shared" si="158"/>
        <v>0.49621678946365899</v>
      </c>
      <c r="EE60" s="93">
        <f t="shared" si="159"/>
        <v>0.50351409519106571</v>
      </c>
      <c r="EF60" s="93">
        <f t="shared" si="160"/>
        <v>0.51091871423799318</v>
      </c>
      <c r="EG60" s="93">
        <f t="shared" si="161"/>
        <v>0.51843222474149309</v>
      </c>
      <c r="EH60" s="93">
        <f t="shared" si="162"/>
        <v>0.52605622804651497</v>
      </c>
      <c r="EI60" s="93">
        <f t="shared" si="163"/>
        <v>0.53379234904719897</v>
      </c>
      <c r="EJ60" s="93">
        <f t="shared" si="164"/>
        <v>0.5416422365331871</v>
      </c>
      <c r="EK60" s="93">
        <f t="shared" si="165"/>
        <v>0.54960756354102802</v>
      </c>
      <c r="EL60" s="93">
        <f t="shared" si="166"/>
        <v>0.55769002771074905</v>
      </c>
      <c r="EM60" s="93">
        <f t="shared" si="167"/>
        <v>0.56589135164767179</v>
      </c>
      <c r="EN60" s="93">
        <f t="shared" si="168"/>
        <v>0.57421328328954924</v>
      </c>
      <c r="EO60" s="93">
        <f t="shared" si="169"/>
        <v>0.58265759627910141</v>
      </c>
      <c r="EP60" s="93">
        <f t="shared" si="170"/>
        <v>0.59122609034202933</v>
      </c>
      <c r="EQ60" s="93">
        <f t="shared" si="171"/>
        <v>0.59992059167058853</v>
      </c>
      <c r="ER60" s="93">
        <f t="shared" si="172"/>
        <v>0.60874295331280304</v>
      </c>
      <c r="ES60" s="93">
        <f t="shared" si="173"/>
        <v>0.61769505556740301</v>
      </c>
      <c r="ET60" s="93">
        <f t="shared" si="174"/>
        <v>0.62677880638457062</v>
      </c>
      <c r="EU60" s="93">
        <f t="shared" si="175"/>
        <v>0.63599614177257902</v>
      </c>
      <c r="EV60" s="93">
        <f t="shared" si="176"/>
        <v>0.64534902621041101</v>
      </c>
      <c r="EW60" s="93">
        <f t="shared" si="177"/>
        <v>0.65483945306644642</v>
      </c>
      <c r="EX60" s="93">
        <f t="shared" si="178"/>
        <v>0.66446944502330585</v>
      </c>
      <c r="EY60" s="93">
        <f t="shared" si="179"/>
        <v>0.67424105450894267</v>
      </c>
      <c r="EZ60" s="93">
        <f t="shared" si="180"/>
        <v>0.6841563641340741</v>
      </c>
      <c r="FA60" s="93">
        <f t="shared" si="181"/>
        <v>0.6942174871360457</v>
      </c>
      <c r="FB60" s="93">
        <f t="shared" si="182"/>
        <v>0.70442656782922286</v>
      </c>
      <c r="FC60" s="93">
        <f t="shared" si="183"/>
        <v>0.71478578206200549</v>
      </c>
      <c r="FD60" s="93">
        <f t="shared" si="184"/>
        <v>0.72529733768056437</v>
      </c>
      <c r="FE60" s="93">
        <f t="shared" si="185"/>
        <v>0.73596347499939618</v>
      </c>
      <c r="FF60" s="93">
        <f t="shared" si="186"/>
        <v>0.74678646727879905</v>
      </c>
      <c r="FG60" s="93">
        <f t="shared" si="187"/>
        <v>0.75776862120936961</v>
      </c>
      <c r="FH60" s="93">
        <f t="shared" si="188"/>
        <v>0.768912277403625</v>
      </c>
      <c r="FI60" s="93">
        <f t="shared" si="189"/>
        <v>0.7802198108948547</v>
      </c>
      <c r="FJ60" s="93">
        <f t="shared" si="190"/>
        <v>0.79169363164330842</v>
      </c>
      <c r="FK60" s="93">
        <f t="shared" si="191"/>
        <v>0.80333618504982762</v>
      </c>
      <c r="FL60" s="93">
        <f t="shared" si="192"/>
        <v>0.81514995247703093</v>
      </c>
      <c r="FM60" s="93">
        <f t="shared" si="193"/>
        <v>0.82713745177816367</v>
      </c>
      <c r="FN60" s="93">
        <f t="shared" si="194"/>
        <v>0.8393012378337249</v>
      </c>
      <c r="FO60" s="93">
        <f t="shared" si="195"/>
        <v>0.85164390309598548</v>
      </c>
      <c r="FP60" s="93">
        <f t="shared" si="196"/>
        <v>0.86416807814151464</v>
      </c>
      <c r="FQ60" s="93">
        <f t="shared" si="197"/>
        <v>0.87687643223183098</v>
      </c>
      <c r="FR60" s="93">
        <f t="shared" si="198"/>
        <v>0.88977167388229905</v>
      </c>
      <c r="FS60" s="93">
        <f t="shared" si="199"/>
        <v>0.9028565514393917</v>
      </c>
      <c r="FT60" s="93">
        <f t="shared" si="200"/>
        <v>0.91613385366644151</v>
      </c>
      <c r="FU60" s="93">
        <f t="shared" si="201"/>
        <v>0.92960641033800684</v>
      </c>
      <c r="FV60" s="93">
        <f t="shared" si="202"/>
        <v>0.94327709284297745</v>
      </c>
      <c r="FW60" s="93">
        <f t="shared" si="203"/>
        <v>0.95714881479655056</v>
      </c>
      <c r="FX60" s="93">
        <f t="shared" si="204"/>
        <v>0.97122453266120568</v>
      </c>
      <c r="FY60" s="93">
        <f t="shared" si="205"/>
        <v>0.98550724637681164</v>
      </c>
      <c r="FZ60" s="93">
        <f t="shared" si="206"/>
        <v>1</v>
      </c>
      <c r="GA60" s="93">
        <f t="shared" si="207"/>
        <v>0</v>
      </c>
      <c r="GB60" s="93">
        <f t="shared" si="208"/>
        <v>0</v>
      </c>
      <c r="GC60" s="93">
        <f t="shared" si="209"/>
        <v>0</v>
      </c>
      <c r="GD60" s="93">
        <f t="shared" si="210"/>
        <v>0</v>
      </c>
      <c r="GE60" s="93">
        <f t="shared" si="211"/>
        <v>0</v>
      </c>
      <c r="GF60" s="93">
        <f t="shared" si="212"/>
        <v>0</v>
      </c>
      <c r="GG60" s="93">
        <f t="shared" si="213"/>
        <v>0</v>
      </c>
      <c r="GH60" s="93">
        <f t="shared" si="214"/>
        <v>0</v>
      </c>
      <c r="GI60" s="93">
        <f t="shared" si="215"/>
        <v>0</v>
      </c>
      <c r="GJ60" s="93">
        <f t="shared" si="216"/>
        <v>0</v>
      </c>
      <c r="GK60" s="93">
        <f t="shared" si="217"/>
        <v>0</v>
      </c>
      <c r="GL60" s="93">
        <f t="shared" si="218"/>
        <v>0</v>
      </c>
      <c r="GM60" s="93">
        <f t="shared" si="219"/>
        <v>0</v>
      </c>
      <c r="GN60" s="93">
        <f t="shared" si="220"/>
        <v>0</v>
      </c>
      <c r="GO60" s="93">
        <f t="shared" si="221"/>
        <v>0</v>
      </c>
      <c r="GP60" s="93">
        <f t="shared" si="222"/>
        <v>0</v>
      </c>
      <c r="GQ60" s="93">
        <f t="shared" si="223"/>
        <v>0</v>
      </c>
      <c r="GR60" s="93">
        <f t="shared" si="224"/>
        <v>0</v>
      </c>
      <c r="GS60" s="93">
        <f t="shared" si="225"/>
        <v>0</v>
      </c>
      <c r="GT60" s="93">
        <f t="shared" si="226"/>
        <v>0</v>
      </c>
      <c r="GU60" s="93">
        <f t="shared" si="227"/>
        <v>0</v>
      </c>
      <c r="GV60" s="93">
        <f t="shared" si="228"/>
        <v>0</v>
      </c>
      <c r="GW60" s="93">
        <f t="shared" si="229"/>
        <v>0</v>
      </c>
      <c r="GX60" s="93">
        <f t="shared" si="230"/>
        <v>0</v>
      </c>
      <c r="GY60" s="93">
        <f t="shared" si="231"/>
        <v>0</v>
      </c>
      <c r="GZ60" s="93">
        <f t="shared" si="232"/>
        <v>0</v>
      </c>
      <c r="HA60" s="93">
        <f t="shared" si="233"/>
        <v>0</v>
      </c>
      <c r="HB60" s="93">
        <f t="shared" si="234"/>
        <v>0</v>
      </c>
      <c r="HC60" s="93">
        <f t="shared" si="235"/>
        <v>0</v>
      </c>
      <c r="HD60" s="93">
        <f t="shared" si="236"/>
        <v>0</v>
      </c>
      <c r="HE60" s="93">
        <f t="shared" si="237"/>
        <v>0</v>
      </c>
      <c r="HF60" s="93">
        <f t="shared" si="238"/>
        <v>0</v>
      </c>
      <c r="HG60" s="93">
        <f t="shared" si="239"/>
        <v>0</v>
      </c>
      <c r="HH60" s="93">
        <f t="shared" si="240"/>
        <v>0</v>
      </c>
      <c r="HI60" s="93">
        <f t="shared" si="241"/>
        <v>0</v>
      </c>
      <c r="HJ60" s="93">
        <f t="shared" si="242"/>
        <v>0</v>
      </c>
      <c r="HK60" s="93">
        <f t="shared" si="243"/>
        <v>0</v>
      </c>
      <c r="HL60" s="93">
        <f t="shared" si="244"/>
        <v>0</v>
      </c>
      <c r="HM60" s="93">
        <f t="shared" si="245"/>
        <v>0</v>
      </c>
      <c r="HN60" s="93">
        <f t="shared" si="246"/>
        <v>0</v>
      </c>
      <c r="HO60" s="93">
        <f t="shared" si="247"/>
        <v>0</v>
      </c>
      <c r="HP60" s="93">
        <f t="shared" si="248"/>
        <v>0</v>
      </c>
      <c r="HQ60" s="93">
        <f t="shared" si="249"/>
        <v>0</v>
      </c>
    </row>
    <row r="61" spans="2:225" x14ac:dyDescent="0.25">
      <c r="B61" s="40">
        <v>57</v>
      </c>
      <c r="C61" s="91">
        <f t="shared" ca="1" si="144"/>
        <v>3953511.2950725686</v>
      </c>
      <c r="D61" s="91">
        <f t="shared" ca="1" si="145"/>
        <v>4278291.1294771042</v>
      </c>
      <c r="E61" s="91">
        <f t="shared" ca="1" si="146"/>
        <v>2239873.3085393701</v>
      </c>
      <c r="F61" s="91">
        <f t="shared" ca="1" si="147"/>
        <v>2618738.4518966353</v>
      </c>
      <c r="H61" s="40">
        <v>57</v>
      </c>
      <c r="I61" s="91">
        <f t="shared" si="267"/>
        <v>542863.65679926006</v>
      </c>
      <c r="J61" s="41">
        <f t="shared" si="268"/>
        <v>0.77</v>
      </c>
      <c r="K61" s="92">
        <f t="shared" si="148"/>
        <v>418005.01573543024</v>
      </c>
      <c r="L61" s="92">
        <f t="shared" si="149"/>
        <v>1665.3586284280088</v>
      </c>
      <c r="M61" s="42"/>
      <c r="N61" s="40">
        <v>57</v>
      </c>
      <c r="O61" s="54">
        <f t="shared" si="137"/>
        <v>3.0332647591500499</v>
      </c>
      <c r="P61" s="92">
        <f t="shared" si="261"/>
        <v>357.585856805422</v>
      </c>
      <c r="Q61" s="92">
        <f t="shared" si="115"/>
        <v>130518.83773397903</v>
      </c>
      <c r="R61" s="42"/>
      <c r="S61" s="40">
        <v>57</v>
      </c>
      <c r="T61" s="54">
        <f>'7. Dödsrisk'!E61</f>
        <v>4.8600000000000006E-3</v>
      </c>
      <c r="U61" s="90">
        <f t="shared" si="116"/>
        <v>0.99514000000000002</v>
      </c>
      <c r="V61" s="43"/>
      <c r="W61" s="37">
        <v>57</v>
      </c>
      <c r="X61" s="93">
        <f t="shared" ref="X61:AM76" si="270">IF($W61&lt;X$3,0,IF($W61=X$3,1,X60*$U60))</f>
        <v>0.94430114990778402</v>
      </c>
      <c r="Y61" s="93">
        <f t="shared" si="270"/>
        <v>0.94694312121597646</v>
      </c>
      <c r="Z61" s="93">
        <f t="shared" si="270"/>
        <v>0.94710412891789231</v>
      </c>
      <c r="AA61" s="93">
        <f t="shared" si="270"/>
        <v>0.94731253767618118</v>
      </c>
      <c r="AB61" s="93">
        <f t="shared" si="270"/>
        <v>0.94737885419597512</v>
      </c>
      <c r="AC61" s="93">
        <f t="shared" si="270"/>
        <v>0.94750202945980433</v>
      </c>
      <c r="AD61" s="93">
        <f t="shared" si="270"/>
        <v>0.94754940693015133</v>
      </c>
      <c r="AE61" s="93">
        <f t="shared" si="270"/>
        <v>0.94766312650533169</v>
      </c>
      <c r="AF61" s="93">
        <f t="shared" si="270"/>
        <v>0.94772946756806176</v>
      </c>
      <c r="AG61" s="93">
        <f t="shared" si="270"/>
        <v>0.94774842253651237</v>
      </c>
      <c r="AH61" s="93">
        <f t="shared" si="270"/>
        <v>0.94777685584218718</v>
      </c>
      <c r="AI61" s="93">
        <f t="shared" si="270"/>
        <v>0.94782424705454038</v>
      </c>
      <c r="AJ61" s="93">
        <f t="shared" si="270"/>
        <v>0.947890599396498</v>
      </c>
      <c r="AK61" s="93">
        <f t="shared" si="270"/>
        <v>0.94799487883316957</v>
      </c>
      <c r="AL61" s="93">
        <f t="shared" si="270"/>
        <v>0.94808020605171417</v>
      </c>
      <c r="AM61" s="93">
        <f t="shared" si="270"/>
        <v>0.94818450634741269</v>
      </c>
      <c r="AN61" s="93">
        <f t="shared" si="269"/>
        <v>0.94830778635963942</v>
      </c>
      <c r="AO61" s="93">
        <f t="shared" si="269"/>
        <v>0.94848799907946457</v>
      </c>
      <c r="AP61" s="93">
        <f t="shared" si="269"/>
        <v>0.94877263086872521</v>
      </c>
      <c r="AQ61" s="93">
        <f t="shared" si="269"/>
        <v>0.94909532327863999</v>
      </c>
      <c r="AR61" s="93">
        <f t="shared" si="269"/>
        <v>0.94962711446273851</v>
      </c>
      <c r="AS61" s="93">
        <f t="shared" si="269"/>
        <v>0.95023526503235956</v>
      </c>
      <c r="AT61" s="93">
        <f t="shared" si="269"/>
        <v>0.95081526234238833</v>
      </c>
      <c r="AU61" s="93">
        <f t="shared" si="269"/>
        <v>0.95142417381362943</v>
      </c>
      <c r="AV61" s="93">
        <f t="shared" si="269"/>
        <v>0.95201442275573778</v>
      </c>
      <c r="AW61" s="93">
        <f t="shared" si="269"/>
        <v>0.95281478717696622</v>
      </c>
      <c r="AX61" s="93">
        <f t="shared" si="269"/>
        <v>0.95366354773444995</v>
      </c>
      <c r="AY61" s="93">
        <f t="shared" si="269"/>
        <v>0.95445574600363303</v>
      </c>
      <c r="AZ61" s="93">
        <f t="shared" si="269"/>
        <v>0.95521036218976307</v>
      </c>
      <c r="BA61" s="93">
        <f t="shared" si="269"/>
        <v>0.95592730767051592</v>
      </c>
      <c r="BB61" s="93">
        <f t="shared" si="269"/>
        <v>0.95662564439092146</v>
      </c>
      <c r="BC61" s="93">
        <f t="shared" si="257"/>
        <v>0.95732449126954799</v>
      </c>
      <c r="BD61" s="93">
        <f t="shared" si="257"/>
        <v>0.95784172580148075</v>
      </c>
      <c r="BE61" s="93">
        <f t="shared" si="257"/>
        <v>0.95851268468075734</v>
      </c>
      <c r="BF61" s="93">
        <f t="shared" si="257"/>
        <v>0.9594337410721866</v>
      </c>
      <c r="BG61" s="93">
        <f t="shared" si="257"/>
        <v>0.96004817190220415</v>
      </c>
      <c r="BH61" s="93">
        <f t="shared" si="257"/>
        <v>0.96095146628050765</v>
      </c>
      <c r="BI61" s="93">
        <f t="shared" si="257"/>
        <v>0.96178822203367709</v>
      </c>
      <c r="BJ61" s="93">
        <f t="shared" si="257"/>
        <v>0.96264497606237265</v>
      </c>
      <c r="BK61" s="93">
        <f t="shared" si="257"/>
        <v>0.96327110227885349</v>
      </c>
      <c r="BL61" s="93">
        <f t="shared" si="257"/>
        <v>0.96405198438620665</v>
      </c>
      <c r="BM61" s="93">
        <f t="shared" si="257"/>
        <v>0.96503632143406914</v>
      </c>
      <c r="BN61" s="93">
        <f t="shared" si="257"/>
        <v>0.96598298475913336</v>
      </c>
      <c r="BO61" s="93">
        <f t="shared" si="257"/>
        <v>0.96707578039097508</v>
      </c>
      <c r="BP61" s="93">
        <f t="shared" si="257"/>
        <v>0.96812135145054146</v>
      </c>
      <c r="BQ61" s="93">
        <f t="shared" si="257"/>
        <v>0.96919716029847303</v>
      </c>
      <c r="BR61" s="93">
        <f t="shared" si="257"/>
        <v>0.97040045686498555</v>
      </c>
      <c r="BS61" s="93">
        <f t="shared" si="264"/>
        <v>0.97160524737172649</v>
      </c>
      <c r="BT61" s="93">
        <f t="shared" si="263"/>
        <v>0.97331828755782834</v>
      </c>
      <c r="BU61" s="93">
        <f t="shared" si="263"/>
        <v>0.9750343480103264</v>
      </c>
      <c r="BV61" s="93">
        <f t="shared" si="263"/>
        <v>0.97706664663532794</v>
      </c>
      <c r="BW61" s="93">
        <f t="shared" si="263"/>
        <v>0.97927981902632733</v>
      </c>
      <c r="BX61" s="93">
        <f t="shared" si="263"/>
        <v>0.98149800451653479</v>
      </c>
      <c r="BY61" s="93">
        <f t="shared" si="263"/>
        <v>0.98456986248749578</v>
      </c>
      <c r="BZ61" s="93">
        <f t="shared" si="263"/>
        <v>0.98792882047711794</v>
      </c>
      <c r="CA61" s="93">
        <f t="shared" si="263"/>
        <v>0.99166740660000008</v>
      </c>
      <c r="CB61" s="93">
        <f t="shared" si="263"/>
        <v>0.99567000000000005</v>
      </c>
      <c r="CC61" s="93">
        <f t="shared" si="263"/>
        <v>1</v>
      </c>
      <c r="CD61" s="93">
        <f t="shared" si="263"/>
        <v>0</v>
      </c>
      <c r="CE61" s="93">
        <f t="shared" si="263"/>
        <v>0</v>
      </c>
      <c r="CF61" s="93">
        <f t="shared" si="263"/>
        <v>0</v>
      </c>
      <c r="CG61" s="93">
        <f t="shared" si="263"/>
        <v>0</v>
      </c>
      <c r="CH61" s="93">
        <f t="shared" si="263"/>
        <v>0</v>
      </c>
      <c r="CI61" s="93">
        <f t="shared" si="263"/>
        <v>0</v>
      </c>
      <c r="CJ61" s="93">
        <f t="shared" si="266"/>
        <v>0</v>
      </c>
      <c r="CK61" s="93">
        <f t="shared" si="266"/>
        <v>0</v>
      </c>
      <c r="CL61" s="93">
        <f t="shared" si="266"/>
        <v>0</v>
      </c>
      <c r="CM61" s="93">
        <f t="shared" si="266"/>
        <v>0</v>
      </c>
      <c r="CN61" s="93">
        <f t="shared" si="266"/>
        <v>0</v>
      </c>
      <c r="CO61" s="93">
        <f t="shared" si="266"/>
        <v>0</v>
      </c>
      <c r="CP61" s="93">
        <f t="shared" si="266"/>
        <v>0</v>
      </c>
      <c r="CQ61" s="93">
        <f t="shared" si="266"/>
        <v>0</v>
      </c>
      <c r="CR61" s="93">
        <f t="shared" si="266"/>
        <v>0</v>
      </c>
      <c r="CS61" s="93">
        <f t="shared" si="266"/>
        <v>0</v>
      </c>
      <c r="CT61" s="93">
        <f t="shared" si="266"/>
        <v>0</v>
      </c>
      <c r="CU61" s="93">
        <f t="shared" si="266"/>
        <v>0</v>
      </c>
      <c r="CV61" s="93">
        <f t="shared" si="266"/>
        <v>0</v>
      </c>
      <c r="CW61" s="93">
        <f t="shared" si="266"/>
        <v>0</v>
      </c>
      <c r="CX61" s="93">
        <f t="shared" si="266"/>
        <v>0</v>
      </c>
      <c r="CY61" s="93">
        <f t="shared" si="265"/>
        <v>0</v>
      </c>
      <c r="CZ61" s="93">
        <f t="shared" si="262"/>
        <v>0</v>
      </c>
      <c r="DA61" s="93">
        <f t="shared" si="262"/>
        <v>0</v>
      </c>
      <c r="DB61" s="93">
        <f t="shared" si="262"/>
        <v>0</v>
      </c>
      <c r="DC61" s="93">
        <f t="shared" si="262"/>
        <v>0</v>
      </c>
      <c r="DD61" s="93">
        <f t="shared" si="262"/>
        <v>0</v>
      </c>
      <c r="DE61" s="93">
        <f t="shared" si="262"/>
        <v>0</v>
      </c>
      <c r="DF61" s="93">
        <f t="shared" si="262"/>
        <v>0</v>
      </c>
      <c r="DG61" s="93">
        <f t="shared" si="262"/>
        <v>0</v>
      </c>
      <c r="DH61" s="93">
        <f t="shared" si="262"/>
        <v>0</v>
      </c>
      <c r="DI61" s="93">
        <f t="shared" si="262"/>
        <v>0</v>
      </c>
      <c r="DJ61" s="93">
        <f t="shared" si="262"/>
        <v>0</v>
      </c>
      <c r="DK61" s="93">
        <f t="shared" si="262"/>
        <v>0</v>
      </c>
      <c r="DL61" s="93">
        <f t="shared" si="262"/>
        <v>0</v>
      </c>
      <c r="DM61" s="93">
        <f t="shared" si="262"/>
        <v>0</v>
      </c>
      <c r="DN61" s="93">
        <f t="shared" si="262"/>
        <v>0</v>
      </c>
      <c r="DO61" s="93">
        <f t="shared" si="262"/>
        <v>0</v>
      </c>
      <c r="DP61" s="93">
        <f t="shared" si="260"/>
        <v>0</v>
      </c>
      <c r="DQ61" s="93">
        <f t="shared" si="260"/>
        <v>0</v>
      </c>
      <c r="DR61" s="93">
        <f t="shared" si="260"/>
        <v>0</v>
      </c>
      <c r="DS61" s="93">
        <f t="shared" si="260"/>
        <v>0</v>
      </c>
      <c r="DU61" s="37">
        <v>57</v>
      </c>
      <c r="DV61" s="93">
        <f t="shared" si="150"/>
        <v>0.43512080795842695</v>
      </c>
      <c r="DW61" s="93">
        <f t="shared" si="151"/>
        <v>0.44151964336958027</v>
      </c>
      <c r="DX61" s="93">
        <f t="shared" si="152"/>
        <v>0.44801257930148586</v>
      </c>
      <c r="DY61" s="93">
        <f t="shared" si="153"/>
        <v>0.45460099958533123</v>
      </c>
      <c r="DZ61" s="93">
        <f t="shared" si="154"/>
        <v>0.46128630840276258</v>
      </c>
      <c r="EA61" s="93">
        <f t="shared" si="155"/>
        <v>0.46806993058515611</v>
      </c>
      <c r="EB61" s="93">
        <f t="shared" si="156"/>
        <v>0.47495331191729073</v>
      </c>
      <c r="EC61" s="93">
        <f t="shared" si="157"/>
        <v>0.48193791944548614</v>
      </c>
      <c r="ED61" s="93">
        <f t="shared" si="158"/>
        <v>0.48902524179027268</v>
      </c>
      <c r="EE61" s="93">
        <f t="shared" si="159"/>
        <v>0.49621678946365899</v>
      </c>
      <c r="EF61" s="93">
        <f t="shared" si="160"/>
        <v>0.50351409519106571</v>
      </c>
      <c r="EG61" s="93">
        <f t="shared" si="161"/>
        <v>0.51091871423799318</v>
      </c>
      <c r="EH61" s="93">
        <f t="shared" si="162"/>
        <v>0.51843222474149309</v>
      </c>
      <c r="EI61" s="93">
        <f t="shared" si="163"/>
        <v>0.52605622804651497</v>
      </c>
      <c r="EJ61" s="93">
        <f t="shared" si="164"/>
        <v>0.53379234904719897</v>
      </c>
      <c r="EK61" s="93">
        <f t="shared" si="165"/>
        <v>0.5416422365331871</v>
      </c>
      <c r="EL61" s="93">
        <f t="shared" si="166"/>
        <v>0.54960756354102802</v>
      </c>
      <c r="EM61" s="93">
        <f t="shared" si="167"/>
        <v>0.55769002771074905</v>
      </c>
      <c r="EN61" s="93">
        <f t="shared" si="168"/>
        <v>0.56589135164767179</v>
      </c>
      <c r="EO61" s="93">
        <f t="shared" si="169"/>
        <v>0.57421328328954924</v>
      </c>
      <c r="EP61" s="93">
        <f t="shared" si="170"/>
        <v>0.58265759627910141</v>
      </c>
      <c r="EQ61" s="93">
        <f t="shared" si="171"/>
        <v>0.59122609034202933</v>
      </c>
      <c r="ER61" s="93">
        <f t="shared" si="172"/>
        <v>0.59992059167058853</v>
      </c>
      <c r="ES61" s="93">
        <f t="shared" si="173"/>
        <v>0.60874295331280304</v>
      </c>
      <c r="ET61" s="93">
        <f t="shared" si="174"/>
        <v>0.61769505556740301</v>
      </c>
      <c r="EU61" s="93">
        <f t="shared" si="175"/>
        <v>0.62677880638457062</v>
      </c>
      <c r="EV61" s="93">
        <f t="shared" si="176"/>
        <v>0.63599614177257902</v>
      </c>
      <c r="EW61" s="93">
        <f t="shared" si="177"/>
        <v>0.64534902621041101</v>
      </c>
      <c r="EX61" s="93">
        <f t="shared" si="178"/>
        <v>0.65483945306644642</v>
      </c>
      <c r="EY61" s="93">
        <f t="shared" si="179"/>
        <v>0.66446944502330585</v>
      </c>
      <c r="EZ61" s="93">
        <f t="shared" si="180"/>
        <v>0.67424105450894267</v>
      </c>
      <c r="FA61" s="93">
        <f t="shared" si="181"/>
        <v>0.6841563641340741</v>
      </c>
      <c r="FB61" s="93">
        <f t="shared" si="182"/>
        <v>0.6942174871360457</v>
      </c>
      <c r="FC61" s="93">
        <f t="shared" si="183"/>
        <v>0.70442656782922286</v>
      </c>
      <c r="FD61" s="93">
        <f t="shared" si="184"/>
        <v>0.71478578206200549</v>
      </c>
      <c r="FE61" s="93">
        <f t="shared" si="185"/>
        <v>0.72529733768056437</v>
      </c>
      <c r="FF61" s="93">
        <f t="shared" si="186"/>
        <v>0.73596347499939618</v>
      </c>
      <c r="FG61" s="93">
        <f t="shared" si="187"/>
        <v>0.74678646727879905</v>
      </c>
      <c r="FH61" s="93">
        <f t="shared" si="188"/>
        <v>0.75776862120936961</v>
      </c>
      <c r="FI61" s="93">
        <f t="shared" si="189"/>
        <v>0.768912277403625</v>
      </c>
      <c r="FJ61" s="93">
        <f t="shared" si="190"/>
        <v>0.7802198108948547</v>
      </c>
      <c r="FK61" s="93">
        <f t="shared" si="191"/>
        <v>0.79169363164330842</v>
      </c>
      <c r="FL61" s="93">
        <f t="shared" si="192"/>
        <v>0.80333618504982762</v>
      </c>
      <c r="FM61" s="93">
        <f t="shared" si="193"/>
        <v>0.81514995247703093</v>
      </c>
      <c r="FN61" s="93">
        <f t="shared" si="194"/>
        <v>0.82713745177816367</v>
      </c>
      <c r="FO61" s="93">
        <f t="shared" si="195"/>
        <v>0.8393012378337249</v>
      </c>
      <c r="FP61" s="93">
        <f t="shared" si="196"/>
        <v>0.85164390309598548</v>
      </c>
      <c r="FQ61" s="93">
        <f t="shared" si="197"/>
        <v>0.86416807814151464</v>
      </c>
      <c r="FR61" s="93">
        <f t="shared" si="198"/>
        <v>0.87687643223183098</v>
      </c>
      <c r="FS61" s="93">
        <f t="shared" si="199"/>
        <v>0.88977167388229905</v>
      </c>
      <c r="FT61" s="93">
        <f t="shared" si="200"/>
        <v>0.9028565514393917</v>
      </c>
      <c r="FU61" s="93">
        <f t="shared" si="201"/>
        <v>0.91613385366644151</v>
      </c>
      <c r="FV61" s="93">
        <f t="shared" si="202"/>
        <v>0.92960641033800684</v>
      </c>
      <c r="FW61" s="93">
        <f t="shared" si="203"/>
        <v>0.94327709284297745</v>
      </c>
      <c r="FX61" s="93">
        <f t="shared" si="204"/>
        <v>0.95714881479655056</v>
      </c>
      <c r="FY61" s="93">
        <f t="shared" si="205"/>
        <v>0.97122453266120568</v>
      </c>
      <c r="FZ61" s="93">
        <f t="shared" si="206"/>
        <v>0.98550724637681164</v>
      </c>
      <c r="GA61" s="93">
        <f t="shared" si="207"/>
        <v>1</v>
      </c>
      <c r="GB61" s="93">
        <f t="shared" si="208"/>
        <v>0</v>
      </c>
      <c r="GC61" s="93">
        <f t="shared" si="209"/>
        <v>0</v>
      </c>
      <c r="GD61" s="93">
        <f t="shared" si="210"/>
        <v>0</v>
      </c>
      <c r="GE61" s="93">
        <f t="shared" si="211"/>
        <v>0</v>
      </c>
      <c r="GF61" s="93">
        <f t="shared" si="212"/>
        <v>0</v>
      </c>
      <c r="GG61" s="93">
        <f t="shared" si="213"/>
        <v>0</v>
      </c>
      <c r="GH61" s="93">
        <f t="shared" si="214"/>
        <v>0</v>
      </c>
      <c r="GI61" s="93">
        <f t="shared" si="215"/>
        <v>0</v>
      </c>
      <c r="GJ61" s="93">
        <f t="shared" si="216"/>
        <v>0</v>
      </c>
      <c r="GK61" s="93">
        <f t="shared" si="217"/>
        <v>0</v>
      </c>
      <c r="GL61" s="93">
        <f t="shared" si="218"/>
        <v>0</v>
      </c>
      <c r="GM61" s="93">
        <f t="shared" si="219"/>
        <v>0</v>
      </c>
      <c r="GN61" s="93">
        <f t="shared" si="220"/>
        <v>0</v>
      </c>
      <c r="GO61" s="93">
        <f t="shared" si="221"/>
        <v>0</v>
      </c>
      <c r="GP61" s="93">
        <f t="shared" si="222"/>
        <v>0</v>
      </c>
      <c r="GQ61" s="93">
        <f t="shared" si="223"/>
        <v>0</v>
      </c>
      <c r="GR61" s="93">
        <f t="shared" si="224"/>
        <v>0</v>
      </c>
      <c r="GS61" s="93">
        <f t="shared" si="225"/>
        <v>0</v>
      </c>
      <c r="GT61" s="93">
        <f t="shared" si="226"/>
        <v>0</v>
      </c>
      <c r="GU61" s="93">
        <f t="shared" si="227"/>
        <v>0</v>
      </c>
      <c r="GV61" s="93">
        <f t="shared" si="228"/>
        <v>0</v>
      </c>
      <c r="GW61" s="93">
        <f t="shared" si="229"/>
        <v>0</v>
      </c>
      <c r="GX61" s="93">
        <f t="shared" si="230"/>
        <v>0</v>
      </c>
      <c r="GY61" s="93">
        <f t="shared" si="231"/>
        <v>0</v>
      </c>
      <c r="GZ61" s="93">
        <f t="shared" si="232"/>
        <v>0</v>
      </c>
      <c r="HA61" s="93">
        <f t="shared" si="233"/>
        <v>0</v>
      </c>
      <c r="HB61" s="93">
        <f t="shared" si="234"/>
        <v>0</v>
      </c>
      <c r="HC61" s="93">
        <f t="shared" si="235"/>
        <v>0</v>
      </c>
      <c r="HD61" s="93">
        <f t="shared" si="236"/>
        <v>0</v>
      </c>
      <c r="HE61" s="93">
        <f t="shared" si="237"/>
        <v>0</v>
      </c>
      <c r="HF61" s="93">
        <f t="shared" si="238"/>
        <v>0</v>
      </c>
      <c r="HG61" s="93">
        <f t="shared" si="239"/>
        <v>0</v>
      </c>
      <c r="HH61" s="93">
        <f t="shared" si="240"/>
        <v>0</v>
      </c>
      <c r="HI61" s="93">
        <f t="shared" si="241"/>
        <v>0</v>
      </c>
      <c r="HJ61" s="93">
        <f t="shared" si="242"/>
        <v>0</v>
      </c>
      <c r="HK61" s="93">
        <f t="shared" si="243"/>
        <v>0</v>
      </c>
      <c r="HL61" s="93">
        <f t="shared" si="244"/>
        <v>0</v>
      </c>
      <c r="HM61" s="93">
        <f t="shared" si="245"/>
        <v>0</v>
      </c>
      <c r="HN61" s="93">
        <f t="shared" si="246"/>
        <v>0</v>
      </c>
      <c r="HO61" s="93">
        <f t="shared" si="247"/>
        <v>0</v>
      </c>
      <c r="HP61" s="93">
        <f t="shared" si="248"/>
        <v>0</v>
      </c>
      <c r="HQ61" s="93">
        <f t="shared" si="249"/>
        <v>0</v>
      </c>
    </row>
    <row r="62" spans="2:225" x14ac:dyDescent="0.25">
      <c r="B62" s="40">
        <v>58</v>
      </c>
      <c r="C62" s="91">
        <f t="shared" ca="1" si="144"/>
        <v>3605019.4130867561</v>
      </c>
      <c r="D62" s="91">
        <f t="shared" ca="1" si="145"/>
        <v>3879138.7279595565</v>
      </c>
      <c r="E62" s="91">
        <f t="shared" ca="1" si="146"/>
        <v>2150827.4107097546</v>
      </c>
      <c r="F62" s="91">
        <f t="shared" ca="1" si="147"/>
        <v>2500371.4192602616</v>
      </c>
      <c r="H62" s="40">
        <v>58</v>
      </c>
      <c r="I62" s="91">
        <f t="shared" si="267"/>
        <v>542863.65679926006</v>
      </c>
      <c r="J62" s="41">
        <f t="shared" si="268"/>
        <v>0.77</v>
      </c>
      <c r="K62" s="92">
        <f t="shared" si="148"/>
        <v>418005.01573543024</v>
      </c>
      <c r="L62" s="92">
        <f t="shared" si="149"/>
        <v>1665.3586284280088</v>
      </c>
      <c r="M62" s="42"/>
      <c r="N62" s="40">
        <v>58</v>
      </c>
      <c r="O62" s="54">
        <f t="shared" si="137"/>
        <v>3.0332647591500499</v>
      </c>
      <c r="P62" s="92">
        <f t="shared" si="261"/>
        <v>357.585856805422</v>
      </c>
      <c r="Q62" s="92">
        <f t="shared" si="115"/>
        <v>130518.83773397903</v>
      </c>
      <c r="R62" s="42"/>
      <c r="S62" s="40">
        <v>58</v>
      </c>
      <c r="T62" s="54">
        <f>'7. Dödsrisk'!E62</f>
        <v>5.4900000000000001E-3</v>
      </c>
      <c r="U62" s="90">
        <f t="shared" si="116"/>
        <v>0.99451000000000001</v>
      </c>
      <c r="V62" s="43"/>
      <c r="W62" s="37">
        <v>58</v>
      </c>
      <c r="X62" s="93">
        <f t="shared" si="270"/>
        <v>0.93971184631923221</v>
      </c>
      <c r="Y62" s="93">
        <f t="shared" si="270"/>
        <v>0.94234097764686686</v>
      </c>
      <c r="Z62" s="93">
        <f t="shared" si="270"/>
        <v>0.94250120285135142</v>
      </c>
      <c r="AA62" s="93">
        <f t="shared" si="270"/>
        <v>0.942708598743075</v>
      </c>
      <c r="AB62" s="93">
        <f t="shared" si="270"/>
        <v>0.94277459296458266</v>
      </c>
      <c r="AC62" s="93">
        <f t="shared" si="270"/>
        <v>0.94289716959662973</v>
      </c>
      <c r="AD62" s="93">
        <f t="shared" si="270"/>
        <v>0.94294431681247082</v>
      </c>
      <c r="AE62" s="93">
        <f t="shared" si="270"/>
        <v>0.94305748371051579</v>
      </c>
      <c r="AF62" s="93">
        <f t="shared" si="270"/>
        <v>0.94312350235568099</v>
      </c>
      <c r="AG62" s="93">
        <f t="shared" si="270"/>
        <v>0.94314236520298489</v>
      </c>
      <c r="AH62" s="93">
        <f t="shared" si="270"/>
        <v>0.94317066032279417</v>
      </c>
      <c r="AI62" s="93">
        <f t="shared" si="270"/>
        <v>0.94321782121385533</v>
      </c>
      <c r="AJ62" s="93">
        <f t="shared" si="270"/>
        <v>0.94328385108343105</v>
      </c>
      <c r="AK62" s="93">
        <f t="shared" si="270"/>
        <v>0.94338762372204044</v>
      </c>
      <c r="AL62" s="93">
        <f t="shared" si="270"/>
        <v>0.94347253625030281</v>
      </c>
      <c r="AM62" s="93">
        <f t="shared" si="270"/>
        <v>0.94357632964656424</v>
      </c>
      <c r="AN62" s="93">
        <f t="shared" si="269"/>
        <v>0.94369901051793159</v>
      </c>
      <c r="AO62" s="93">
        <f t="shared" si="269"/>
        <v>0.94387834740393839</v>
      </c>
      <c r="AP62" s="93">
        <f t="shared" si="269"/>
        <v>0.94416159588270321</v>
      </c>
      <c r="AQ62" s="93">
        <f t="shared" si="269"/>
        <v>0.94448272000750577</v>
      </c>
      <c r="AR62" s="93">
        <f t="shared" si="269"/>
        <v>0.94501192668644962</v>
      </c>
      <c r="AS62" s="93">
        <f t="shared" si="269"/>
        <v>0.94561712164430234</v>
      </c>
      <c r="AT62" s="93">
        <f t="shared" si="269"/>
        <v>0.94619430016740436</v>
      </c>
      <c r="AU62" s="93">
        <f t="shared" si="269"/>
        <v>0.9468002523288952</v>
      </c>
      <c r="AV62" s="93">
        <f t="shared" si="269"/>
        <v>0.9473876326611449</v>
      </c>
      <c r="AW62" s="93">
        <f t="shared" si="269"/>
        <v>0.94818410731128622</v>
      </c>
      <c r="AX62" s="93">
        <f t="shared" si="269"/>
        <v>0.94902874289246053</v>
      </c>
      <c r="AY62" s="93">
        <f t="shared" si="269"/>
        <v>0.94981709107805545</v>
      </c>
      <c r="AZ62" s="93">
        <f t="shared" si="269"/>
        <v>0.95056803982952087</v>
      </c>
      <c r="BA62" s="93">
        <f t="shared" si="269"/>
        <v>0.95128150095523722</v>
      </c>
      <c r="BB62" s="93">
        <f t="shared" si="269"/>
        <v>0.95197644375918156</v>
      </c>
      <c r="BC62" s="93">
        <f t="shared" si="257"/>
        <v>0.95267189424197807</v>
      </c>
      <c r="BD62" s="93">
        <f t="shared" si="257"/>
        <v>0.95318661501408553</v>
      </c>
      <c r="BE62" s="93">
        <f t="shared" si="257"/>
        <v>0.95385431303320889</v>
      </c>
      <c r="BF62" s="93">
        <f t="shared" si="257"/>
        <v>0.95477089309057583</v>
      </c>
      <c r="BG62" s="93">
        <f t="shared" si="257"/>
        <v>0.95538233778675952</v>
      </c>
      <c r="BH62" s="93">
        <f t="shared" si="257"/>
        <v>0.95628124215438437</v>
      </c>
      <c r="BI62" s="93">
        <f t="shared" si="257"/>
        <v>0.95711393127459343</v>
      </c>
      <c r="BJ62" s="93">
        <f t="shared" si="257"/>
        <v>0.95796652147870953</v>
      </c>
      <c r="BK62" s="93">
        <f t="shared" si="257"/>
        <v>0.95858960472177823</v>
      </c>
      <c r="BL62" s="93">
        <f t="shared" si="257"/>
        <v>0.95936669174208966</v>
      </c>
      <c r="BM62" s="93">
        <f t="shared" si="257"/>
        <v>0.96034624491189957</v>
      </c>
      <c r="BN62" s="93">
        <f t="shared" si="257"/>
        <v>0.96128830745320404</v>
      </c>
      <c r="BO62" s="93">
        <f t="shared" si="257"/>
        <v>0.96237579209827495</v>
      </c>
      <c r="BP62" s="93">
        <f t="shared" si="257"/>
        <v>0.96341628168249183</v>
      </c>
      <c r="BQ62" s="93">
        <f t="shared" si="257"/>
        <v>0.96448686209942247</v>
      </c>
      <c r="BR62" s="93">
        <f t="shared" si="257"/>
        <v>0.96568431064462179</v>
      </c>
      <c r="BS62" s="93">
        <f t="shared" si="264"/>
        <v>0.96688324586949992</v>
      </c>
      <c r="BT62" s="93">
        <f t="shared" si="263"/>
        <v>0.96858796068029729</v>
      </c>
      <c r="BU62" s="93">
        <f t="shared" si="263"/>
        <v>0.97029568107899622</v>
      </c>
      <c r="BV62" s="93">
        <f t="shared" si="263"/>
        <v>0.97231810273268027</v>
      </c>
      <c r="BW62" s="93">
        <f t="shared" si="263"/>
        <v>0.97452051910585935</v>
      </c>
      <c r="BX62" s="93">
        <f t="shared" si="263"/>
        <v>0.97672792421458443</v>
      </c>
      <c r="BY62" s="93">
        <f t="shared" si="263"/>
        <v>0.97978485295580653</v>
      </c>
      <c r="BZ62" s="93">
        <f t="shared" si="263"/>
        <v>0.98312748640959913</v>
      </c>
      <c r="CA62" s="93">
        <f t="shared" si="263"/>
        <v>0.98684790300392411</v>
      </c>
      <c r="CB62" s="93">
        <f t="shared" si="263"/>
        <v>0.99083104380000009</v>
      </c>
      <c r="CC62" s="93">
        <f t="shared" si="263"/>
        <v>0.99514000000000002</v>
      </c>
      <c r="CD62" s="93">
        <f t="shared" si="263"/>
        <v>1</v>
      </c>
      <c r="CE62" s="93">
        <f t="shared" si="263"/>
        <v>0</v>
      </c>
      <c r="CF62" s="93">
        <f t="shared" si="263"/>
        <v>0</v>
      </c>
      <c r="CG62" s="93">
        <f t="shared" si="263"/>
        <v>0</v>
      </c>
      <c r="CH62" s="93">
        <f t="shared" si="263"/>
        <v>0</v>
      </c>
      <c r="CI62" s="93">
        <f t="shared" si="263"/>
        <v>0</v>
      </c>
      <c r="CJ62" s="93">
        <f t="shared" si="266"/>
        <v>0</v>
      </c>
      <c r="CK62" s="93">
        <f t="shared" si="266"/>
        <v>0</v>
      </c>
      <c r="CL62" s="93">
        <f t="shared" si="266"/>
        <v>0</v>
      </c>
      <c r="CM62" s="93">
        <f t="shared" si="266"/>
        <v>0</v>
      </c>
      <c r="CN62" s="93">
        <f t="shared" si="266"/>
        <v>0</v>
      </c>
      <c r="CO62" s="93">
        <f t="shared" si="266"/>
        <v>0</v>
      </c>
      <c r="CP62" s="93">
        <f t="shared" si="266"/>
        <v>0</v>
      </c>
      <c r="CQ62" s="93">
        <f t="shared" si="266"/>
        <v>0</v>
      </c>
      <c r="CR62" s="93">
        <f t="shared" si="266"/>
        <v>0</v>
      </c>
      <c r="CS62" s="93">
        <f t="shared" si="266"/>
        <v>0</v>
      </c>
      <c r="CT62" s="93">
        <f t="shared" si="266"/>
        <v>0</v>
      </c>
      <c r="CU62" s="93">
        <f t="shared" si="266"/>
        <v>0</v>
      </c>
      <c r="CV62" s="93">
        <f t="shared" si="266"/>
        <v>0</v>
      </c>
      <c r="CW62" s="93">
        <f t="shared" si="266"/>
        <v>0</v>
      </c>
      <c r="CX62" s="93">
        <f t="shared" si="266"/>
        <v>0</v>
      </c>
      <c r="CY62" s="93">
        <f t="shared" si="265"/>
        <v>0</v>
      </c>
      <c r="CZ62" s="93">
        <f t="shared" si="262"/>
        <v>0</v>
      </c>
      <c r="DA62" s="93">
        <f t="shared" si="262"/>
        <v>0</v>
      </c>
      <c r="DB62" s="93">
        <f t="shared" si="262"/>
        <v>0</v>
      </c>
      <c r="DC62" s="93">
        <f t="shared" si="262"/>
        <v>0</v>
      </c>
      <c r="DD62" s="93">
        <f t="shared" si="262"/>
        <v>0</v>
      </c>
      <c r="DE62" s="93">
        <f t="shared" si="262"/>
        <v>0</v>
      </c>
      <c r="DF62" s="93">
        <f t="shared" si="262"/>
        <v>0</v>
      </c>
      <c r="DG62" s="93">
        <f t="shared" si="262"/>
        <v>0</v>
      </c>
      <c r="DH62" s="93">
        <f t="shared" si="262"/>
        <v>0</v>
      </c>
      <c r="DI62" s="93">
        <f t="shared" si="262"/>
        <v>0</v>
      </c>
      <c r="DJ62" s="93">
        <f t="shared" si="262"/>
        <v>0</v>
      </c>
      <c r="DK62" s="93">
        <f t="shared" si="262"/>
        <v>0</v>
      </c>
      <c r="DL62" s="93">
        <f t="shared" si="262"/>
        <v>0</v>
      </c>
      <c r="DM62" s="93">
        <f t="shared" si="262"/>
        <v>0</v>
      </c>
      <c r="DN62" s="93">
        <f t="shared" si="262"/>
        <v>0</v>
      </c>
      <c r="DO62" s="93">
        <f t="shared" si="262"/>
        <v>0</v>
      </c>
      <c r="DP62" s="93">
        <f t="shared" si="260"/>
        <v>0</v>
      </c>
      <c r="DQ62" s="93">
        <f t="shared" si="260"/>
        <v>0</v>
      </c>
      <c r="DR62" s="93">
        <f t="shared" si="260"/>
        <v>0</v>
      </c>
      <c r="DS62" s="93">
        <f t="shared" si="260"/>
        <v>0</v>
      </c>
      <c r="DU62" s="37">
        <v>58</v>
      </c>
      <c r="DV62" s="93">
        <f t="shared" si="150"/>
        <v>0.42881470929236282</v>
      </c>
      <c r="DW62" s="93">
        <f t="shared" si="151"/>
        <v>0.43512080795842695</v>
      </c>
      <c r="DX62" s="93">
        <f t="shared" si="152"/>
        <v>0.44151964336958027</v>
      </c>
      <c r="DY62" s="93">
        <f t="shared" si="153"/>
        <v>0.44801257930148586</v>
      </c>
      <c r="DZ62" s="93">
        <f t="shared" si="154"/>
        <v>0.45460099958533123</v>
      </c>
      <c r="EA62" s="93">
        <f t="shared" si="155"/>
        <v>0.46128630840276258</v>
      </c>
      <c r="EB62" s="93">
        <f t="shared" si="156"/>
        <v>0.46806993058515611</v>
      </c>
      <c r="EC62" s="93">
        <f t="shared" si="157"/>
        <v>0.47495331191729073</v>
      </c>
      <c r="ED62" s="93">
        <f t="shared" si="158"/>
        <v>0.48193791944548614</v>
      </c>
      <c r="EE62" s="93">
        <f t="shared" si="159"/>
        <v>0.48902524179027268</v>
      </c>
      <c r="EF62" s="93">
        <f t="shared" si="160"/>
        <v>0.49621678946365899</v>
      </c>
      <c r="EG62" s="93">
        <f t="shared" si="161"/>
        <v>0.50351409519106571</v>
      </c>
      <c r="EH62" s="93">
        <f t="shared" si="162"/>
        <v>0.51091871423799318</v>
      </c>
      <c r="EI62" s="93">
        <f t="shared" si="163"/>
        <v>0.51843222474149309</v>
      </c>
      <c r="EJ62" s="93">
        <f t="shared" si="164"/>
        <v>0.52605622804651497</v>
      </c>
      <c r="EK62" s="93">
        <f t="shared" si="165"/>
        <v>0.53379234904719897</v>
      </c>
      <c r="EL62" s="93">
        <f t="shared" si="166"/>
        <v>0.5416422365331871</v>
      </c>
      <c r="EM62" s="93">
        <f t="shared" si="167"/>
        <v>0.54960756354102802</v>
      </c>
      <c r="EN62" s="93">
        <f t="shared" si="168"/>
        <v>0.55769002771074905</v>
      </c>
      <c r="EO62" s="93">
        <f t="shared" si="169"/>
        <v>0.56589135164767179</v>
      </c>
      <c r="EP62" s="93">
        <f t="shared" si="170"/>
        <v>0.57421328328954924</v>
      </c>
      <c r="EQ62" s="93">
        <f t="shared" si="171"/>
        <v>0.58265759627910141</v>
      </c>
      <c r="ER62" s="93">
        <f t="shared" si="172"/>
        <v>0.59122609034202933</v>
      </c>
      <c r="ES62" s="93">
        <f t="shared" si="173"/>
        <v>0.59992059167058853</v>
      </c>
      <c r="ET62" s="93">
        <f t="shared" si="174"/>
        <v>0.60874295331280304</v>
      </c>
      <c r="EU62" s="93">
        <f t="shared" si="175"/>
        <v>0.61769505556740301</v>
      </c>
      <c r="EV62" s="93">
        <f t="shared" si="176"/>
        <v>0.62677880638457062</v>
      </c>
      <c r="EW62" s="93">
        <f t="shared" si="177"/>
        <v>0.63599614177257902</v>
      </c>
      <c r="EX62" s="93">
        <f t="shared" si="178"/>
        <v>0.64534902621041101</v>
      </c>
      <c r="EY62" s="93">
        <f t="shared" si="179"/>
        <v>0.65483945306644642</v>
      </c>
      <c r="EZ62" s="93">
        <f t="shared" si="180"/>
        <v>0.66446944502330585</v>
      </c>
      <c r="FA62" s="93">
        <f t="shared" si="181"/>
        <v>0.67424105450894267</v>
      </c>
      <c r="FB62" s="93">
        <f t="shared" si="182"/>
        <v>0.6841563641340741</v>
      </c>
      <c r="FC62" s="93">
        <f t="shared" si="183"/>
        <v>0.6942174871360457</v>
      </c>
      <c r="FD62" s="93">
        <f t="shared" si="184"/>
        <v>0.70442656782922286</v>
      </c>
      <c r="FE62" s="93">
        <f t="shared" si="185"/>
        <v>0.71478578206200549</v>
      </c>
      <c r="FF62" s="93">
        <f t="shared" si="186"/>
        <v>0.72529733768056437</v>
      </c>
      <c r="FG62" s="93">
        <f t="shared" si="187"/>
        <v>0.73596347499939618</v>
      </c>
      <c r="FH62" s="93">
        <f t="shared" si="188"/>
        <v>0.74678646727879905</v>
      </c>
      <c r="FI62" s="93">
        <f t="shared" si="189"/>
        <v>0.75776862120936961</v>
      </c>
      <c r="FJ62" s="93">
        <f t="shared" si="190"/>
        <v>0.768912277403625</v>
      </c>
      <c r="FK62" s="93">
        <f t="shared" si="191"/>
        <v>0.7802198108948547</v>
      </c>
      <c r="FL62" s="93">
        <f t="shared" si="192"/>
        <v>0.79169363164330842</v>
      </c>
      <c r="FM62" s="93">
        <f t="shared" si="193"/>
        <v>0.80333618504982762</v>
      </c>
      <c r="FN62" s="93">
        <f t="shared" si="194"/>
        <v>0.81514995247703093</v>
      </c>
      <c r="FO62" s="93">
        <f t="shared" si="195"/>
        <v>0.82713745177816367</v>
      </c>
      <c r="FP62" s="93">
        <f t="shared" si="196"/>
        <v>0.8393012378337249</v>
      </c>
      <c r="FQ62" s="93">
        <f t="shared" si="197"/>
        <v>0.85164390309598548</v>
      </c>
      <c r="FR62" s="93">
        <f t="shared" si="198"/>
        <v>0.86416807814151464</v>
      </c>
      <c r="FS62" s="93">
        <f t="shared" si="199"/>
        <v>0.87687643223183098</v>
      </c>
      <c r="FT62" s="93">
        <f t="shared" si="200"/>
        <v>0.88977167388229905</v>
      </c>
      <c r="FU62" s="93">
        <f t="shared" si="201"/>
        <v>0.9028565514393917</v>
      </c>
      <c r="FV62" s="93">
        <f t="shared" si="202"/>
        <v>0.91613385366644151</v>
      </c>
      <c r="FW62" s="93">
        <f t="shared" si="203"/>
        <v>0.92960641033800684</v>
      </c>
      <c r="FX62" s="93">
        <f t="shared" si="204"/>
        <v>0.94327709284297745</v>
      </c>
      <c r="FY62" s="93">
        <f t="shared" si="205"/>
        <v>0.95714881479655056</v>
      </c>
      <c r="FZ62" s="93">
        <f t="shared" si="206"/>
        <v>0.97122453266120568</v>
      </c>
      <c r="GA62" s="93">
        <f t="shared" si="207"/>
        <v>0.98550724637681164</v>
      </c>
      <c r="GB62" s="93">
        <f t="shared" si="208"/>
        <v>1</v>
      </c>
      <c r="GC62" s="93">
        <f t="shared" si="209"/>
        <v>0</v>
      </c>
      <c r="GD62" s="93">
        <f t="shared" si="210"/>
        <v>0</v>
      </c>
      <c r="GE62" s="93">
        <f t="shared" si="211"/>
        <v>0</v>
      </c>
      <c r="GF62" s="93">
        <f t="shared" si="212"/>
        <v>0</v>
      </c>
      <c r="GG62" s="93">
        <f t="shared" si="213"/>
        <v>0</v>
      </c>
      <c r="GH62" s="93">
        <f t="shared" si="214"/>
        <v>0</v>
      </c>
      <c r="GI62" s="93">
        <f t="shared" si="215"/>
        <v>0</v>
      </c>
      <c r="GJ62" s="93">
        <f t="shared" si="216"/>
        <v>0</v>
      </c>
      <c r="GK62" s="93">
        <f t="shared" si="217"/>
        <v>0</v>
      </c>
      <c r="GL62" s="93">
        <f t="shared" si="218"/>
        <v>0</v>
      </c>
      <c r="GM62" s="93">
        <f t="shared" si="219"/>
        <v>0</v>
      </c>
      <c r="GN62" s="93">
        <f t="shared" si="220"/>
        <v>0</v>
      </c>
      <c r="GO62" s="93">
        <f t="shared" si="221"/>
        <v>0</v>
      </c>
      <c r="GP62" s="93">
        <f t="shared" si="222"/>
        <v>0</v>
      </c>
      <c r="GQ62" s="93">
        <f t="shared" si="223"/>
        <v>0</v>
      </c>
      <c r="GR62" s="93">
        <f t="shared" si="224"/>
        <v>0</v>
      </c>
      <c r="GS62" s="93">
        <f t="shared" si="225"/>
        <v>0</v>
      </c>
      <c r="GT62" s="93">
        <f t="shared" si="226"/>
        <v>0</v>
      </c>
      <c r="GU62" s="93">
        <f t="shared" si="227"/>
        <v>0</v>
      </c>
      <c r="GV62" s="93">
        <f t="shared" si="228"/>
        <v>0</v>
      </c>
      <c r="GW62" s="93">
        <f t="shared" si="229"/>
        <v>0</v>
      </c>
      <c r="GX62" s="93">
        <f t="shared" si="230"/>
        <v>0</v>
      </c>
      <c r="GY62" s="93">
        <f t="shared" si="231"/>
        <v>0</v>
      </c>
      <c r="GZ62" s="93">
        <f t="shared" si="232"/>
        <v>0</v>
      </c>
      <c r="HA62" s="93">
        <f t="shared" si="233"/>
        <v>0</v>
      </c>
      <c r="HB62" s="93">
        <f t="shared" si="234"/>
        <v>0</v>
      </c>
      <c r="HC62" s="93">
        <f t="shared" si="235"/>
        <v>0</v>
      </c>
      <c r="HD62" s="93">
        <f t="shared" si="236"/>
        <v>0</v>
      </c>
      <c r="HE62" s="93">
        <f t="shared" si="237"/>
        <v>0</v>
      </c>
      <c r="HF62" s="93">
        <f t="shared" si="238"/>
        <v>0</v>
      </c>
      <c r="HG62" s="93">
        <f t="shared" si="239"/>
        <v>0</v>
      </c>
      <c r="HH62" s="93">
        <f t="shared" si="240"/>
        <v>0</v>
      </c>
      <c r="HI62" s="93">
        <f t="shared" si="241"/>
        <v>0</v>
      </c>
      <c r="HJ62" s="93">
        <f t="shared" si="242"/>
        <v>0</v>
      </c>
      <c r="HK62" s="93">
        <f t="shared" si="243"/>
        <v>0</v>
      </c>
      <c r="HL62" s="93">
        <f t="shared" si="244"/>
        <v>0</v>
      </c>
      <c r="HM62" s="93">
        <f t="shared" si="245"/>
        <v>0</v>
      </c>
      <c r="HN62" s="93">
        <f t="shared" si="246"/>
        <v>0</v>
      </c>
      <c r="HO62" s="93">
        <f t="shared" si="247"/>
        <v>0</v>
      </c>
      <c r="HP62" s="93">
        <f t="shared" si="248"/>
        <v>0</v>
      </c>
      <c r="HQ62" s="93">
        <f t="shared" si="249"/>
        <v>0</v>
      </c>
    </row>
    <row r="63" spans="2:225" x14ac:dyDescent="0.25">
      <c r="B63" s="40">
        <v>59</v>
      </c>
      <c r="C63" s="91">
        <f t="shared" ca="1" si="144"/>
        <v>3251734.2773183812</v>
      </c>
      <c r="D63" s="91">
        <f t="shared" ca="1" si="145"/>
        <v>3480240.2310928255</v>
      </c>
      <c r="E63" s="91">
        <f t="shared" ca="1" si="146"/>
        <v>2061335.7263040042</v>
      </c>
      <c r="F63" s="91">
        <f t="shared" ca="1" si="147"/>
        <v>2382934.894094863</v>
      </c>
      <c r="H63" s="40">
        <v>59</v>
      </c>
      <c r="I63" s="91">
        <f t="shared" si="267"/>
        <v>542863.65679926006</v>
      </c>
      <c r="J63" s="41">
        <f t="shared" si="268"/>
        <v>0.77</v>
      </c>
      <c r="K63" s="92">
        <f t="shared" si="148"/>
        <v>418005.01573543024</v>
      </c>
      <c r="L63" s="92">
        <f t="shared" si="149"/>
        <v>1665.3586284280088</v>
      </c>
      <c r="M63" s="42"/>
      <c r="N63" s="40">
        <v>59</v>
      </c>
      <c r="O63" s="54">
        <f t="shared" si="137"/>
        <v>3.0332647591500499</v>
      </c>
      <c r="P63" s="92">
        <f t="shared" si="261"/>
        <v>357.585856805422</v>
      </c>
      <c r="Q63" s="92">
        <f t="shared" si="115"/>
        <v>130518.83773397903</v>
      </c>
      <c r="R63" s="42"/>
      <c r="S63" s="40">
        <v>59</v>
      </c>
      <c r="T63" s="54">
        <f>'7. Dödsrisk'!E63</f>
        <v>5.7000000000000002E-3</v>
      </c>
      <c r="U63" s="90">
        <f t="shared" si="116"/>
        <v>0.99429999999999996</v>
      </c>
      <c r="V63" s="43"/>
      <c r="W63" s="37">
        <v>59</v>
      </c>
      <c r="X63" s="93">
        <f t="shared" si="270"/>
        <v>0.93455282828293962</v>
      </c>
      <c r="Y63" s="93">
        <f t="shared" si="270"/>
        <v>0.93716752567958561</v>
      </c>
      <c r="Z63" s="93">
        <f t="shared" si="270"/>
        <v>0.93732687124769754</v>
      </c>
      <c r="AA63" s="93">
        <f t="shared" si="270"/>
        <v>0.93753312853597548</v>
      </c>
      <c r="AB63" s="93">
        <f t="shared" si="270"/>
        <v>0.93759876044920709</v>
      </c>
      <c r="AC63" s="93">
        <f t="shared" si="270"/>
        <v>0.93772066413554422</v>
      </c>
      <c r="AD63" s="93">
        <f t="shared" si="270"/>
        <v>0.93776755251317034</v>
      </c>
      <c r="AE63" s="93">
        <f t="shared" si="270"/>
        <v>0.93788009812494511</v>
      </c>
      <c r="AF63" s="93">
        <f t="shared" si="270"/>
        <v>0.93794575432774829</v>
      </c>
      <c r="AG63" s="93">
        <f t="shared" si="270"/>
        <v>0.93796451361802047</v>
      </c>
      <c r="AH63" s="93">
        <f t="shared" si="270"/>
        <v>0.93799265339762206</v>
      </c>
      <c r="AI63" s="93">
        <f t="shared" si="270"/>
        <v>0.9380395553753913</v>
      </c>
      <c r="AJ63" s="93">
        <f t="shared" si="270"/>
        <v>0.93810522274098307</v>
      </c>
      <c r="AK63" s="93">
        <f t="shared" si="270"/>
        <v>0.93820842566780649</v>
      </c>
      <c r="AL63" s="93">
        <f t="shared" si="270"/>
        <v>0.93829287202628864</v>
      </c>
      <c r="AM63" s="93">
        <f t="shared" si="270"/>
        <v>0.93839609559680459</v>
      </c>
      <c r="AN63" s="93">
        <f t="shared" si="269"/>
        <v>0.93851810295018812</v>
      </c>
      <c r="AO63" s="93">
        <f t="shared" si="269"/>
        <v>0.93869645527669077</v>
      </c>
      <c r="AP63" s="93">
        <f t="shared" si="269"/>
        <v>0.93897814872130714</v>
      </c>
      <c r="AQ63" s="93">
        <f t="shared" si="269"/>
        <v>0.93929750987466454</v>
      </c>
      <c r="AR63" s="93">
        <f t="shared" si="269"/>
        <v>0.93982381120894098</v>
      </c>
      <c r="AS63" s="93">
        <f t="shared" si="269"/>
        <v>0.94042568364647516</v>
      </c>
      <c r="AT63" s="93">
        <f t="shared" si="269"/>
        <v>0.94099969345948531</v>
      </c>
      <c r="AU63" s="93">
        <f t="shared" si="269"/>
        <v>0.94160231894360957</v>
      </c>
      <c r="AV63" s="93">
        <f t="shared" si="269"/>
        <v>0.94218647455783522</v>
      </c>
      <c r="AW63" s="93">
        <f t="shared" si="269"/>
        <v>0.94297857656214723</v>
      </c>
      <c r="AX63" s="93">
        <f t="shared" si="269"/>
        <v>0.94381857509398093</v>
      </c>
      <c r="AY63" s="93">
        <f t="shared" si="269"/>
        <v>0.94460259524803691</v>
      </c>
      <c r="AZ63" s="93">
        <f t="shared" si="269"/>
        <v>0.94534942129085686</v>
      </c>
      <c r="BA63" s="93">
        <f t="shared" si="269"/>
        <v>0.94605896551499302</v>
      </c>
      <c r="BB63" s="93">
        <f t="shared" si="269"/>
        <v>0.94675009308294367</v>
      </c>
      <c r="BC63" s="93">
        <f t="shared" si="257"/>
        <v>0.94744172554258965</v>
      </c>
      <c r="BD63" s="93">
        <f t="shared" si="257"/>
        <v>0.94795362049765819</v>
      </c>
      <c r="BE63" s="93">
        <f t="shared" si="257"/>
        <v>0.9486176528546566</v>
      </c>
      <c r="BF63" s="93">
        <f t="shared" si="257"/>
        <v>0.94952920088750858</v>
      </c>
      <c r="BG63" s="93">
        <f t="shared" si="257"/>
        <v>0.95013728875231018</v>
      </c>
      <c r="BH63" s="93">
        <f t="shared" si="257"/>
        <v>0.95103125813495681</v>
      </c>
      <c r="BI63" s="93">
        <f t="shared" si="257"/>
        <v>0.95185937579189595</v>
      </c>
      <c r="BJ63" s="93">
        <f t="shared" si="257"/>
        <v>0.9527072852757914</v>
      </c>
      <c r="BK63" s="93">
        <f t="shared" si="257"/>
        <v>0.95332694779185567</v>
      </c>
      <c r="BL63" s="93">
        <f t="shared" si="257"/>
        <v>0.95409976860442558</v>
      </c>
      <c r="BM63" s="93">
        <f t="shared" si="257"/>
        <v>0.95507394402733325</v>
      </c>
      <c r="BN63" s="93">
        <f t="shared" si="257"/>
        <v>0.95601083464528591</v>
      </c>
      <c r="BO63" s="93">
        <f t="shared" si="257"/>
        <v>0.95709234899965545</v>
      </c>
      <c r="BP63" s="93">
        <f t="shared" si="257"/>
        <v>0.9581271262960549</v>
      </c>
      <c r="BQ63" s="93">
        <f t="shared" si="257"/>
        <v>0.9591918292264966</v>
      </c>
      <c r="BR63" s="93">
        <f t="shared" si="257"/>
        <v>0.96038270377918278</v>
      </c>
      <c r="BS63" s="93">
        <f t="shared" si="264"/>
        <v>0.96157505684967637</v>
      </c>
      <c r="BT63" s="93">
        <f t="shared" si="263"/>
        <v>0.96327041277616243</v>
      </c>
      <c r="BU63" s="93">
        <f t="shared" si="263"/>
        <v>0.96496875778987257</v>
      </c>
      <c r="BV63" s="93">
        <f t="shared" si="263"/>
        <v>0.96698007634867789</v>
      </c>
      <c r="BW63" s="93">
        <f t="shared" si="263"/>
        <v>0.96917040145596822</v>
      </c>
      <c r="BX63" s="93">
        <f t="shared" si="263"/>
        <v>0.97136568791064637</v>
      </c>
      <c r="BY63" s="93">
        <f t="shared" si="263"/>
        <v>0.97440583411307913</v>
      </c>
      <c r="BZ63" s="93">
        <f t="shared" si="263"/>
        <v>0.97773011650921038</v>
      </c>
      <c r="CA63" s="93">
        <f t="shared" si="263"/>
        <v>0.9814301080164326</v>
      </c>
      <c r="CB63" s="93">
        <f t="shared" si="263"/>
        <v>0.98539138136953808</v>
      </c>
      <c r="CC63" s="93">
        <f t="shared" si="263"/>
        <v>0.98967668139999998</v>
      </c>
      <c r="CD63" s="93">
        <f t="shared" si="263"/>
        <v>0.99451000000000001</v>
      </c>
      <c r="CE63" s="93">
        <f t="shared" si="263"/>
        <v>1</v>
      </c>
      <c r="CF63" s="93">
        <f t="shared" si="263"/>
        <v>0</v>
      </c>
      <c r="CG63" s="93">
        <f t="shared" si="263"/>
        <v>0</v>
      </c>
      <c r="CH63" s="93">
        <f t="shared" si="263"/>
        <v>0</v>
      </c>
      <c r="CI63" s="93">
        <f t="shared" si="263"/>
        <v>0</v>
      </c>
      <c r="CJ63" s="93">
        <f t="shared" si="266"/>
        <v>0</v>
      </c>
      <c r="CK63" s="93">
        <f t="shared" si="266"/>
        <v>0</v>
      </c>
      <c r="CL63" s="93">
        <f t="shared" si="266"/>
        <v>0</v>
      </c>
      <c r="CM63" s="93">
        <f t="shared" si="266"/>
        <v>0</v>
      </c>
      <c r="CN63" s="93">
        <f t="shared" si="266"/>
        <v>0</v>
      </c>
      <c r="CO63" s="93">
        <f t="shared" si="266"/>
        <v>0</v>
      </c>
      <c r="CP63" s="93">
        <f t="shared" si="266"/>
        <v>0</v>
      </c>
      <c r="CQ63" s="93">
        <f t="shared" si="266"/>
        <v>0</v>
      </c>
      <c r="CR63" s="93">
        <f t="shared" si="266"/>
        <v>0</v>
      </c>
      <c r="CS63" s="93">
        <f t="shared" si="266"/>
        <v>0</v>
      </c>
      <c r="CT63" s="93">
        <f t="shared" si="266"/>
        <v>0</v>
      </c>
      <c r="CU63" s="93">
        <f t="shared" si="266"/>
        <v>0</v>
      </c>
      <c r="CV63" s="93">
        <f t="shared" si="266"/>
        <v>0</v>
      </c>
      <c r="CW63" s="93">
        <f t="shared" si="266"/>
        <v>0</v>
      </c>
      <c r="CX63" s="93">
        <f t="shared" si="266"/>
        <v>0</v>
      </c>
      <c r="CY63" s="93">
        <f t="shared" si="265"/>
        <v>0</v>
      </c>
      <c r="CZ63" s="93">
        <f t="shared" si="262"/>
        <v>0</v>
      </c>
      <c r="DA63" s="93">
        <f t="shared" si="262"/>
        <v>0</v>
      </c>
      <c r="DB63" s="93">
        <f t="shared" si="262"/>
        <v>0</v>
      </c>
      <c r="DC63" s="93">
        <f t="shared" si="262"/>
        <v>0</v>
      </c>
      <c r="DD63" s="93">
        <f t="shared" si="262"/>
        <v>0</v>
      </c>
      <c r="DE63" s="93">
        <f t="shared" si="262"/>
        <v>0</v>
      </c>
      <c r="DF63" s="93">
        <f t="shared" si="262"/>
        <v>0</v>
      </c>
      <c r="DG63" s="93">
        <f t="shared" si="262"/>
        <v>0</v>
      </c>
      <c r="DH63" s="93">
        <f t="shared" si="262"/>
        <v>0</v>
      </c>
      <c r="DI63" s="93">
        <f t="shared" si="262"/>
        <v>0</v>
      </c>
      <c r="DJ63" s="93">
        <f t="shared" si="262"/>
        <v>0</v>
      </c>
      <c r="DK63" s="93">
        <f t="shared" si="262"/>
        <v>0</v>
      </c>
      <c r="DL63" s="93">
        <f t="shared" si="262"/>
        <v>0</v>
      </c>
      <c r="DM63" s="93">
        <f t="shared" si="262"/>
        <v>0</v>
      </c>
      <c r="DN63" s="93">
        <f t="shared" si="262"/>
        <v>0</v>
      </c>
      <c r="DO63" s="93">
        <f t="shared" si="262"/>
        <v>0</v>
      </c>
      <c r="DP63" s="93">
        <f t="shared" si="260"/>
        <v>0</v>
      </c>
      <c r="DQ63" s="93">
        <f t="shared" si="260"/>
        <v>0</v>
      </c>
      <c r="DR63" s="93">
        <f t="shared" si="260"/>
        <v>0</v>
      </c>
      <c r="DS63" s="93">
        <f t="shared" si="260"/>
        <v>0</v>
      </c>
      <c r="DU63" s="37">
        <v>59</v>
      </c>
      <c r="DV63" s="93">
        <f t="shared" si="150"/>
        <v>0.42260000336058945</v>
      </c>
      <c r="DW63" s="93">
        <f t="shared" si="151"/>
        <v>0.42881470929236282</v>
      </c>
      <c r="DX63" s="93">
        <f t="shared" si="152"/>
        <v>0.43512080795842695</v>
      </c>
      <c r="DY63" s="93">
        <f t="shared" si="153"/>
        <v>0.44151964336958027</v>
      </c>
      <c r="DZ63" s="93">
        <f t="shared" si="154"/>
        <v>0.44801257930148586</v>
      </c>
      <c r="EA63" s="93">
        <f t="shared" si="155"/>
        <v>0.45460099958533123</v>
      </c>
      <c r="EB63" s="93">
        <f t="shared" si="156"/>
        <v>0.46128630840276258</v>
      </c>
      <c r="EC63" s="93">
        <f t="shared" si="157"/>
        <v>0.46806993058515611</v>
      </c>
      <c r="ED63" s="93">
        <f t="shared" si="158"/>
        <v>0.47495331191729073</v>
      </c>
      <c r="EE63" s="93">
        <f t="shared" si="159"/>
        <v>0.48193791944548614</v>
      </c>
      <c r="EF63" s="93">
        <f t="shared" si="160"/>
        <v>0.48902524179027268</v>
      </c>
      <c r="EG63" s="93">
        <f t="shared" si="161"/>
        <v>0.49621678946365899</v>
      </c>
      <c r="EH63" s="93">
        <f t="shared" si="162"/>
        <v>0.50351409519106571</v>
      </c>
      <c r="EI63" s="93">
        <f t="shared" si="163"/>
        <v>0.51091871423799318</v>
      </c>
      <c r="EJ63" s="93">
        <f t="shared" si="164"/>
        <v>0.51843222474149309</v>
      </c>
      <c r="EK63" s="93">
        <f t="shared" si="165"/>
        <v>0.52605622804651497</v>
      </c>
      <c r="EL63" s="93">
        <f t="shared" si="166"/>
        <v>0.53379234904719897</v>
      </c>
      <c r="EM63" s="93">
        <f t="shared" si="167"/>
        <v>0.5416422365331871</v>
      </c>
      <c r="EN63" s="93">
        <f t="shared" si="168"/>
        <v>0.54960756354102802</v>
      </c>
      <c r="EO63" s="93">
        <f t="shared" si="169"/>
        <v>0.55769002771074905</v>
      </c>
      <c r="EP63" s="93">
        <f t="shared" si="170"/>
        <v>0.56589135164767179</v>
      </c>
      <c r="EQ63" s="93">
        <f t="shared" si="171"/>
        <v>0.57421328328954924</v>
      </c>
      <c r="ER63" s="93">
        <f t="shared" si="172"/>
        <v>0.58265759627910141</v>
      </c>
      <c r="ES63" s="93">
        <f t="shared" si="173"/>
        <v>0.59122609034202933</v>
      </c>
      <c r="ET63" s="93">
        <f t="shared" si="174"/>
        <v>0.59992059167058853</v>
      </c>
      <c r="EU63" s="93">
        <f t="shared" si="175"/>
        <v>0.60874295331280304</v>
      </c>
      <c r="EV63" s="93">
        <f t="shared" si="176"/>
        <v>0.61769505556740301</v>
      </c>
      <c r="EW63" s="93">
        <f t="shared" si="177"/>
        <v>0.62677880638457062</v>
      </c>
      <c r="EX63" s="93">
        <f t="shared" si="178"/>
        <v>0.63599614177257902</v>
      </c>
      <c r="EY63" s="93">
        <f t="shared" si="179"/>
        <v>0.64534902621041101</v>
      </c>
      <c r="EZ63" s="93">
        <f t="shared" si="180"/>
        <v>0.65483945306644642</v>
      </c>
      <c r="FA63" s="93">
        <f t="shared" si="181"/>
        <v>0.66446944502330585</v>
      </c>
      <c r="FB63" s="93">
        <f t="shared" si="182"/>
        <v>0.67424105450894267</v>
      </c>
      <c r="FC63" s="93">
        <f t="shared" si="183"/>
        <v>0.6841563641340741</v>
      </c>
      <c r="FD63" s="93">
        <f t="shared" si="184"/>
        <v>0.6942174871360457</v>
      </c>
      <c r="FE63" s="93">
        <f t="shared" si="185"/>
        <v>0.70442656782922286</v>
      </c>
      <c r="FF63" s="93">
        <f t="shared" si="186"/>
        <v>0.71478578206200549</v>
      </c>
      <c r="FG63" s="93">
        <f t="shared" si="187"/>
        <v>0.72529733768056437</v>
      </c>
      <c r="FH63" s="93">
        <f t="shared" si="188"/>
        <v>0.73596347499939618</v>
      </c>
      <c r="FI63" s="93">
        <f t="shared" si="189"/>
        <v>0.74678646727879905</v>
      </c>
      <c r="FJ63" s="93">
        <f t="shared" si="190"/>
        <v>0.75776862120936961</v>
      </c>
      <c r="FK63" s="93">
        <f t="shared" si="191"/>
        <v>0.768912277403625</v>
      </c>
      <c r="FL63" s="93">
        <f t="shared" si="192"/>
        <v>0.7802198108948547</v>
      </c>
      <c r="FM63" s="93">
        <f t="shared" si="193"/>
        <v>0.79169363164330842</v>
      </c>
      <c r="FN63" s="93">
        <f t="shared" si="194"/>
        <v>0.80333618504982762</v>
      </c>
      <c r="FO63" s="93">
        <f t="shared" si="195"/>
        <v>0.81514995247703093</v>
      </c>
      <c r="FP63" s="93">
        <f t="shared" si="196"/>
        <v>0.82713745177816367</v>
      </c>
      <c r="FQ63" s="93">
        <f t="shared" si="197"/>
        <v>0.8393012378337249</v>
      </c>
      <c r="FR63" s="93">
        <f t="shared" si="198"/>
        <v>0.85164390309598548</v>
      </c>
      <c r="FS63" s="93">
        <f t="shared" si="199"/>
        <v>0.86416807814151464</v>
      </c>
      <c r="FT63" s="93">
        <f t="shared" si="200"/>
        <v>0.87687643223183098</v>
      </c>
      <c r="FU63" s="93">
        <f t="shared" si="201"/>
        <v>0.88977167388229905</v>
      </c>
      <c r="FV63" s="93">
        <f t="shared" si="202"/>
        <v>0.9028565514393917</v>
      </c>
      <c r="FW63" s="93">
        <f t="shared" si="203"/>
        <v>0.91613385366644151</v>
      </c>
      <c r="FX63" s="93">
        <f t="shared" si="204"/>
        <v>0.92960641033800684</v>
      </c>
      <c r="FY63" s="93">
        <f t="shared" si="205"/>
        <v>0.94327709284297745</v>
      </c>
      <c r="FZ63" s="93">
        <f t="shared" si="206"/>
        <v>0.95714881479655056</v>
      </c>
      <c r="GA63" s="93">
        <f t="shared" si="207"/>
        <v>0.97122453266120568</v>
      </c>
      <c r="GB63" s="93">
        <f t="shared" si="208"/>
        <v>0.98550724637681164</v>
      </c>
      <c r="GC63" s="93">
        <f t="shared" si="209"/>
        <v>1</v>
      </c>
      <c r="GD63" s="93">
        <f t="shared" si="210"/>
        <v>0</v>
      </c>
      <c r="GE63" s="93">
        <f t="shared" si="211"/>
        <v>0</v>
      </c>
      <c r="GF63" s="93">
        <f t="shared" si="212"/>
        <v>0</v>
      </c>
      <c r="GG63" s="93">
        <f t="shared" si="213"/>
        <v>0</v>
      </c>
      <c r="GH63" s="93">
        <f t="shared" si="214"/>
        <v>0</v>
      </c>
      <c r="GI63" s="93">
        <f t="shared" si="215"/>
        <v>0</v>
      </c>
      <c r="GJ63" s="93">
        <f t="shared" si="216"/>
        <v>0</v>
      </c>
      <c r="GK63" s="93">
        <f t="shared" si="217"/>
        <v>0</v>
      </c>
      <c r="GL63" s="93">
        <f t="shared" si="218"/>
        <v>0</v>
      </c>
      <c r="GM63" s="93">
        <f t="shared" si="219"/>
        <v>0</v>
      </c>
      <c r="GN63" s="93">
        <f t="shared" si="220"/>
        <v>0</v>
      </c>
      <c r="GO63" s="93">
        <f t="shared" si="221"/>
        <v>0</v>
      </c>
      <c r="GP63" s="93">
        <f t="shared" si="222"/>
        <v>0</v>
      </c>
      <c r="GQ63" s="93">
        <f t="shared" si="223"/>
        <v>0</v>
      </c>
      <c r="GR63" s="93">
        <f t="shared" si="224"/>
        <v>0</v>
      </c>
      <c r="GS63" s="93">
        <f t="shared" si="225"/>
        <v>0</v>
      </c>
      <c r="GT63" s="93">
        <f t="shared" si="226"/>
        <v>0</v>
      </c>
      <c r="GU63" s="93">
        <f t="shared" si="227"/>
        <v>0</v>
      </c>
      <c r="GV63" s="93">
        <f t="shared" si="228"/>
        <v>0</v>
      </c>
      <c r="GW63" s="93">
        <f t="shared" si="229"/>
        <v>0</v>
      </c>
      <c r="GX63" s="93">
        <f t="shared" si="230"/>
        <v>0</v>
      </c>
      <c r="GY63" s="93">
        <f t="shared" si="231"/>
        <v>0</v>
      </c>
      <c r="GZ63" s="93">
        <f t="shared" si="232"/>
        <v>0</v>
      </c>
      <c r="HA63" s="93">
        <f t="shared" si="233"/>
        <v>0</v>
      </c>
      <c r="HB63" s="93">
        <f t="shared" si="234"/>
        <v>0</v>
      </c>
      <c r="HC63" s="93">
        <f t="shared" si="235"/>
        <v>0</v>
      </c>
      <c r="HD63" s="93">
        <f t="shared" si="236"/>
        <v>0</v>
      </c>
      <c r="HE63" s="93">
        <f t="shared" si="237"/>
        <v>0</v>
      </c>
      <c r="HF63" s="93">
        <f t="shared" si="238"/>
        <v>0</v>
      </c>
      <c r="HG63" s="93">
        <f t="shared" si="239"/>
        <v>0</v>
      </c>
      <c r="HH63" s="93">
        <f t="shared" si="240"/>
        <v>0</v>
      </c>
      <c r="HI63" s="93">
        <f t="shared" si="241"/>
        <v>0</v>
      </c>
      <c r="HJ63" s="93">
        <f t="shared" si="242"/>
        <v>0</v>
      </c>
      <c r="HK63" s="93">
        <f t="shared" si="243"/>
        <v>0</v>
      </c>
      <c r="HL63" s="93">
        <f t="shared" si="244"/>
        <v>0</v>
      </c>
      <c r="HM63" s="93">
        <f t="shared" si="245"/>
        <v>0</v>
      </c>
      <c r="HN63" s="93">
        <f t="shared" si="246"/>
        <v>0</v>
      </c>
      <c r="HO63" s="93">
        <f t="shared" si="247"/>
        <v>0</v>
      </c>
      <c r="HP63" s="93">
        <f t="shared" si="248"/>
        <v>0</v>
      </c>
      <c r="HQ63" s="93">
        <f t="shared" si="249"/>
        <v>0</v>
      </c>
    </row>
    <row r="64" spans="2:225" x14ac:dyDescent="0.25">
      <c r="B64" s="40">
        <v>60</v>
      </c>
      <c r="C64" s="91">
        <f t="shared" ca="1" si="144"/>
        <v>2891885.498062836</v>
      </c>
      <c r="D64" s="91">
        <f t="shared" ca="1" si="145"/>
        <v>3079790.0184626332</v>
      </c>
      <c r="E64" s="91">
        <f t="shared" ca="1" si="146"/>
        <v>1970442.7784153759</v>
      </c>
      <c r="F64" s="91">
        <f t="shared" ca="1" si="147"/>
        <v>2265328.4284027796</v>
      </c>
      <c r="H64" s="40">
        <v>60</v>
      </c>
      <c r="I64" s="91">
        <f t="shared" si="267"/>
        <v>542863.65679926006</v>
      </c>
      <c r="J64" s="41">
        <f t="shared" si="268"/>
        <v>0.77</v>
      </c>
      <c r="K64" s="92">
        <f t="shared" si="148"/>
        <v>418005.01573543024</v>
      </c>
      <c r="L64" s="92">
        <f t="shared" si="149"/>
        <v>1665.3586284280088</v>
      </c>
      <c r="M64" s="42"/>
      <c r="N64" s="40">
        <v>60</v>
      </c>
      <c r="O64" s="54">
        <f t="shared" si="137"/>
        <v>3.0332647591500499</v>
      </c>
      <c r="P64" s="92">
        <f t="shared" si="261"/>
        <v>357.585856805422</v>
      </c>
      <c r="Q64" s="92">
        <f t="shared" si="115"/>
        <v>130518.83773397903</v>
      </c>
      <c r="R64" s="42"/>
      <c r="S64" s="40">
        <v>60</v>
      </c>
      <c r="T64" s="54">
        <f>'7. Dödsrisk'!E64</f>
        <v>6.5199999999999998E-3</v>
      </c>
      <c r="U64" s="90">
        <f t="shared" si="116"/>
        <v>0.99348000000000003</v>
      </c>
      <c r="V64" s="43"/>
      <c r="W64" s="37">
        <v>60</v>
      </c>
      <c r="X64" s="93">
        <f t="shared" si="270"/>
        <v>0.92922587716172678</v>
      </c>
      <c r="Y64" s="93">
        <f t="shared" si="270"/>
        <v>0.93182567078321199</v>
      </c>
      <c r="Z64" s="93">
        <f t="shared" si="270"/>
        <v>0.9319841080815856</v>
      </c>
      <c r="AA64" s="93">
        <f t="shared" si="270"/>
        <v>0.93218918970332043</v>
      </c>
      <c r="AB64" s="93">
        <f t="shared" si="270"/>
        <v>0.93225444751464659</v>
      </c>
      <c r="AC64" s="93">
        <f t="shared" si="270"/>
        <v>0.93237565634997155</v>
      </c>
      <c r="AD64" s="93">
        <f t="shared" si="270"/>
        <v>0.93242227746384521</v>
      </c>
      <c r="AE64" s="93">
        <f t="shared" si="270"/>
        <v>0.93253418156563284</v>
      </c>
      <c r="AF64" s="93">
        <f t="shared" si="270"/>
        <v>0.9325994635280801</v>
      </c>
      <c r="AG64" s="93">
        <f t="shared" si="270"/>
        <v>0.93261811589039767</v>
      </c>
      <c r="AH64" s="93">
        <f t="shared" si="270"/>
        <v>0.93264609527325559</v>
      </c>
      <c r="AI64" s="93">
        <f t="shared" si="270"/>
        <v>0.93269272990975149</v>
      </c>
      <c r="AJ64" s="93">
        <f t="shared" si="270"/>
        <v>0.93275802297135946</v>
      </c>
      <c r="AK64" s="93">
        <f t="shared" si="270"/>
        <v>0.93286063764149996</v>
      </c>
      <c r="AL64" s="93">
        <f t="shared" si="270"/>
        <v>0.93294460265573875</v>
      </c>
      <c r="AM64" s="93">
        <f t="shared" si="270"/>
        <v>0.9330472378519028</v>
      </c>
      <c r="AN64" s="93">
        <f t="shared" si="269"/>
        <v>0.93316854976337205</v>
      </c>
      <c r="AO64" s="93">
        <f t="shared" si="269"/>
        <v>0.93334588548161357</v>
      </c>
      <c r="AP64" s="93">
        <f t="shared" si="269"/>
        <v>0.93362597327359564</v>
      </c>
      <c r="AQ64" s="93">
        <f t="shared" si="269"/>
        <v>0.93394351406837894</v>
      </c>
      <c r="AR64" s="93">
        <f t="shared" si="269"/>
        <v>0.93446681548504995</v>
      </c>
      <c r="AS64" s="93">
        <f t="shared" si="269"/>
        <v>0.93506525724969025</v>
      </c>
      <c r="AT64" s="93">
        <f t="shared" si="269"/>
        <v>0.93563599520676621</v>
      </c>
      <c r="AU64" s="93">
        <f t="shared" si="269"/>
        <v>0.93623518572563091</v>
      </c>
      <c r="AV64" s="93">
        <f t="shared" si="269"/>
        <v>0.93681601165285555</v>
      </c>
      <c r="AW64" s="93">
        <f t="shared" si="269"/>
        <v>0.93760359867574294</v>
      </c>
      <c r="AX64" s="93">
        <f t="shared" si="269"/>
        <v>0.93843880921594525</v>
      </c>
      <c r="AY64" s="93">
        <f t="shared" si="269"/>
        <v>0.93921836045512308</v>
      </c>
      <c r="AZ64" s="93">
        <f t="shared" si="269"/>
        <v>0.93996092958949895</v>
      </c>
      <c r="BA64" s="93">
        <f t="shared" si="269"/>
        <v>0.94066642941155754</v>
      </c>
      <c r="BB64" s="93">
        <f t="shared" si="269"/>
        <v>0.9413536175523709</v>
      </c>
      <c r="BC64" s="93">
        <f t="shared" si="269"/>
        <v>0.9420413077069969</v>
      </c>
      <c r="BD64" s="93">
        <f t="shared" ref="BD64:BS79" si="271">IF($W64&lt;BD$3,0,IF($W64=BD$3,1,BD63*$U63))</f>
        <v>0.94255028486082149</v>
      </c>
      <c r="BE64" s="93">
        <f t="shared" si="271"/>
        <v>0.94321053223338502</v>
      </c>
      <c r="BF64" s="93">
        <f t="shared" si="271"/>
        <v>0.94411688444244979</v>
      </c>
      <c r="BG64" s="93">
        <f t="shared" si="271"/>
        <v>0.94472150620642192</v>
      </c>
      <c r="BH64" s="93">
        <f t="shared" si="271"/>
        <v>0.94561037996358754</v>
      </c>
      <c r="BI64" s="93">
        <f t="shared" si="271"/>
        <v>0.9464337773498821</v>
      </c>
      <c r="BJ64" s="93">
        <f t="shared" si="271"/>
        <v>0.94727685374971937</v>
      </c>
      <c r="BK64" s="93">
        <f t="shared" si="271"/>
        <v>0.94789298418944201</v>
      </c>
      <c r="BL64" s="93">
        <f t="shared" si="271"/>
        <v>0.94866139992338028</v>
      </c>
      <c r="BM64" s="93">
        <f t="shared" si="271"/>
        <v>0.94963002254637741</v>
      </c>
      <c r="BN64" s="93">
        <f t="shared" si="271"/>
        <v>0.95056157288780774</v>
      </c>
      <c r="BO64" s="93">
        <f t="shared" si="271"/>
        <v>0.95163692261035737</v>
      </c>
      <c r="BP64" s="93">
        <f t="shared" si="271"/>
        <v>0.95266580167616732</v>
      </c>
      <c r="BQ64" s="93">
        <f t="shared" si="271"/>
        <v>0.95372443579990551</v>
      </c>
      <c r="BR64" s="93">
        <f t="shared" si="271"/>
        <v>0.95490852236764145</v>
      </c>
      <c r="BS64" s="93">
        <f t="shared" si="264"/>
        <v>0.95609407902563315</v>
      </c>
      <c r="BT64" s="93">
        <f t="shared" si="263"/>
        <v>0.95777977142333826</v>
      </c>
      <c r="BU64" s="93">
        <f t="shared" si="263"/>
        <v>0.95946843587047026</v>
      </c>
      <c r="BV64" s="93">
        <f t="shared" si="263"/>
        <v>0.96146828991349043</v>
      </c>
      <c r="BW64" s="93">
        <f t="shared" si="263"/>
        <v>0.9636461301676692</v>
      </c>
      <c r="BX64" s="93">
        <f t="shared" si="263"/>
        <v>0.96582890348955563</v>
      </c>
      <c r="BY64" s="93">
        <f t="shared" si="263"/>
        <v>0.96885172085863458</v>
      </c>
      <c r="BZ64" s="93">
        <f t="shared" si="263"/>
        <v>0.97215705484510784</v>
      </c>
      <c r="CA64" s="93">
        <f t="shared" si="263"/>
        <v>0.97583595640073895</v>
      </c>
      <c r="CB64" s="93">
        <f t="shared" si="263"/>
        <v>0.97977465049573165</v>
      </c>
      <c r="CC64" s="93">
        <f t="shared" si="263"/>
        <v>0.98403552431601993</v>
      </c>
      <c r="CD64" s="93">
        <f t="shared" si="263"/>
        <v>0.98884129300000001</v>
      </c>
      <c r="CE64" s="93">
        <f t="shared" si="263"/>
        <v>0.99429999999999996</v>
      </c>
      <c r="CF64" s="93">
        <f t="shared" si="263"/>
        <v>1</v>
      </c>
      <c r="CG64" s="93">
        <f t="shared" si="263"/>
        <v>0</v>
      </c>
      <c r="CH64" s="93">
        <f t="shared" si="263"/>
        <v>0</v>
      </c>
      <c r="CI64" s="93">
        <f t="shared" si="263"/>
        <v>0</v>
      </c>
      <c r="CJ64" s="93">
        <f t="shared" si="266"/>
        <v>0</v>
      </c>
      <c r="CK64" s="93">
        <f t="shared" si="266"/>
        <v>0</v>
      </c>
      <c r="CL64" s="93">
        <f t="shared" si="266"/>
        <v>0</v>
      </c>
      <c r="CM64" s="93">
        <f t="shared" si="266"/>
        <v>0</v>
      </c>
      <c r="CN64" s="93">
        <f t="shared" si="266"/>
        <v>0</v>
      </c>
      <c r="CO64" s="93">
        <f t="shared" si="266"/>
        <v>0</v>
      </c>
      <c r="CP64" s="93">
        <f t="shared" si="266"/>
        <v>0</v>
      </c>
      <c r="CQ64" s="93">
        <f t="shared" si="266"/>
        <v>0</v>
      </c>
      <c r="CR64" s="93">
        <f t="shared" si="266"/>
        <v>0</v>
      </c>
      <c r="CS64" s="93">
        <f t="shared" si="266"/>
        <v>0</v>
      </c>
      <c r="CT64" s="93">
        <f t="shared" si="266"/>
        <v>0</v>
      </c>
      <c r="CU64" s="93">
        <f t="shared" si="266"/>
        <v>0</v>
      </c>
      <c r="CV64" s="93">
        <f t="shared" si="266"/>
        <v>0</v>
      </c>
      <c r="CW64" s="93">
        <f t="shared" si="266"/>
        <v>0</v>
      </c>
      <c r="CX64" s="93">
        <f t="shared" si="266"/>
        <v>0</v>
      </c>
      <c r="CY64" s="93">
        <f t="shared" si="265"/>
        <v>0</v>
      </c>
      <c r="CZ64" s="93">
        <f t="shared" si="262"/>
        <v>0</v>
      </c>
      <c r="DA64" s="93">
        <f t="shared" si="262"/>
        <v>0</v>
      </c>
      <c r="DB64" s="93">
        <f t="shared" si="262"/>
        <v>0</v>
      </c>
      <c r="DC64" s="93">
        <f t="shared" si="262"/>
        <v>0</v>
      </c>
      <c r="DD64" s="93">
        <f t="shared" si="262"/>
        <v>0</v>
      </c>
      <c r="DE64" s="93">
        <f t="shared" si="262"/>
        <v>0</v>
      </c>
      <c r="DF64" s="93">
        <f t="shared" si="262"/>
        <v>0</v>
      </c>
      <c r="DG64" s="93">
        <f t="shared" si="262"/>
        <v>0</v>
      </c>
      <c r="DH64" s="93">
        <f t="shared" si="262"/>
        <v>0</v>
      </c>
      <c r="DI64" s="93">
        <f t="shared" si="262"/>
        <v>0</v>
      </c>
      <c r="DJ64" s="93">
        <f t="shared" si="262"/>
        <v>0</v>
      </c>
      <c r="DK64" s="93">
        <f t="shared" si="262"/>
        <v>0</v>
      </c>
      <c r="DL64" s="93">
        <f t="shared" si="262"/>
        <v>0</v>
      </c>
      <c r="DM64" s="93">
        <f t="shared" si="262"/>
        <v>0</v>
      </c>
      <c r="DN64" s="93">
        <f t="shared" si="262"/>
        <v>0</v>
      </c>
      <c r="DO64" s="93">
        <f t="shared" si="262"/>
        <v>0</v>
      </c>
      <c r="DP64" s="93">
        <f t="shared" si="260"/>
        <v>0</v>
      </c>
      <c r="DQ64" s="93">
        <f t="shared" si="260"/>
        <v>0</v>
      </c>
      <c r="DR64" s="93">
        <f t="shared" si="260"/>
        <v>0</v>
      </c>
      <c r="DS64" s="93">
        <f t="shared" si="260"/>
        <v>0</v>
      </c>
      <c r="DU64" s="37">
        <v>60</v>
      </c>
      <c r="DV64" s="93">
        <f t="shared" si="150"/>
        <v>0.41647536563072585</v>
      </c>
      <c r="DW64" s="93">
        <f t="shared" si="151"/>
        <v>0.42260000336058945</v>
      </c>
      <c r="DX64" s="93">
        <f t="shared" si="152"/>
        <v>0.42881470929236282</v>
      </c>
      <c r="DY64" s="93">
        <f t="shared" si="153"/>
        <v>0.43512080795842695</v>
      </c>
      <c r="DZ64" s="93">
        <f t="shared" si="154"/>
        <v>0.44151964336958027</v>
      </c>
      <c r="EA64" s="93">
        <f t="shared" si="155"/>
        <v>0.44801257930148586</v>
      </c>
      <c r="EB64" s="93">
        <f t="shared" si="156"/>
        <v>0.45460099958533123</v>
      </c>
      <c r="EC64" s="93">
        <f t="shared" si="157"/>
        <v>0.46128630840276258</v>
      </c>
      <c r="ED64" s="93">
        <f t="shared" si="158"/>
        <v>0.46806993058515611</v>
      </c>
      <c r="EE64" s="93">
        <f t="shared" si="159"/>
        <v>0.47495331191729073</v>
      </c>
      <c r="EF64" s="93">
        <f t="shared" si="160"/>
        <v>0.48193791944548614</v>
      </c>
      <c r="EG64" s="93">
        <f t="shared" si="161"/>
        <v>0.48902524179027268</v>
      </c>
      <c r="EH64" s="93">
        <f t="shared" si="162"/>
        <v>0.49621678946365899</v>
      </c>
      <c r="EI64" s="93">
        <f t="shared" si="163"/>
        <v>0.50351409519106571</v>
      </c>
      <c r="EJ64" s="93">
        <f t="shared" si="164"/>
        <v>0.51091871423799318</v>
      </c>
      <c r="EK64" s="93">
        <f t="shared" si="165"/>
        <v>0.51843222474149309</v>
      </c>
      <c r="EL64" s="93">
        <f t="shared" si="166"/>
        <v>0.52605622804651497</v>
      </c>
      <c r="EM64" s="93">
        <f t="shared" si="167"/>
        <v>0.53379234904719897</v>
      </c>
      <c r="EN64" s="93">
        <f t="shared" si="168"/>
        <v>0.5416422365331871</v>
      </c>
      <c r="EO64" s="93">
        <f t="shared" si="169"/>
        <v>0.54960756354102802</v>
      </c>
      <c r="EP64" s="93">
        <f t="shared" si="170"/>
        <v>0.55769002771074905</v>
      </c>
      <c r="EQ64" s="93">
        <f t="shared" si="171"/>
        <v>0.56589135164767179</v>
      </c>
      <c r="ER64" s="93">
        <f t="shared" si="172"/>
        <v>0.57421328328954924</v>
      </c>
      <c r="ES64" s="93">
        <f t="shared" si="173"/>
        <v>0.58265759627910141</v>
      </c>
      <c r="ET64" s="93">
        <f t="shared" si="174"/>
        <v>0.59122609034202933</v>
      </c>
      <c r="EU64" s="93">
        <f t="shared" si="175"/>
        <v>0.59992059167058853</v>
      </c>
      <c r="EV64" s="93">
        <f t="shared" si="176"/>
        <v>0.60874295331280304</v>
      </c>
      <c r="EW64" s="93">
        <f t="shared" si="177"/>
        <v>0.61769505556740301</v>
      </c>
      <c r="EX64" s="93">
        <f t="shared" si="178"/>
        <v>0.62677880638457062</v>
      </c>
      <c r="EY64" s="93">
        <f t="shared" si="179"/>
        <v>0.63599614177257902</v>
      </c>
      <c r="EZ64" s="93">
        <f t="shared" si="180"/>
        <v>0.64534902621041101</v>
      </c>
      <c r="FA64" s="93">
        <f t="shared" si="181"/>
        <v>0.65483945306644642</v>
      </c>
      <c r="FB64" s="93">
        <f t="shared" si="182"/>
        <v>0.66446944502330585</v>
      </c>
      <c r="FC64" s="93">
        <f t="shared" si="183"/>
        <v>0.67424105450894267</v>
      </c>
      <c r="FD64" s="93">
        <f t="shared" si="184"/>
        <v>0.6841563641340741</v>
      </c>
      <c r="FE64" s="93">
        <f t="shared" si="185"/>
        <v>0.6942174871360457</v>
      </c>
      <c r="FF64" s="93">
        <f t="shared" si="186"/>
        <v>0.70442656782922286</v>
      </c>
      <c r="FG64" s="93">
        <f t="shared" si="187"/>
        <v>0.71478578206200549</v>
      </c>
      <c r="FH64" s="93">
        <f t="shared" si="188"/>
        <v>0.72529733768056437</v>
      </c>
      <c r="FI64" s="93">
        <f t="shared" si="189"/>
        <v>0.73596347499939618</v>
      </c>
      <c r="FJ64" s="93">
        <f t="shared" si="190"/>
        <v>0.74678646727879905</v>
      </c>
      <c r="FK64" s="93">
        <f t="shared" si="191"/>
        <v>0.75776862120936961</v>
      </c>
      <c r="FL64" s="93">
        <f t="shared" si="192"/>
        <v>0.768912277403625</v>
      </c>
      <c r="FM64" s="93">
        <f t="shared" si="193"/>
        <v>0.7802198108948547</v>
      </c>
      <c r="FN64" s="93">
        <f t="shared" si="194"/>
        <v>0.79169363164330842</v>
      </c>
      <c r="FO64" s="93">
        <f t="shared" si="195"/>
        <v>0.80333618504982762</v>
      </c>
      <c r="FP64" s="93">
        <f t="shared" si="196"/>
        <v>0.81514995247703093</v>
      </c>
      <c r="FQ64" s="93">
        <f t="shared" si="197"/>
        <v>0.82713745177816367</v>
      </c>
      <c r="FR64" s="93">
        <f t="shared" si="198"/>
        <v>0.8393012378337249</v>
      </c>
      <c r="FS64" s="93">
        <f t="shared" si="199"/>
        <v>0.85164390309598548</v>
      </c>
      <c r="FT64" s="93">
        <f t="shared" si="200"/>
        <v>0.86416807814151464</v>
      </c>
      <c r="FU64" s="93">
        <f t="shared" si="201"/>
        <v>0.87687643223183098</v>
      </c>
      <c r="FV64" s="93">
        <f t="shared" si="202"/>
        <v>0.88977167388229905</v>
      </c>
      <c r="FW64" s="93">
        <f t="shared" si="203"/>
        <v>0.9028565514393917</v>
      </c>
      <c r="FX64" s="93">
        <f t="shared" si="204"/>
        <v>0.91613385366644151</v>
      </c>
      <c r="FY64" s="93">
        <f t="shared" si="205"/>
        <v>0.92960641033800684</v>
      </c>
      <c r="FZ64" s="93">
        <f t="shared" si="206"/>
        <v>0.94327709284297745</v>
      </c>
      <c r="GA64" s="93">
        <f t="shared" si="207"/>
        <v>0.95714881479655056</v>
      </c>
      <c r="GB64" s="93">
        <f t="shared" si="208"/>
        <v>0.97122453266120568</v>
      </c>
      <c r="GC64" s="93">
        <f t="shared" si="209"/>
        <v>0.98550724637681164</v>
      </c>
      <c r="GD64" s="93">
        <f t="shared" si="210"/>
        <v>1</v>
      </c>
      <c r="GE64" s="93">
        <f t="shared" si="211"/>
        <v>0</v>
      </c>
      <c r="GF64" s="93">
        <f t="shared" si="212"/>
        <v>0</v>
      </c>
      <c r="GG64" s="93">
        <f t="shared" si="213"/>
        <v>0</v>
      </c>
      <c r="GH64" s="93">
        <f t="shared" si="214"/>
        <v>0</v>
      </c>
      <c r="GI64" s="93">
        <f t="shared" si="215"/>
        <v>0</v>
      </c>
      <c r="GJ64" s="93">
        <f t="shared" si="216"/>
        <v>0</v>
      </c>
      <c r="GK64" s="93">
        <f t="shared" si="217"/>
        <v>0</v>
      </c>
      <c r="GL64" s="93">
        <f t="shared" si="218"/>
        <v>0</v>
      </c>
      <c r="GM64" s="93">
        <f t="shared" si="219"/>
        <v>0</v>
      </c>
      <c r="GN64" s="93">
        <f t="shared" si="220"/>
        <v>0</v>
      </c>
      <c r="GO64" s="93">
        <f t="shared" si="221"/>
        <v>0</v>
      </c>
      <c r="GP64" s="93">
        <f t="shared" si="222"/>
        <v>0</v>
      </c>
      <c r="GQ64" s="93">
        <f t="shared" si="223"/>
        <v>0</v>
      </c>
      <c r="GR64" s="93">
        <f t="shared" si="224"/>
        <v>0</v>
      </c>
      <c r="GS64" s="93">
        <f t="shared" si="225"/>
        <v>0</v>
      </c>
      <c r="GT64" s="93">
        <f t="shared" si="226"/>
        <v>0</v>
      </c>
      <c r="GU64" s="93">
        <f t="shared" si="227"/>
        <v>0</v>
      </c>
      <c r="GV64" s="93">
        <f t="shared" si="228"/>
        <v>0</v>
      </c>
      <c r="GW64" s="93">
        <f t="shared" si="229"/>
        <v>0</v>
      </c>
      <c r="GX64" s="93">
        <f t="shared" si="230"/>
        <v>0</v>
      </c>
      <c r="GY64" s="93">
        <f t="shared" si="231"/>
        <v>0</v>
      </c>
      <c r="GZ64" s="93">
        <f t="shared" si="232"/>
        <v>0</v>
      </c>
      <c r="HA64" s="93">
        <f t="shared" si="233"/>
        <v>0</v>
      </c>
      <c r="HB64" s="93">
        <f t="shared" si="234"/>
        <v>0</v>
      </c>
      <c r="HC64" s="93">
        <f t="shared" si="235"/>
        <v>0</v>
      </c>
      <c r="HD64" s="93">
        <f t="shared" si="236"/>
        <v>0</v>
      </c>
      <c r="HE64" s="93">
        <f t="shared" si="237"/>
        <v>0</v>
      </c>
      <c r="HF64" s="93">
        <f t="shared" si="238"/>
        <v>0</v>
      </c>
      <c r="HG64" s="93">
        <f t="shared" si="239"/>
        <v>0</v>
      </c>
      <c r="HH64" s="93">
        <f t="shared" si="240"/>
        <v>0</v>
      </c>
      <c r="HI64" s="93">
        <f t="shared" si="241"/>
        <v>0</v>
      </c>
      <c r="HJ64" s="93">
        <f t="shared" si="242"/>
        <v>0</v>
      </c>
      <c r="HK64" s="93">
        <f t="shared" si="243"/>
        <v>0</v>
      </c>
      <c r="HL64" s="93">
        <f t="shared" si="244"/>
        <v>0</v>
      </c>
      <c r="HM64" s="93">
        <f t="shared" si="245"/>
        <v>0</v>
      </c>
      <c r="HN64" s="93">
        <f t="shared" si="246"/>
        <v>0</v>
      </c>
      <c r="HO64" s="93">
        <f t="shared" si="247"/>
        <v>0</v>
      </c>
      <c r="HP64" s="93">
        <f t="shared" si="248"/>
        <v>0</v>
      </c>
      <c r="HQ64" s="93">
        <f t="shared" si="249"/>
        <v>0</v>
      </c>
    </row>
    <row r="65" spans="2:225" x14ac:dyDescent="0.25">
      <c r="B65" s="40">
        <v>61</v>
      </c>
      <c r="C65" s="91">
        <f t="shared" ca="1" si="144"/>
        <v>2526735.39241429</v>
      </c>
      <c r="D65" s="91">
        <f t="shared" ca="1" si="145"/>
        <v>2679253.7370930496</v>
      </c>
      <c r="E65" s="91">
        <f t="shared" ca="1" si="146"/>
        <v>1879234.2530211152</v>
      </c>
      <c r="F65" s="91">
        <f t="shared" ca="1" si="147"/>
        <v>2148819.8963932847</v>
      </c>
      <c r="H65" s="40">
        <v>61</v>
      </c>
      <c r="I65" s="91">
        <f t="shared" si="267"/>
        <v>542863.65679926006</v>
      </c>
      <c r="J65" s="41">
        <f t="shared" si="268"/>
        <v>0.77</v>
      </c>
      <c r="K65" s="92">
        <f t="shared" si="148"/>
        <v>418005.01573543024</v>
      </c>
      <c r="L65" s="92">
        <f t="shared" si="149"/>
        <v>1665.3586284280088</v>
      </c>
      <c r="M65" s="42"/>
      <c r="N65" s="40">
        <v>61</v>
      </c>
      <c r="O65" s="54">
        <f t="shared" si="137"/>
        <v>3.0332647591500499</v>
      </c>
      <c r="P65" s="92">
        <f t="shared" si="261"/>
        <v>357.585856805422</v>
      </c>
      <c r="Q65" s="92">
        <f t="shared" si="115"/>
        <v>130518.83773397903</v>
      </c>
      <c r="R65" s="42"/>
      <c r="S65" s="40">
        <v>61</v>
      </c>
      <c r="T65" s="54">
        <f>'7. Dödsrisk'!E65</f>
        <v>6.7199999999999994E-3</v>
      </c>
      <c r="U65" s="90">
        <f t="shared" si="116"/>
        <v>0.99328000000000005</v>
      </c>
      <c r="V65" s="43"/>
      <c r="W65" s="37">
        <v>61</v>
      </c>
      <c r="X65" s="93">
        <f t="shared" si="270"/>
        <v>0.92316732444263239</v>
      </c>
      <c r="Y65" s="93">
        <f t="shared" si="270"/>
        <v>0.9257501674097055</v>
      </c>
      <c r="Z65" s="93">
        <f t="shared" si="270"/>
        <v>0.92590757169689375</v>
      </c>
      <c r="AA65" s="93">
        <f t="shared" si="270"/>
        <v>0.92611131618645481</v>
      </c>
      <c r="AB65" s="93">
        <f t="shared" si="270"/>
        <v>0.92617614851685115</v>
      </c>
      <c r="AC65" s="93">
        <f t="shared" si="270"/>
        <v>0.92629656707056973</v>
      </c>
      <c r="AD65" s="93">
        <f t="shared" si="270"/>
        <v>0.92634288421478095</v>
      </c>
      <c r="AE65" s="93">
        <f t="shared" si="270"/>
        <v>0.92645405870182496</v>
      </c>
      <c r="AF65" s="93">
        <f t="shared" si="270"/>
        <v>0.92651891502587702</v>
      </c>
      <c r="AG65" s="93">
        <f t="shared" si="270"/>
        <v>0.92653744577479236</v>
      </c>
      <c r="AH65" s="93">
        <f t="shared" si="270"/>
        <v>0.92656524273207397</v>
      </c>
      <c r="AI65" s="93">
        <f t="shared" si="270"/>
        <v>0.92661157331073996</v>
      </c>
      <c r="AJ65" s="93">
        <f t="shared" si="270"/>
        <v>0.92667644066158628</v>
      </c>
      <c r="AK65" s="93">
        <f t="shared" si="270"/>
        <v>0.92677838628407738</v>
      </c>
      <c r="AL65" s="93">
        <f t="shared" si="270"/>
        <v>0.92686180384642336</v>
      </c>
      <c r="AM65" s="93">
        <f t="shared" si="270"/>
        <v>0.9269637698611084</v>
      </c>
      <c r="AN65" s="93">
        <f t="shared" si="269"/>
        <v>0.92708429081891486</v>
      </c>
      <c r="AO65" s="93">
        <f t="shared" si="269"/>
        <v>0.92726047030827352</v>
      </c>
      <c r="AP65" s="93">
        <f t="shared" si="269"/>
        <v>0.92753873192785186</v>
      </c>
      <c r="AQ65" s="93">
        <f t="shared" si="269"/>
        <v>0.92785420235665317</v>
      </c>
      <c r="AR65" s="93">
        <f t="shared" si="269"/>
        <v>0.9283740918480875</v>
      </c>
      <c r="AS65" s="93">
        <f t="shared" si="269"/>
        <v>0.92896863177242228</v>
      </c>
      <c r="AT65" s="93">
        <f t="shared" si="269"/>
        <v>0.92953564851801818</v>
      </c>
      <c r="AU65" s="93">
        <f t="shared" si="269"/>
        <v>0.93013093231469979</v>
      </c>
      <c r="AV65" s="93">
        <f t="shared" si="269"/>
        <v>0.93070797125687899</v>
      </c>
      <c r="AW65" s="93">
        <f t="shared" si="269"/>
        <v>0.93149042321237718</v>
      </c>
      <c r="AX65" s="93">
        <f t="shared" si="269"/>
        <v>0.93232018817985729</v>
      </c>
      <c r="AY65" s="93">
        <f t="shared" si="269"/>
        <v>0.93309465674495573</v>
      </c>
      <c r="AZ65" s="93">
        <f t="shared" si="269"/>
        <v>0.9338323843285754</v>
      </c>
      <c r="BA65" s="93">
        <f t="shared" si="269"/>
        <v>0.93453328429179416</v>
      </c>
      <c r="BB65" s="93">
        <f t="shared" si="269"/>
        <v>0.93521599196592953</v>
      </c>
      <c r="BC65" s="93">
        <f t="shared" si="269"/>
        <v>0.93589919838074731</v>
      </c>
      <c r="BD65" s="93">
        <f t="shared" si="271"/>
        <v>0.93640485700352893</v>
      </c>
      <c r="BE65" s="93">
        <f t="shared" si="271"/>
        <v>0.93706079956322341</v>
      </c>
      <c r="BF65" s="93">
        <f t="shared" si="271"/>
        <v>0.93796124235588507</v>
      </c>
      <c r="BG65" s="93">
        <f t="shared" si="271"/>
        <v>0.93856192198595612</v>
      </c>
      <c r="BH65" s="93">
        <f t="shared" si="271"/>
        <v>0.93944500028622502</v>
      </c>
      <c r="BI65" s="93">
        <f t="shared" si="271"/>
        <v>0.9402630291215609</v>
      </c>
      <c r="BJ65" s="93">
        <f t="shared" si="271"/>
        <v>0.94110060866327128</v>
      </c>
      <c r="BK65" s="93">
        <f t="shared" si="271"/>
        <v>0.94171272193252686</v>
      </c>
      <c r="BL65" s="93">
        <f t="shared" si="271"/>
        <v>0.94247612759587984</v>
      </c>
      <c r="BM65" s="93">
        <f t="shared" si="271"/>
        <v>0.94343843479937506</v>
      </c>
      <c r="BN65" s="93">
        <f t="shared" si="271"/>
        <v>0.94436391143257925</v>
      </c>
      <c r="BO65" s="93">
        <f t="shared" si="271"/>
        <v>0.9454322498749379</v>
      </c>
      <c r="BP65" s="93">
        <f t="shared" si="271"/>
        <v>0.94645442064923879</v>
      </c>
      <c r="BQ65" s="93">
        <f t="shared" si="271"/>
        <v>0.94750615247849013</v>
      </c>
      <c r="BR65" s="93">
        <f t="shared" si="271"/>
        <v>0.94868251880180443</v>
      </c>
      <c r="BS65" s="93">
        <f t="shared" si="264"/>
        <v>0.94986034563038602</v>
      </c>
      <c r="BT65" s="93">
        <f t="shared" si="263"/>
        <v>0.95153504731365812</v>
      </c>
      <c r="BU65" s="93">
        <f t="shared" si="263"/>
        <v>0.95321270166859484</v>
      </c>
      <c r="BV65" s="93">
        <f t="shared" si="263"/>
        <v>0.95519951666325453</v>
      </c>
      <c r="BW65" s="93">
        <f t="shared" si="263"/>
        <v>0.95736315739897604</v>
      </c>
      <c r="BX65" s="93">
        <f t="shared" si="263"/>
        <v>0.95953169903880375</v>
      </c>
      <c r="BY65" s="93">
        <f t="shared" si="263"/>
        <v>0.9625348076386363</v>
      </c>
      <c r="BZ65" s="93">
        <f t="shared" si="263"/>
        <v>0.96581859084751776</v>
      </c>
      <c r="CA65" s="93">
        <f t="shared" si="263"/>
        <v>0.96947350596500614</v>
      </c>
      <c r="CB65" s="93">
        <f t="shared" si="263"/>
        <v>0.97338651977449953</v>
      </c>
      <c r="CC65" s="93">
        <f t="shared" si="263"/>
        <v>0.97761961269747955</v>
      </c>
      <c r="CD65" s="93">
        <f t="shared" si="263"/>
        <v>0.98239404776964001</v>
      </c>
      <c r="CE65" s="93">
        <f t="shared" si="263"/>
        <v>0.98781716399999997</v>
      </c>
      <c r="CF65" s="93">
        <f t="shared" si="263"/>
        <v>0.99348000000000003</v>
      </c>
      <c r="CG65" s="93">
        <f t="shared" si="263"/>
        <v>1</v>
      </c>
      <c r="CH65" s="93">
        <f t="shared" si="263"/>
        <v>0</v>
      </c>
      <c r="CI65" s="93">
        <f t="shared" si="263"/>
        <v>0</v>
      </c>
      <c r="CJ65" s="93">
        <f t="shared" si="266"/>
        <v>0</v>
      </c>
      <c r="CK65" s="93">
        <f t="shared" si="266"/>
        <v>0</v>
      </c>
      <c r="CL65" s="93">
        <f t="shared" si="266"/>
        <v>0</v>
      </c>
      <c r="CM65" s="93">
        <f t="shared" si="266"/>
        <v>0</v>
      </c>
      <c r="CN65" s="93">
        <f t="shared" si="266"/>
        <v>0</v>
      </c>
      <c r="CO65" s="93">
        <f t="shared" si="266"/>
        <v>0</v>
      </c>
      <c r="CP65" s="93">
        <f t="shared" si="266"/>
        <v>0</v>
      </c>
      <c r="CQ65" s="93">
        <f t="shared" si="266"/>
        <v>0</v>
      </c>
      <c r="CR65" s="93">
        <f t="shared" si="266"/>
        <v>0</v>
      </c>
      <c r="CS65" s="93">
        <f t="shared" si="266"/>
        <v>0</v>
      </c>
      <c r="CT65" s="93">
        <f t="shared" si="266"/>
        <v>0</v>
      </c>
      <c r="CU65" s="93">
        <f t="shared" si="266"/>
        <v>0</v>
      </c>
      <c r="CV65" s="93">
        <f t="shared" si="266"/>
        <v>0</v>
      </c>
      <c r="CW65" s="93">
        <f t="shared" si="266"/>
        <v>0</v>
      </c>
      <c r="CX65" s="93">
        <f t="shared" si="266"/>
        <v>0</v>
      </c>
      <c r="CY65" s="93">
        <f t="shared" si="265"/>
        <v>0</v>
      </c>
      <c r="CZ65" s="93">
        <f t="shared" si="262"/>
        <v>0</v>
      </c>
      <c r="DA65" s="93">
        <f t="shared" si="262"/>
        <v>0</v>
      </c>
      <c r="DB65" s="93">
        <f t="shared" si="262"/>
        <v>0</v>
      </c>
      <c r="DC65" s="93">
        <f t="shared" si="262"/>
        <v>0</v>
      </c>
      <c r="DD65" s="93">
        <f t="shared" si="262"/>
        <v>0</v>
      </c>
      <c r="DE65" s="93">
        <f t="shared" si="262"/>
        <v>0</v>
      </c>
      <c r="DF65" s="93">
        <f t="shared" si="262"/>
        <v>0</v>
      </c>
      <c r="DG65" s="93">
        <f t="shared" si="262"/>
        <v>0</v>
      </c>
      <c r="DH65" s="93">
        <f t="shared" si="262"/>
        <v>0</v>
      </c>
      <c r="DI65" s="93">
        <f t="shared" si="262"/>
        <v>0</v>
      </c>
      <c r="DJ65" s="93">
        <f t="shared" si="262"/>
        <v>0</v>
      </c>
      <c r="DK65" s="93">
        <f t="shared" si="262"/>
        <v>0</v>
      </c>
      <c r="DL65" s="93">
        <f t="shared" si="262"/>
        <v>0</v>
      </c>
      <c r="DM65" s="93">
        <f t="shared" si="262"/>
        <v>0</v>
      </c>
      <c r="DN65" s="93">
        <f t="shared" si="262"/>
        <v>0</v>
      </c>
      <c r="DO65" s="93">
        <f t="shared" si="262"/>
        <v>0</v>
      </c>
      <c r="DP65" s="93">
        <f t="shared" si="260"/>
        <v>0</v>
      </c>
      <c r="DQ65" s="93">
        <f t="shared" si="260"/>
        <v>0</v>
      </c>
      <c r="DR65" s="93">
        <f t="shared" si="260"/>
        <v>0</v>
      </c>
      <c r="DS65" s="93">
        <f t="shared" si="260"/>
        <v>0</v>
      </c>
      <c r="DU65" s="37">
        <v>61</v>
      </c>
      <c r="DV65" s="93">
        <f t="shared" si="150"/>
        <v>0.41043949076651243</v>
      </c>
      <c r="DW65" s="93">
        <f t="shared" si="151"/>
        <v>0.41647536563072585</v>
      </c>
      <c r="DX65" s="93">
        <f t="shared" si="152"/>
        <v>0.42260000336058945</v>
      </c>
      <c r="DY65" s="93">
        <f t="shared" si="153"/>
        <v>0.42881470929236282</v>
      </c>
      <c r="DZ65" s="93">
        <f t="shared" si="154"/>
        <v>0.43512080795842695</v>
      </c>
      <c r="EA65" s="93">
        <f t="shared" si="155"/>
        <v>0.44151964336958027</v>
      </c>
      <c r="EB65" s="93">
        <f t="shared" si="156"/>
        <v>0.44801257930148586</v>
      </c>
      <c r="EC65" s="93">
        <f t="shared" si="157"/>
        <v>0.45460099958533123</v>
      </c>
      <c r="ED65" s="93">
        <f t="shared" si="158"/>
        <v>0.46128630840276258</v>
      </c>
      <c r="EE65" s="93">
        <f t="shared" si="159"/>
        <v>0.46806993058515611</v>
      </c>
      <c r="EF65" s="93">
        <f t="shared" si="160"/>
        <v>0.47495331191729073</v>
      </c>
      <c r="EG65" s="93">
        <f t="shared" si="161"/>
        <v>0.48193791944548614</v>
      </c>
      <c r="EH65" s="93">
        <f t="shared" si="162"/>
        <v>0.48902524179027268</v>
      </c>
      <c r="EI65" s="93">
        <f t="shared" si="163"/>
        <v>0.49621678946365899</v>
      </c>
      <c r="EJ65" s="93">
        <f t="shared" si="164"/>
        <v>0.50351409519106571</v>
      </c>
      <c r="EK65" s="93">
        <f t="shared" si="165"/>
        <v>0.51091871423799318</v>
      </c>
      <c r="EL65" s="93">
        <f t="shared" si="166"/>
        <v>0.51843222474149309</v>
      </c>
      <c r="EM65" s="93">
        <f t="shared" si="167"/>
        <v>0.52605622804651497</v>
      </c>
      <c r="EN65" s="93">
        <f t="shared" si="168"/>
        <v>0.53379234904719897</v>
      </c>
      <c r="EO65" s="93">
        <f t="shared" si="169"/>
        <v>0.5416422365331871</v>
      </c>
      <c r="EP65" s="93">
        <f t="shared" si="170"/>
        <v>0.54960756354102802</v>
      </c>
      <c r="EQ65" s="93">
        <f t="shared" si="171"/>
        <v>0.55769002771074905</v>
      </c>
      <c r="ER65" s="93">
        <f t="shared" si="172"/>
        <v>0.56589135164767179</v>
      </c>
      <c r="ES65" s="93">
        <f t="shared" si="173"/>
        <v>0.57421328328954924</v>
      </c>
      <c r="ET65" s="93">
        <f t="shared" si="174"/>
        <v>0.58265759627910141</v>
      </c>
      <c r="EU65" s="93">
        <f t="shared" si="175"/>
        <v>0.59122609034202933</v>
      </c>
      <c r="EV65" s="93">
        <f t="shared" si="176"/>
        <v>0.59992059167058853</v>
      </c>
      <c r="EW65" s="93">
        <f t="shared" si="177"/>
        <v>0.60874295331280304</v>
      </c>
      <c r="EX65" s="93">
        <f t="shared" si="178"/>
        <v>0.61769505556740301</v>
      </c>
      <c r="EY65" s="93">
        <f t="shared" si="179"/>
        <v>0.62677880638457062</v>
      </c>
      <c r="EZ65" s="93">
        <f t="shared" si="180"/>
        <v>0.63599614177257902</v>
      </c>
      <c r="FA65" s="93">
        <f t="shared" si="181"/>
        <v>0.64534902621041101</v>
      </c>
      <c r="FB65" s="93">
        <f t="shared" si="182"/>
        <v>0.65483945306644642</v>
      </c>
      <c r="FC65" s="93">
        <f t="shared" si="183"/>
        <v>0.66446944502330585</v>
      </c>
      <c r="FD65" s="93">
        <f t="shared" si="184"/>
        <v>0.67424105450894267</v>
      </c>
      <c r="FE65" s="93">
        <f t="shared" si="185"/>
        <v>0.6841563641340741</v>
      </c>
      <c r="FF65" s="93">
        <f t="shared" si="186"/>
        <v>0.6942174871360457</v>
      </c>
      <c r="FG65" s="93">
        <f t="shared" si="187"/>
        <v>0.70442656782922286</v>
      </c>
      <c r="FH65" s="93">
        <f t="shared" si="188"/>
        <v>0.71478578206200549</v>
      </c>
      <c r="FI65" s="93">
        <f t="shared" si="189"/>
        <v>0.72529733768056437</v>
      </c>
      <c r="FJ65" s="93">
        <f t="shared" si="190"/>
        <v>0.73596347499939618</v>
      </c>
      <c r="FK65" s="93">
        <f t="shared" si="191"/>
        <v>0.74678646727879905</v>
      </c>
      <c r="FL65" s="93">
        <f t="shared" si="192"/>
        <v>0.75776862120936961</v>
      </c>
      <c r="FM65" s="93">
        <f t="shared" si="193"/>
        <v>0.768912277403625</v>
      </c>
      <c r="FN65" s="93">
        <f t="shared" si="194"/>
        <v>0.7802198108948547</v>
      </c>
      <c r="FO65" s="93">
        <f t="shared" si="195"/>
        <v>0.79169363164330842</v>
      </c>
      <c r="FP65" s="93">
        <f t="shared" si="196"/>
        <v>0.80333618504982762</v>
      </c>
      <c r="FQ65" s="93">
        <f t="shared" si="197"/>
        <v>0.81514995247703093</v>
      </c>
      <c r="FR65" s="93">
        <f t="shared" si="198"/>
        <v>0.82713745177816367</v>
      </c>
      <c r="FS65" s="93">
        <f t="shared" si="199"/>
        <v>0.8393012378337249</v>
      </c>
      <c r="FT65" s="93">
        <f t="shared" si="200"/>
        <v>0.85164390309598548</v>
      </c>
      <c r="FU65" s="93">
        <f t="shared" si="201"/>
        <v>0.86416807814151464</v>
      </c>
      <c r="FV65" s="93">
        <f t="shared" si="202"/>
        <v>0.87687643223183098</v>
      </c>
      <c r="FW65" s="93">
        <f t="shared" si="203"/>
        <v>0.88977167388229905</v>
      </c>
      <c r="FX65" s="93">
        <f t="shared" si="204"/>
        <v>0.9028565514393917</v>
      </c>
      <c r="FY65" s="93">
        <f t="shared" si="205"/>
        <v>0.91613385366644151</v>
      </c>
      <c r="FZ65" s="93">
        <f t="shared" si="206"/>
        <v>0.92960641033800684</v>
      </c>
      <c r="GA65" s="93">
        <f t="shared" si="207"/>
        <v>0.94327709284297745</v>
      </c>
      <c r="GB65" s="93">
        <f t="shared" si="208"/>
        <v>0.95714881479655056</v>
      </c>
      <c r="GC65" s="93">
        <f t="shared" si="209"/>
        <v>0.97122453266120568</v>
      </c>
      <c r="GD65" s="93">
        <f t="shared" si="210"/>
        <v>0.98550724637681164</v>
      </c>
      <c r="GE65" s="93">
        <f t="shared" si="211"/>
        <v>1</v>
      </c>
      <c r="GF65" s="93">
        <f t="shared" si="212"/>
        <v>0</v>
      </c>
      <c r="GG65" s="93">
        <f t="shared" si="213"/>
        <v>0</v>
      </c>
      <c r="GH65" s="93">
        <f t="shared" si="214"/>
        <v>0</v>
      </c>
      <c r="GI65" s="93">
        <f t="shared" si="215"/>
        <v>0</v>
      </c>
      <c r="GJ65" s="93">
        <f t="shared" si="216"/>
        <v>0</v>
      </c>
      <c r="GK65" s="93">
        <f t="shared" si="217"/>
        <v>0</v>
      </c>
      <c r="GL65" s="93">
        <f t="shared" si="218"/>
        <v>0</v>
      </c>
      <c r="GM65" s="93">
        <f t="shared" si="219"/>
        <v>0</v>
      </c>
      <c r="GN65" s="93">
        <f t="shared" si="220"/>
        <v>0</v>
      </c>
      <c r="GO65" s="93">
        <f t="shared" si="221"/>
        <v>0</v>
      </c>
      <c r="GP65" s="93">
        <f t="shared" si="222"/>
        <v>0</v>
      </c>
      <c r="GQ65" s="93">
        <f t="shared" si="223"/>
        <v>0</v>
      </c>
      <c r="GR65" s="93">
        <f t="shared" si="224"/>
        <v>0</v>
      </c>
      <c r="GS65" s="93">
        <f t="shared" si="225"/>
        <v>0</v>
      </c>
      <c r="GT65" s="93">
        <f t="shared" si="226"/>
        <v>0</v>
      </c>
      <c r="GU65" s="93">
        <f t="shared" si="227"/>
        <v>0</v>
      </c>
      <c r="GV65" s="93">
        <f t="shared" si="228"/>
        <v>0</v>
      </c>
      <c r="GW65" s="93">
        <f t="shared" si="229"/>
        <v>0</v>
      </c>
      <c r="GX65" s="93">
        <f t="shared" si="230"/>
        <v>0</v>
      </c>
      <c r="GY65" s="93">
        <f t="shared" si="231"/>
        <v>0</v>
      </c>
      <c r="GZ65" s="93">
        <f t="shared" si="232"/>
        <v>0</v>
      </c>
      <c r="HA65" s="93">
        <f t="shared" si="233"/>
        <v>0</v>
      </c>
      <c r="HB65" s="93">
        <f t="shared" si="234"/>
        <v>0</v>
      </c>
      <c r="HC65" s="93">
        <f t="shared" si="235"/>
        <v>0</v>
      </c>
      <c r="HD65" s="93">
        <f t="shared" si="236"/>
        <v>0</v>
      </c>
      <c r="HE65" s="93">
        <f t="shared" si="237"/>
        <v>0</v>
      </c>
      <c r="HF65" s="93">
        <f t="shared" si="238"/>
        <v>0</v>
      </c>
      <c r="HG65" s="93">
        <f t="shared" si="239"/>
        <v>0</v>
      </c>
      <c r="HH65" s="93">
        <f t="shared" si="240"/>
        <v>0</v>
      </c>
      <c r="HI65" s="93">
        <f t="shared" si="241"/>
        <v>0</v>
      </c>
      <c r="HJ65" s="93">
        <f t="shared" si="242"/>
        <v>0</v>
      </c>
      <c r="HK65" s="93">
        <f t="shared" si="243"/>
        <v>0</v>
      </c>
      <c r="HL65" s="93">
        <f t="shared" si="244"/>
        <v>0</v>
      </c>
      <c r="HM65" s="93">
        <f t="shared" si="245"/>
        <v>0</v>
      </c>
      <c r="HN65" s="93">
        <f t="shared" si="246"/>
        <v>0</v>
      </c>
      <c r="HO65" s="93">
        <f t="shared" si="247"/>
        <v>0</v>
      </c>
      <c r="HP65" s="93">
        <f t="shared" si="248"/>
        <v>0</v>
      </c>
      <c r="HQ65" s="93">
        <f t="shared" si="249"/>
        <v>0</v>
      </c>
    </row>
    <row r="66" spans="2:225" x14ac:dyDescent="0.25">
      <c r="B66" s="40">
        <v>62</v>
      </c>
      <c r="C66" s="91">
        <f t="shared" ca="1" si="144"/>
        <v>2154217.458835748</v>
      </c>
      <c r="D66" s="91">
        <f t="shared" ca="1" si="145"/>
        <v>2276547.1179905152</v>
      </c>
      <c r="E66" s="91">
        <f t="shared" ca="1" si="146"/>
        <v>1786436.672894977</v>
      </c>
      <c r="F66" s="91">
        <f t="shared" ca="1" si="147"/>
        <v>2031955.8016463686</v>
      </c>
      <c r="H66" s="40">
        <v>62</v>
      </c>
      <c r="I66" s="91">
        <f t="shared" si="267"/>
        <v>542863.65679926006</v>
      </c>
      <c r="J66" s="41">
        <f t="shared" si="268"/>
        <v>0.77</v>
      </c>
      <c r="K66" s="92">
        <f t="shared" si="148"/>
        <v>418005.01573543024</v>
      </c>
      <c r="L66" s="92">
        <f t="shared" si="149"/>
        <v>1665.3586284280088</v>
      </c>
      <c r="M66" s="42"/>
      <c r="N66" s="40">
        <v>62</v>
      </c>
      <c r="O66" s="54">
        <f t="shared" si="137"/>
        <v>3.0332647591500499</v>
      </c>
      <c r="P66" s="92">
        <f t="shared" si="261"/>
        <v>357.585856805422</v>
      </c>
      <c r="Q66" s="92">
        <f t="shared" si="115"/>
        <v>130518.83773397903</v>
      </c>
      <c r="R66" s="42"/>
      <c r="S66" s="40">
        <v>62</v>
      </c>
      <c r="T66" s="54">
        <f>'7. Dödsrisk'!E66</f>
        <v>7.79E-3</v>
      </c>
      <c r="U66" s="90">
        <f t="shared" si="116"/>
        <v>0.99221000000000004</v>
      </c>
      <c r="V66" s="43"/>
      <c r="W66" s="37">
        <v>62</v>
      </c>
      <c r="X66" s="93">
        <f t="shared" si="270"/>
        <v>0.91696364002237796</v>
      </c>
      <c r="Y66" s="93">
        <f t="shared" si="270"/>
        <v>0.91952912628471228</v>
      </c>
      <c r="Z66" s="93">
        <f t="shared" si="270"/>
        <v>0.91968547281509072</v>
      </c>
      <c r="AA66" s="93">
        <f t="shared" si="270"/>
        <v>0.9198878481416819</v>
      </c>
      <c r="AB66" s="93">
        <f t="shared" si="270"/>
        <v>0.91995224479881799</v>
      </c>
      <c r="AC66" s="93">
        <f t="shared" si="270"/>
        <v>0.92007185413985559</v>
      </c>
      <c r="AD66" s="93">
        <f t="shared" si="270"/>
        <v>0.92011786003285767</v>
      </c>
      <c r="AE66" s="93">
        <f t="shared" si="270"/>
        <v>0.92022828742734875</v>
      </c>
      <c r="AF66" s="93">
        <f t="shared" si="270"/>
        <v>0.92029270791690321</v>
      </c>
      <c r="AG66" s="93">
        <f t="shared" si="270"/>
        <v>0.92031111413918576</v>
      </c>
      <c r="AH66" s="93">
        <f t="shared" si="270"/>
        <v>0.92033872430091446</v>
      </c>
      <c r="AI66" s="93">
        <f t="shared" si="270"/>
        <v>0.92038474353809185</v>
      </c>
      <c r="AJ66" s="93">
        <f t="shared" si="270"/>
        <v>0.92044917498034051</v>
      </c>
      <c r="AK66" s="93">
        <f t="shared" si="270"/>
        <v>0.92055043552824845</v>
      </c>
      <c r="AL66" s="93">
        <f t="shared" si="270"/>
        <v>0.92063329252457549</v>
      </c>
      <c r="AM66" s="93">
        <f t="shared" si="270"/>
        <v>0.92073457332764175</v>
      </c>
      <c r="AN66" s="93">
        <f t="shared" si="269"/>
        <v>0.92085428438461181</v>
      </c>
      <c r="AO66" s="93">
        <f t="shared" si="269"/>
        <v>0.92102927994780193</v>
      </c>
      <c r="AP66" s="93">
        <f t="shared" si="269"/>
        <v>0.92130567164929678</v>
      </c>
      <c r="AQ66" s="93">
        <f t="shared" si="269"/>
        <v>0.92161902211681646</v>
      </c>
      <c r="AR66" s="93">
        <f t="shared" si="269"/>
        <v>0.9221354179508684</v>
      </c>
      <c r="AS66" s="93">
        <f t="shared" si="269"/>
        <v>0.92272596256691164</v>
      </c>
      <c r="AT66" s="93">
        <f t="shared" si="269"/>
        <v>0.92328916895997715</v>
      </c>
      <c r="AU66" s="93">
        <f t="shared" si="269"/>
        <v>0.92388045244954509</v>
      </c>
      <c r="AV66" s="93">
        <f t="shared" si="269"/>
        <v>0.92445361369003276</v>
      </c>
      <c r="AW66" s="93">
        <f t="shared" si="269"/>
        <v>0.92523080756839005</v>
      </c>
      <c r="AX66" s="93">
        <f t="shared" si="269"/>
        <v>0.92605499651528866</v>
      </c>
      <c r="AY66" s="93">
        <f t="shared" si="269"/>
        <v>0.92682426065162971</v>
      </c>
      <c r="AZ66" s="93">
        <f t="shared" si="269"/>
        <v>0.92755703070588746</v>
      </c>
      <c r="BA66" s="93">
        <f t="shared" si="269"/>
        <v>0.9282532206213534</v>
      </c>
      <c r="BB66" s="93">
        <f t="shared" si="269"/>
        <v>0.92893134049991855</v>
      </c>
      <c r="BC66" s="93">
        <f t="shared" si="269"/>
        <v>0.92960995576762873</v>
      </c>
      <c r="BD66" s="93">
        <f t="shared" si="271"/>
        <v>0.93011221636446528</v>
      </c>
      <c r="BE66" s="93">
        <f t="shared" si="271"/>
        <v>0.93076375099015862</v>
      </c>
      <c r="BF66" s="93">
        <f t="shared" si="271"/>
        <v>0.93165814280725356</v>
      </c>
      <c r="BG66" s="93">
        <f t="shared" si="271"/>
        <v>0.93225478587021049</v>
      </c>
      <c r="BH66" s="93">
        <f t="shared" si="271"/>
        <v>0.9331319298843016</v>
      </c>
      <c r="BI66" s="93">
        <f t="shared" si="271"/>
        <v>0.93394446156586408</v>
      </c>
      <c r="BJ66" s="93">
        <f t="shared" si="271"/>
        <v>0.93477641257305411</v>
      </c>
      <c r="BK66" s="93">
        <f t="shared" si="271"/>
        <v>0.93538441244114034</v>
      </c>
      <c r="BL66" s="93">
        <f t="shared" si="271"/>
        <v>0.93614268801843559</v>
      </c>
      <c r="BM66" s="93">
        <f t="shared" si="271"/>
        <v>0.93709852851752329</v>
      </c>
      <c r="BN66" s="93">
        <f t="shared" si="271"/>
        <v>0.93801778594775231</v>
      </c>
      <c r="BO66" s="93">
        <f t="shared" si="271"/>
        <v>0.93907894515577839</v>
      </c>
      <c r="BP66" s="93">
        <f t="shared" si="271"/>
        <v>0.94009424694247601</v>
      </c>
      <c r="BQ66" s="93">
        <f t="shared" si="271"/>
        <v>0.94113891113383474</v>
      </c>
      <c r="BR66" s="93">
        <f t="shared" si="271"/>
        <v>0.94230737227545636</v>
      </c>
      <c r="BS66" s="93">
        <f t="shared" si="264"/>
        <v>0.94347728410774989</v>
      </c>
      <c r="BT66" s="93">
        <f t="shared" si="263"/>
        <v>0.94514073179571034</v>
      </c>
      <c r="BU66" s="93">
        <f t="shared" si="263"/>
        <v>0.94680711231338188</v>
      </c>
      <c r="BV66" s="93">
        <f t="shared" si="263"/>
        <v>0.94878057591127751</v>
      </c>
      <c r="BW66" s="93">
        <f t="shared" si="263"/>
        <v>0.95092967698125497</v>
      </c>
      <c r="BX66" s="93">
        <f t="shared" si="263"/>
        <v>0.95308364602126305</v>
      </c>
      <c r="BY66" s="93">
        <f t="shared" si="263"/>
        <v>0.95606657373130477</v>
      </c>
      <c r="BZ66" s="93">
        <f t="shared" si="263"/>
        <v>0.95932828991702246</v>
      </c>
      <c r="CA66" s="93">
        <f t="shared" si="263"/>
        <v>0.96295864400492137</v>
      </c>
      <c r="CB66" s="93">
        <f t="shared" si="263"/>
        <v>0.96684536236161489</v>
      </c>
      <c r="CC66" s="93">
        <f t="shared" si="263"/>
        <v>0.97105000890015258</v>
      </c>
      <c r="CD66" s="93">
        <f t="shared" si="263"/>
        <v>0.9757923597686281</v>
      </c>
      <c r="CE66" s="93">
        <f t="shared" si="263"/>
        <v>0.98117903265792006</v>
      </c>
      <c r="CF66" s="93">
        <f t="shared" si="263"/>
        <v>0.98680381440000009</v>
      </c>
      <c r="CG66" s="93">
        <f t="shared" si="263"/>
        <v>0.99328000000000005</v>
      </c>
      <c r="CH66" s="93">
        <f t="shared" si="263"/>
        <v>1</v>
      </c>
      <c r="CI66" s="93">
        <f t="shared" si="263"/>
        <v>0</v>
      </c>
      <c r="CJ66" s="93">
        <f t="shared" si="266"/>
        <v>0</v>
      </c>
      <c r="CK66" s="93">
        <f t="shared" si="266"/>
        <v>0</v>
      </c>
      <c r="CL66" s="93">
        <f t="shared" si="266"/>
        <v>0</v>
      </c>
      <c r="CM66" s="93">
        <f t="shared" si="266"/>
        <v>0</v>
      </c>
      <c r="CN66" s="93">
        <f t="shared" si="266"/>
        <v>0</v>
      </c>
      <c r="CO66" s="93">
        <f t="shared" si="266"/>
        <v>0</v>
      </c>
      <c r="CP66" s="93">
        <f t="shared" si="266"/>
        <v>0</v>
      </c>
      <c r="CQ66" s="93">
        <f t="shared" si="266"/>
        <v>0</v>
      </c>
      <c r="CR66" s="93">
        <f t="shared" si="266"/>
        <v>0</v>
      </c>
      <c r="CS66" s="93">
        <f t="shared" si="266"/>
        <v>0</v>
      </c>
      <c r="CT66" s="93">
        <f t="shared" si="266"/>
        <v>0</v>
      </c>
      <c r="CU66" s="93">
        <f t="shared" si="266"/>
        <v>0</v>
      </c>
      <c r="CV66" s="93">
        <f t="shared" si="266"/>
        <v>0</v>
      </c>
      <c r="CW66" s="93">
        <f t="shared" si="266"/>
        <v>0</v>
      </c>
      <c r="CX66" s="93">
        <f t="shared" si="266"/>
        <v>0</v>
      </c>
      <c r="CY66" s="93">
        <f t="shared" si="265"/>
        <v>0</v>
      </c>
      <c r="CZ66" s="93">
        <f t="shared" si="262"/>
        <v>0</v>
      </c>
      <c r="DA66" s="93">
        <f t="shared" si="262"/>
        <v>0</v>
      </c>
      <c r="DB66" s="93">
        <f t="shared" si="262"/>
        <v>0</v>
      </c>
      <c r="DC66" s="93">
        <f t="shared" si="262"/>
        <v>0</v>
      </c>
      <c r="DD66" s="93">
        <f t="shared" si="262"/>
        <v>0</v>
      </c>
      <c r="DE66" s="93">
        <f t="shared" si="262"/>
        <v>0</v>
      </c>
      <c r="DF66" s="93">
        <f t="shared" si="262"/>
        <v>0</v>
      </c>
      <c r="DG66" s="93">
        <f t="shared" si="262"/>
        <v>0</v>
      </c>
      <c r="DH66" s="93">
        <f t="shared" si="262"/>
        <v>0</v>
      </c>
      <c r="DI66" s="93">
        <f t="shared" si="262"/>
        <v>0</v>
      </c>
      <c r="DJ66" s="93">
        <f t="shared" si="262"/>
        <v>0</v>
      </c>
      <c r="DK66" s="93">
        <f t="shared" si="262"/>
        <v>0</v>
      </c>
      <c r="DL66" s="93">
        <f t="shared" si="262"/>
        <v>0</v>
      </c>
      <c r="DM66" s="93">
        <f t="shared" si="262"/>
        <v>0</v>
      </c>
      <c r="DN66" s="93">
        <f t="shared" si="262"/>
        <v>0</v>
      </c>
      <c r="DO66" s="93">
        <f t="shared" ref="DO66:DS81" si="272">IF($W66&lt;DO$3,0,IF($W66=DO$3,1,DO65*$U65))</f>
        <v>0</v>
      </c>
      <c r="DP66" s="93">
        <f t="shared" si="272"/>
        <v>0</v>
      </c>
      <c r="DQ66" s="93">
        <f t="shared" si="272"/>
        <v>0</v>
      </c>
      <c r="DR66" s="93">
        <f t="shared" si="272"/>
        <v>0</v>
      </c>
      <c r="DS66" s="93">
        <f t="shared" si="272"/>
        <v>0</v>
      </c>
      <c r="DU66" s="37">
        <v>62</v>
      </c>
      <c r="DV66" s="93">
        <f t="shared" si="150"/>
        <v>0.40449109234960645</v>
      </c>
      <c r="DW66" s="93">
        <f t="shared" si="151"/>
        <v>0.41043949076651243</v>
      </c>
      <c r="DX66" s="93">
        <f t="shared" si="152"/>
        <v>0.41647536563072585</v>
      </c>
      <c r="DY66" s="93">
        <f t="shared" si="153"/>
        <v>0.42260000336058945</v>
      </c>
      <c r="DZ66" s="93">
        <f t="shared" si="154"/>
        <v>0.42881470929236282</v>
      </c>
      <c r="EA66" s="93">
        <f t="shared" si="155"/>
        <v>0.43512080795842695</v>
      </c>
      <c r="EB66" s="93">
        <f t="shared" si="156"/>
        <v>0.44151964336958027</v>
      </c>
      <c r="EC66" s="93">
        <f t="shared" si="157"/>
        <v>0.44801257930148586</v>
      </c>
      <c r="ED66" s="93">
        <f t="shared" si="158"/>
        <v>0.45460099958533123</v>
      </c>
      <c r="EE66" s="93">
        <f t="shared" si="159"/>
        <v>0.46128630840276258</v>
      </c>
      <c r="EF66" s="93">
        <f t="shared" si="160"/>
        <v>0.46806993058515611</v>
      </c>
      <c r="EG66" s="93">
        <f t="shared" si="161"/>
        <v>0.47495331191729073</v>
      </c>
      <c r="EH66" s="93">
        <f t="shared" si="162"/>
        <v>0.48193791944548614</v>
      </c>
      <c r="EI66" s="93">
        <f t="shared" si="163"/>
        <v>0.48902524179027268</v>
      </c>
      <c r="EJ66" s="93">
        <f t="shared" si="164"/>
        <v>0.49621678946365899</v>
      </c>
      <c r="EK66" s="93">
        <f t="shared" si="165"/>
        <v>0.50351409519106571</v>
      </c>
      <c r="EL66" s="93">
        <f t="shared" si="166"/>
        <v>0.51091871423799318</v>
      </c>
      <c r="EM66" s="93">
        <f t="shared" si="167"/>
        <v>0.51843222474149309</v>
      </c>
      <c r="EN66" s="93">
        <f t="shared" si="168"/>
        <v>0.52605622804651497</v>
      </c>
      <c r="EO66" s="93">
        <f t="shared" si="169"/>
        <v>0.53379234904719897</v>
      </c>
      <c r="EP66" s="93">
        <f t="shared" si="170"/>
        <v>0.5416422365331871</v>
      </c>
      <c r="EQ66" s="93">
        <f t="shared" si="171"/>
        <v>0.54960756354102802</v>
      </c>
      <c r="ER66" s="93">
        <f t="shared" si="172"/>
        <v>0.55769002771074905</v>
      </c>
      <c r="ES66" s="93">
        <f t="shared" si="173"/>
        <v>0.56589135164767179</v>
      </c>
      <c r="ET66" s="93">
        <f t="shared" si="174"/>
        <v>0.57421328328954924</v>
      </c>
      <c r="EU66" s="93">
        <f t="shared" si="175"/>
        <v>0.58265759627910141</v>
      </c>
      <c r="EV66" s="93">
        <f t="shared" si="176"/>
        <v>0.59122609034202933</v>
      </c>
      <c r="EW66" s="93">
        <f t="shared" si="177"/>
        <v>0.59992059167058853</v>
      </c>
      <c r="EX66" s="93">
        <f t="shared" si="178"/>
        <v>0.60874295331280304</v>
      </c>
      <c r="EY66" s="93">
        <f t="shared" si="179"/>
        <v>0.61769505556740301</v>
      </c>
      <c r="EZ66" s="93">
        <f t="shared" si="180"/>
        <v>0.62677880638457062</v>
      </c>
      <c r="FA66" s="93">
        <f t="shared" si="181"/>
        <v>0.63599614177257902</v>
      </c>
      <c r="FB66" s="93">
        <f t="shared" si="182"/>
        <v>0.64534902621041101</v>
      </c>
      <c r="FC66" s="93">
        <f t="shared" si="183"/>
        <v>0.65483945306644642</v>
      </c>
      <c r="FD66" s="93">
        <f t="shared" si="184"/>
        <v>0.66446944502330585</v>
      </c>
      <c r="FE66" s="93">
        <f t="shared" si="185"/>
        <v>0.67424105450894267</v>
      </c>
      <c r="FF66" s="93">
        <f t="shared" si="186"/>
        <v>0.6841563641340741</v>
      </c>
      <c r="FG66" s="93">
        <f t="shared" si="187"/>
        <v>0.6942174871360457</v>
      </c>
      <c r="FH66" s="93">
        <f t="shared" si="188"/>
        <v>0.70442656782922286</v>
      </c>
      <c r="FI66" s="93">
        <f t="shared" si="189"/>
        <v>0.71478578206200549</v>
      </c>
      <c r="FJ66" s="93">
        <f t="shared" si="190"/>
        <v>0.72529733768056437</v>
      </c>
      <c r="FK66" s="93">
        <f t="shared" si="191"/>
        <v>0.73596347499939618</v>
      </c>
      <c r="FL66" s="93">
        <f t="shared" si="192"/>
        <v>0.74678646727879905</v>
      </c>
      <c r="FM66" s="93">
        <f t="shared" si="193"/>
        <v>0.75776862120936961</v>
      </c>
      <c r="FN66" s="93">
        <f t="shared" si="194"/>
        <v>0.768912277403625</v>
      </c>
      <c r="FO66" s="93">
        <f t="shared" si="195"/>
        <v>0.7802198108948547</v>
      </c>
      <c r="FP66" s="93">
        <f t="shared" si="196"/>
        <v>0.79169363164330842</v>
      </c>
      <c r="FQ66" s="93">
        <f t="shared" si="197"/>
        <v>0.80333618504982762</v>
      </c>
      <c r="FR66" s="93">
        <f t="shared" si="198"/>
        <v>0.81514995247703093</v>
      </c>
      <c r="FS66" s="93">
        <f t="shared" si="199"/>
        <v>0.82713745177816367</v>
      </c>
      <c r="FT66" s="93">
        <f t="shared" si="200"/>
        <v>0.8393012378337249</v>
      </c>
      <c r="FU66" s="93">
        <f t="shared" si="201"/>
        <v>0.85164390309598548</v>
      </c>
      <c r="FV66" s="93">
        <f t="shared" si="202"/>
        <v>0.86416807814151464</v>
      </c>
      <c r="FW66" s="93">
        <f t="shared" si="203"/>
        <v>0.87687643223183098</v>
      </c>
      <c r="FX66" s="93">
        <f t="shared" si="204"/>
        <v>0.88977167388229905</v>
      </c>
      <c r="FY66" s="93">
        <f t="shared" si="205"/>
        <v>0.9028565514393917</v>
      </c>
      <c r="FZ66" s="93">
        <f t="shared" si="206"/>
        <v>0.91613385366644151</v>
      </c>
      <c r="GA66" s="93">
        <f t="shared" si="207"/>
        <v>0.92960641033800684</v>
      </c>
      <c r="GB66" s="93">
        <f t="shared" si="208"/>
        <v>0.94327709284297745</v>
      </c>
      <c r="GC66" s="93">
        <f t="shared" si="209"/>
        <v>0.95714881479655056</v>
      </c>
      <c r="GD66" s="93">
        <f t="shared" si="210"/>
        <v>0.97122453266120568</v>
      </c>
      <c r="GE66" s="93">
        <f t="shared" si="211"/>
        <v>0.98550724637681164</v>
      </c>
      <c r="GF66" s="93">
        <f t="shared" si="212"/>
        <v>1</v>
      </c>
      <c r="GG66" s="93">
        <f t="shared" si="213"/>
        <v>0</v>
      </c>
      <c r="GH66" s="93">
        <f t="shared" si="214"/>
        <v>0</v>
      </c>
      <c r="GI66" s="93">
        <f t="shared" si="215"/>
        <v>0</v>
      </c>
      <c r="GJ66" s="93">
        <f t="shared" si="216"/>
        <v>0</v>
      </c>
      <c r="GK66" s="93">
        <f t="shared" si="217"/>
        <v>0</v>
      </c>
      <c r="GL66" s="93">
        <f t="shared" si="218"/>
        <v>0</v>
      </c>
      <c r="GM66" s="93">
        <f t="shared" si="219"/>
        <v>0</v>
      </c>
      <c r="GN66" s="93">
        <f t="shared" si="220"/>
        <v>0</v>
      </c>
      <c r="GO66" s="93">
        <f t="shared" si="221"/>
        <v>0</v>
      </c>
      <c r="GP66" s="93">
        <f t="shared" si="222"/>
        <v>0</v>
      </c>
      <c r="GQ66" s="93">
        <f t="shared" si="223"/>
        <v>0</v>
      </c>
      <c r="GR66" s="93">
        <f t="shared" si="224"/>
        <v>0</v>
      </c>
      <c r="GS66" s="93">
        <f t="shared" si="225"/>
        <v>0</v>
      </c>
      <c r="GT66" s="93">
        <f t="shared" si="226"/>
        <v>0</v>
      </c>
      <c r="GU66" s="93">
        <f t="shared" si="227"/>
        <v>0</v>
      </c>
      <c r="GV66" s="93">
        <f t="shared" si="228"/>
        <v>0</v>
      </c>
      <c r="GW66" s="93">
        <f t="shared" si="229"/>
        <v>0</v>
      </c>
      <c r="GX66" s="93">
        <f t="shared" si="230"/>
        <v>0</v>
      </c>
      <c r="GY66" s="93">
        <f t="shared" si="231"/>
        <v>0</v>
      </c>
      <c r="GZ66" s="93">
        <f t="shared" si="232"/>
        <v>0</v>
      </c>
      <c r="HA66" s="93">
        <f t="shared" si="233"/>
        <v>0</v>
      </c>
      <c r="HB66" s="93">
        <f t="shared" si="234"/>
        <v>0</v>
      </c>
      <c r="HC66" s="93">
        <f t="shared" si="235"/>
        <v>0</v>
      </c>
      <c r="HD66" s="93">
        <f t="shared" si="236"/>
        <v>0</v>
      </c>
      <c r="HE66" s="93">
        <f t="shared" si="237"/>
        <v>0</v>
      </c>
      <c r="HF66" s="93">
        <f t="shared" si="238"/>
        <v>0</v>
      </c>
      <c r="HG66" s="93">
        <f t="shared" si="239"/>
        <v>0</v>
      </c>
      <c r="HH66" s="93">
        <f t="shared" si="240"/>
        <v>0</v>
      </c>
      <c r="HI66" s="93">
        <f t="shared" si="241"/>
        <v>0</v>
      </c>
      <c r="HJ66" s="93">
        <f t="shared" si="242"/>
        <v>0</v>
      </c>
      <c r="HK66" s="93">
        <f t="shared" si="243"/>
        <v>0</v>
      </c>
      <c r="HL66" s="93">
        <f t="shared" si="244"/>
        <v>0</v>
      </c>
      <c r="HM66" s="93">
        <f t="shared" si="245"/>
        <v>0</v>
      </c>
      <c r="HN66" s="93">
        <f t="shared" si="246"/>
        <v>0</v>
      </c>
      <c r="HO66" s="93">
        <f t="shared" si="247"/>
        <v>0</v>
      </c>
      <c r="HP66" s="93">
        <f t="shared" si="248"/>
        <v>0</v>
      </c>
      <c r="HQ66" s="93">
        <f t="shared" si="249"/>
        <v>0</v>
      </c>
    </row>
    <row r="67" spans="2:225" x14ac:dyDescent="0.25">
      <c r="B67" s="40">
        <v>63</v>
      </c>
      <c r="C67" s="91">
        <f t="shared" ca="1" si="144"/>
        <v>1775576.721690231</v>
      </c>
      <c r="D67" s="91">
        <f t="shared" ca="1" si="145"/>
        <v>1873133.8146713746</v>
      </c>
      <c r="E67" s="91">
        <f t="shared" ca="1" si="146"/>
        <v>1693461.634161127</v>
      </c>
      <c r="F67" s="91">
        <f t="shared" ca="1" si="147"/>
        <v>1916365.4507739188</v>
      </c>
      <c r="H67" s="40">
        <v>63</v>
      </c>
      <c r="I67" s="91">
        <f t="shared" si="267"/>
        <v>542863.65679926006</v>
      </c>
      <c r="J67" s="41">
        <f t="shared" si="268"/>
        <v>0.77</v>
      </c>
      <c r="K67" s="92">
        <f t="shared" si="148"/>
        <v>418005.01573543024</v>
      </c>
      <c r="L67" s="92">
        <f t="shared" si="149"/>
        <v>1665.3586284280088</v>
      </c>
      <c r="M67" s="42"/>
      <c r="N67" s="40">
        <v>63</v>
      </c>
      <c r="O67" s="54">
        <f t="shared" si="137"/>
        <v>3.0332647591500499</v>
      </c>
      <c r="P67" s="92">
        <f t="shared" si="261"/>
        <v>357.585856805422</v>
      </c>
      <c r="Q67" s="92">
        <f t="shared" si="115"/>
        <v>130518.83773397903</v>
      </c>
      <c r="R67" s="42"/>
      <c r="S67" s="40">
        <v>63</v>
      </c>
      <c r="T67" s="54">
        <f>'7. Dödsrisk'!E67</f>
        <v>8.7200000000000003E-3</v>
      </c>
      <c r="U67" s="90">
        <f t="shared" si="116"/>
        <v>0.99128000000000005</v>
      </c>
      <c r="V67" s="43"/>
      <c r="W67" s="37">
        <v>63</v>
      </c>
      <c r="X67" s="93">
        <f t="shared" si="270"/>
        <v>0.90982049326660364</v>
      </c>
      <c r="Y67" s="93">
        <f t="shared" si="270"/>
        <v>0.91236599439095445</v>
      </c>
      <c r="Z67" s="93">
        <f t="shared" si="270"/>
        <v>0.91252112298186117</v>
      </c>
      <c r="AA67" s="93">
        <f t="shared" si="270"/>
        <v>0.91272192180465828</v>
      </c>
      <c r="AB67" s="93">
        <f t="shared" si="270"/>
        <v>0.91278581681183524</v>
      </c>
      <c r="AC67" s="93">
        <f t="shared" si="270"/>
        <v>0.9129044943961061</v>
      </c>
      <c r="AD67" s="93">
        <f t="shared" si="270"/>
        <v>0.91295014190320178</v>
      </c>
      <c r="AE67" s="93">
        <f t="shared" si="270"/>
        <v>0.9130597090682897</v>
      </c>
      <c r="AF67" s="93">
        <f t="shared" si="270"/>
        <v>0.91312362772223055</v>
      </c>
      <c r="AG67" s="93">
        <f t="shared" si="270"/>
        <v>0.91314189056004158</v>
      </c>
      <c r="AH67" s="93">
        <f t="shared" si="270"/>
        <v>0.91316928563861033</v>
      </c>
      <c r="AI67" s="93">
        <f t="shared" si="270"/>
        <v>0.91321494638593015</v>
      </c>
      <c r="AJ67" s="93">
        <f t="shared" si="270"/>
        <v>0.91327887590724366</v>
      </c>
      <c r="AK67" s="93">
        <f t="shared" si="270"/>
        <v>0.91337934763548345</v>
      </c>
      <c r="AL67" s="93">
        <f t="shared" si="270"/>
        <v>0.91346155917580907</v>
      </c>
      <c r="AM67" s="93">
        <f t="shared" si="270"/>
        <v>0.91356205100141941</v>
      </c>
      <c r="AN67" s="93">
        <f t="shared" si="269"/>
        <v>0.91368082950925567</v>
      </c>
      <c r="AO67" s="93">
        <f t="shared" si="269"/>
        <v>0.91385446185700858</v>
      </c>
      <c r="AP67" s="93">
        <f t="shared" si="269"/>
        <v>0.91412870046714878</v>
      </c>
      <c r="AQ67" s="93">
        <f t="shared" si="269"/>
        <v>0.91443960993452644</v>
      </c>
      <c r="AR67" s="93">
        <f t="shared" si="269"/>
        <v>0.91495198304503111</v>
      </c>
      <c r="AS67" s="93">
        <f t="shared" si="269"/>
        <v>0.91553792731851547</v>
      </c>
      <c r="AT67" s="93">
        <f t="shared" si="269"/>
        <v>0.91609674633377891</v>
      </c>
      <c r="AU67" s="93">
        <f t="shared" si="269"/>
        <v>0.91668342372496314</v>
      </c>
      <c r="AV67" s="93">
        <f t="shared" si="269"/>
        <v>0.91725212003938739</v>
      </c>
      <c r="AW67" s="93">
        <f t="shared" si="269"/>
        <v>0.91802325957743236</v>
      </c>
      <c r="AX67" s="93">
        <f t="shared" si="269"/>
        <v>0.91884102809243462</v>
      </c>
      <c r="AY67" s="93">
        <f t="shared" si="269"/>
        <v>0.91960429966115353</v>
      </c>
      <c r="AZ67" s="93">
        <f t="shared" si="269"/>
        <v>0.92033136143668859</v>
      </c>
      <c r="BA67" s="93">
        <f t="shared" si="269"/>
        <v>0.92102212803271311</v>
      </c>
      <c r="BB67" s="93">
        <f t="shared" si="269"/>
        <v>0.92169496535742423</v>
      </c>
      <c r="BC67" s="93">
        <f t="shared" si="269"/>
        <v>0.9223682942121989</v>
      </c>
      <c r="BD67" s="93">
        <f t="shared" si="271"/>
        <v>0.92286664219898618</v>
      </c>
      <c r="BE67" s="93">
        <f t="shared" si="271"/>
        <v>0.92351310136994536</v>
      </c>
      <c r="BF67" s="93">
        <f t="shared" si="271"/>
        <v>0.92440052587478505</v>
      </c>
      <c r="BG67" s="93">
        <f t="shared" si="271"/>
        <v>0.92499252108828156</v>
      </c>
      <c r="BH67" s="93">
        <f t="shared" si="271"/>
        <v>0.92586283215050291</v>
      </c>
      <c r="BI67" s="93">
        <f t="shared" si="271"/>
        <v>0.92666903421026603</v>
      </c>
      <c r="BJ67" s="93">
        <f t="shared" si="271"/>
        <v>0.92749450431911007</v>
      </c>
      <c r="BK67" s="93">
        <f t="shared" si="271"/>
        <v>0.92809776786822384</v>
      </c>
      <c r="BL67" s="93">
        <f t="shared" si="271"/>
        <v>0.92885013647877201</v>
      </c>
      <c r="BM67" s="93">
        <f t="shared" si="271"/>
        <v>0.9297985309803718</v>
      </c>
      <c r="BN67" s="93">
        <f t="shared" si="271"/>
        <v>0.93071062739521937</v>
      </c>
      <c r="BO67" s="93">
        <f t="shared" si="271"/>
        <v>0.93176352017301489</v>
      </c>
      <c r="BP67" s="93">
        <f t="shared" si="271"/>
        <v>0.9327709127587942</v>
      </c>
      <c r="BQ67" s="93">
        <f t="shared" si="271"/>
        <v>0.93380743901610219</v>
      </c>
      <c r="BR67" s="93">
        <f t="shared" si="271"/>
        <v>0.93496679784543058</v>
      </c>
      <c r="BS67" s="93">
        <f t="shared" si="264"/>
        <v>0.93612759606455054</v>
      </c>
      <c r="BT67" s="93">
        <f t="shared" si="263"/>
        <v>0.93777808549502184</v>
      </c>
      <c r="BU67" s="93">
        <f t="shared" si="263"/>
        <v>0.93943148490846062</v>
      </c>
      <c r="BV67" s="93">
        <f t="shared" si="263"/>
        <v>0.94138957522492872</v>
      </c>
      <c r="BW67" s="93">
        <f t="shared" si="263"/>
        <v>0.94352193479757107</v>
      </c>
      <c r="BX67" s="93">
        <f t="shared" si="263"/>
        <v>0.94565912441875744</v>
      </c>
      <c r="BY67" s="93">
        <f t="shared" si="263"/>
        <v>0.94861881512193791</v>
      </c>
      <c r="BZ67" s="93">
        <f t="shared" si="263"/>
        <v>0.95185512253856885</v>
      </c>
      <c r="CA67" s="93">
        <f t="shared" si="263"/>
        <v>0.95545719616812308</v>
      </c>
      <c r="CB67" s="93">
        <f t="shared" si="263"/>
        <v>0.959313636988818</v>
      </c>
      <c r="CC67" s="93">
        <f t="shared" si="263"/>
        <v>0.96348552933082043</v>
      </c>
      <c r="CD67" s="93">
        <f t="shared" si="263"/>
        <v>0.96819093728603056</v>
      </c>
      <c r="CE67" s="93">
        <f t="shared" si="263"/>
        <v>0.97353564799351489</v>
      </c>
      <c r="CF67" s="93">
        <f t="shared" si="263"/>
        <v>0.97911661268582417</v>
      </c>
      <c r="CG67" s="93">
        <f t="shared" si="263"/>
        <v>0.98554234880000013</v>
      </c>
      <c r="CH67" s="93">
        <f t="shared" si="263"/>
        <v>0.99221000000000004</v>
      </c>
      <c r="CI67" s="93">
        <f t="shared" ref="CI67:CX82" si="273">IF($W67&lt;CI$3,0,IF($W67=CI$3,1,CI66*$U66))</f>
        <v>1</v>
      </c>
      <c r="CJ67" s="93">
        <f t="shared" si="266"/>
        <v>0</v>
      </c>
      <c r="CK67" s="93">
        <f t="shared" si="266"/>
        <v>0</v>
      </c>
      <c r="CL67" s="93">
        <f t="shared" si="266"/>
        <v>0</v>
      </c>
      <c r="CM67" s="93">
        <f t="shared" si="266"/>
        <v>0</v>
      </c>
      <c r="CN67" s="93">
        <f t="shared" si="266"/>
        <v>0</v>
      </c>
      <c r="CO67" s="93">
        <f t="shared" si="266"/>
        <v>0</v>
      </c>
      <c r="CP67" s="93">
        <f t="shared" si="266"/>
        <v>0</v>
      </c>
      <c r="CQ67" s="93">
        <f t="shared" si="266"/>
        <v>0</v>
      </c>
      <c r="CR67" s="93">
        <f t="shared" si="266"/>
        <v>0</v>
      </c>
      <c r="CS67" s="93">
        <f t="shared" si="266"/>
        <v>0</v>
      </c>
      <c r="CT67" s="93">
        <f t="shared" si="266"/>
        <v>0</v>
      </c>
      <c r="CU67" s="93">
        <f t="shared" si="266"/>
        <v>0</v>
      </c>
      <c r="CV67" s="93">
        <f t="shared" si="266"/>
        <v>0</v>
      </c>
      <c r="CW67" s="93">
        <f t="shared" si="266"/>
        <v>0</v>
      </c>
      <c r="CX67" s="93">
        <f t="shared" si="266"/>
        <v>0</v>
      </c>
      <c r="CY67" s="93">
        <f t="shared" si="265"/>
        <v>0</v>
      </c>
      <c r="CZ67" s="93">
        <f t="shared" ref="CZ67:DN69" si="274">IF($W67&lt;CZ$3,0,IF($W67=CZ$3,1,CZ66*$U66))</f>
        <v>0</v>
      </c>
      <c r="DA67" s="93">
        <f t="shared" si="274"/>
        <v>0</v>
      </c>
      <c r="DB67" s="93">
        <f t="shared" si="274"/>
        <v>0</v>
      </c>
      <c r="DC67" s="93">
        <f t="shared" si="274"/>
        <v>0</v>
      </c>
      <c r="DD67" s="93">
        <f t="shared" si="274"/>
        <v>0</v>
      </c>
      <c r="DE67" s="93">
        <f t="shared" si="274"/>
        <v>0</v>
      </c>
      <c r="DF67" s="93">
        <f t="shared" si="274"/>
        <v>0</v>
      </c>
      <c r="DG67" s="93">
        <f t="shared" si="274"/>
        <v>0</v>
      </c>
      <c r="DH67" s="93">
        <f t="shared" si="274"/>
        <v>0</v>
      </c>
      <c r="DI67" s="93">
        <f t="shared" si="274"/>
        <v>0</v>
      </c>
      <c r="DJ67" s="93">
        <f t="shared" si="274"/>
        <v>0</v>
      </c>
      <c r="DK67" s="93">
        <f t="shared" si="274"/>
        <v>0</v>
      </c>
      <c r="DL67" s="93">
        <f t="shared" si="274"/>
        <v>0</v>
      </c>
      <c r="DM67" s="93">
        <f t="shared" si="274"/>
        <v>0</v>
      </c>
      <c r="DN67" s="93">
        <f t="shared" si="274"/>
        <v>0</v>
      </c>
      <c r="DO67" s="93">
        <f t="shared" si="272"/>
        <v>0</v>
      </c>
      <c r="DP67" s="93">
        <f t="shared" si="272"/>
        <v>0</v>
      </c>
      <c r="DQ67" s="93">
        <f t="shared" si="272"/>
        <v>0</v>
      </c>
      <c r="DR67" s="93">
        <f t="shared" si="272"/>
        <v>0</v>
      </c>
      <c r="DS67" s="93">
        <f t="shared" si="272"/>
        <v>0</v>
      </c>
      <c r="DU67" s="37">
        <v>63</v>
      </c>
      <c r="DV67" s="93">
        <f t="shared" si="150"/>
        <v>0.39862890260540929</v>
      </c>
      <c r="DW67" s="93">
        <f t="shared" si="151"/>
        <v>0.40449109234960645</v>
      </c>
      <c r="DX67" s="93">
        <f t="shared" si="152"/>
        <v>0.41043949076651243</v>
      </c>
      <c r="DY67" s="93">
        <f t="shared" si="153"/>
        <v>0.41647536563072585</v>
      </c>
      <c r="DZ67" s="93">
        <f t="shared" si="154"/>
        <v>0.42260000336058945</v>
      </c>
      <c r="EA67" s="93">
        <f t="shared" si="155"/>
        <v>0.42881470929236282</v>
      </c>
      <c r="EB67" s="93">
        <f t="shared" si="156"/>
        <v>0.43512080795842695</v>
      </c>
      <c r="EC67" s="93">
        <f t="shared" si="157"/>
        <v>0.44151964336958027</v>
      </c>
      <c r="ED67" s="93">
        <f t="shared" si="158"/>
        <v>0.44801257930148586</v>
      </c>
      <c r="EE67" s="93">
        <f t="shared" si="159"/>
        <v>0.45460099958533123</v>
      </c>
      <c r="EF67" s="93">
        <f t="shared" si="160"/>
        <v>0.46128630840276258</v>
      </c>
      <c r="EG67" s="93">
        <f t="shared" si="161"/>
        <v>0.46806993058515611</v>
      </c>
      <c r="EH67" s="93">
        <f t="shared" si="162"/>
        <v>0.47495331191729073</v>
      </c>
      <c r="EI67" s="93">
        <f t="shared" si="163"/>
        <v>0.48193791944548614</v>
      </c>
      <c r="EJ67" s="93">
        <f t="shared" si="164"/>
        <v>0.48902524179027268</v>
      </c>
      <c r="EK67" s="93">
        <f t="shared" si="165"/>
        <v>0.49621678946365899</v>
      </c>
      <c r="EL67" s="93">
        <f t="shared" si="166"/>
        <v>0.50351409519106571</v>
      </c>
      <c r="EM67" s="93">
        <f t="shared" si="167"/>
        <v>0.51091871423799318</v>
      </c>
      <c r="EN67" s="93">
        <f t="shared" si="168"/>
        <v>0.51843222474149309</v>
      </c>
      <c r="EO67" s="93">
        <f t="shared" si="169"/>
        <v>0.52605622804651497</v>
      </c>
      <c r="EP67" s="93">
        <f t="shared" si="170"/>
        <v>0.53379234904719897</v>
      </c>
      <c r="EQ67" s="93">
        <f t="shared" si="171"/>
        <v>0.5416422365331871</v>
      </c>
      <c r="ER67" s="93">
        <f t="shared" si="172"/>
        <v>0.54960756354102802</v>
      </c>
      <c r="ES67" s="93">
        <f t="shared" si="173"/>
        <v>0.55769002771074905</v>
      </c>
      <c r="ET67" s="93">
        <f t="shared" si="174"/>
        <v>0.56589135164767179</v>
      </c>
      <c r="EU67" s="93">
        <f t="shared" si="175"/>
        <v>0.57421328328954924</v>
      </c>
      <c r="EV67" s="93">
        <f t="shared" si="176"/>
        <v>0.58265759627910141</v>
      </c>
      <c r="EW67" s="93">
        <f t="shared" si="177"/>
        <v>0.59122609034202933</v>
      </c>
      <c r="EX67" s="93">
        <f t="shared" si="178"/>
        <v>0.59992059167058853</v>
      </c>
      <c r="EY67" s="93">
        <f t="shared" si="179"/>
        <v>0.60874295331280304</v>
      </c>
      <c r="EZ67" s="93">
        <f t="shared" si="180"/>
        <v>0.61769505556740301</v>
      </c>
      <c r="FA67" s="93">
        <f t="shared" si="181"/>
        <v>0.62677880638457062</v>
      </c>
      <c r="FB67" s="93">
        <f t="shared" si="182"/>
        <v>0.63599614177257902</v>
      </c>
      <c r="FC67" s="93">
        <f t="shared" si="183"/>
        <v>0.64534902621041101</v>
      </c>
      <c r="FD67" s="93">
        <f t="shared" si="184"/>
        <v>0.65483945306644642</v>
      </c>
      <c r="FE67" s="93">
        <f t="shared" si="185"/>
        <v>0.66446944502330585</v>
      </c>
      <c r="FF67" s="93">
        <f t="shared" si="186"/>
        <v>0.67424105450894267</v>
      </c>
      <c r="FG67" s="93">
        <f t="shared" si="187"/>
        <v>0.6841563641340741</v>
      </c>
      <c r="FH67" s="93">
        <f t="shared" si="188"/>
        <v>0.6942174871360457</v>
      </c>
      <c r="FI67" s="93">
        <f t="shared" si="189"/>
        <v>0.70442656782922286</v>
      </c>
      <c r="FJ67" s="93">
        <f t="shared" si="190"/>
        <v>0.71478578206200549</v>
      </c>
      <c r="FK67" s="93">
        <f t="shared" si="191"/>
        <v>0.72529733768056437</v>
      </c>
      <c r="FL67" s="93">
        <f t="shared" si="192"/>
        <v>0.73596347499939618</v>
      </c>
      <c r="FM67" s="93">
        <f t="shared" si="193"/>
        <v>0.74678646727879905</v>
      </c>
      <c r="FN67" s="93">
        <f t="shared" si="194"/>
        <v>0.75776862120936961</v>
      </c>
      <c r="FO67" s="93">
        <f t="shared" si="195"/>
        <v>0.768912277403625</v>
      </c>
      <c r="FP67" s="93">
        <f t="shared" si="196"/>
        <v>0.7802198108948547</v>
      </c>
      <c r="FQ67" s="93">
        <f t="shared" si="197"/>
        <v>0.79169363164330842</v>
      </c>
      <c r="FR67" s="93">
        <f t="shared" si="198"/>
        <v>0.80333618504982762</v>
      </c>
      <c r="FS67" s="93">
        <f t="shared" si="199"/>
        <v>0.81514995247703093</v>
      </c>
      <c r="FT67" s="93">
        <f t="shared" si="200"/>
        <v>0.82713745177816367</v>
      </c>
      <c r="FU67" s="93">
        <f t="shared" si="201"/>
        <v>0.8393012378337249</v>
      </c>
      <c r="FV67" s="93">
        <f t="shared" si="202"/>
        <v>0.85164390309598548</v>
      </c>
      <c r="FW67" s="93">
        <f t="shared" si="203"/>
        <v>0.86416807814151464</v>
      </c>
      <c r="FX67" s="93">
        <f t="shared" si="204"/>
        <v>0.87687643223183098</v>
      </c>
      <c r="FY67" s="93">
        <f t="shared" si="205"/>
        <v>0.88977167388229905</v>
      </c>
      <c r="FZ67" s="93">
        <f t="shared" si="206"/>
        <v>0.9028565514393917</v>
      </c>
      <c r="GA67" s="93">
        <f t="shared" si="207"/>
        <v>0.91613385366644151</v>
      </c>
      <c r="GB67" s="93">
        <f t="shared" si="208"/>
        <v>0.92960641033800684</v>
      </c>
      <c r="GC67" s="93">
        <f t="shared" si="209"/>
        <v>0.94327709284297745</v>
      </c>
      <c r="GD67" s="93">
        <f t="shared" si="210"/>
        <v>0.95714881479655056</v>
      </c>
      <c r="GE67" s="93">
        <f t="shared" si="211"/>
        <v>0.97122453266120568</v>
      </c>
      <c r="GF67" s="93">
        <f t="shared" si="212"/>
        <v>0.98550724637681164</v>
      </c>
      <c r="GG67" s="93">
        <f t="shared" si="213"/>
        <v>1</v>
      </c>
      <c r="GH67" s="93">
        <f t="shared" si="214"/>
        <v>0</v>
      </c>
      <c r="GI67" s="93">
        <f t="shared" si="215"/>
        <v>0</v>
      </c>
      <c r="GJ67" s="93">
        <f t="shared" si="216"/>
        <v>0</v>
      </c>
      <c r="GK67" s="93">
        <f t="shared" si="217"/>
        <v>0</v>
      </c>
      <c r="GL67" s="93">
        <f t="shared" si="218"/>
        <v>0</v>
      </c>
      <c r="GM67" s="93">
        <f t="shared" si="219"/>
        <v>0</v>
      </c>
      <c r="GN67" s="93">
        <f t="shared" si="220"/>
        <v>0</v>
      </c>
      <c r="GO67" s="93">
        <f t="shared" si="221"/>
        <v>0</v>
      </c>
      <c r="GP67" s="93">
        <f t="shared" si="222"/>
        <v>0</v>
      </c>
      <c r="GQ67" s="93">
        <f t="shared" si="223"/>
        <v>0</v>
      </c>
      <c r="GR67" s="93">
        <f t="shared" si="224"/>
        <v>0</v>
      </c>
      <c r="GS67" s="93">
        <f t="shared" si="225"/>
        <v>0</v>
      </c>
      <c r="GT67" s="93">
        <f t="shared" si="226"/>
        <v>0</v>
      </c>
      <c r="GU67" s="93">
        <f t="shared" si="227"/>
        <v>0</v>
      </c>
      <c r="GV67" s="93">
        <f t="shared" si="228"/>
        <v>0</v>
      </c>
      <c r="GW67" s="93">
        <f t="shared" si="229"/>
        <v>0</v>
      </c>
      <c r="GX67" s="93">
        <f t="shared" si="230"/>
        <v>0</v>
      </c>
      <c r="GY67" s="93">
        <f t="shared" si="231"/>
        <v>0</v>
      </c>
      <c r="GZ67" s="93">
        <f t="shared" si="232"/>
        <v>0</v>
      </c>
      <c r="HA67" s="93">
        <f t="shared" si="233"/>
        <v>0</v>
      </c>
      <c r="HB67" s="93">
        <f t="shared" si="234"/>
        <v>0</v>
      </c>
      <c r="HC67" s="93">
        <f t="shared" si="235"/>
        <v>0</v>
      </c>
      <c r="HD67" s="93">
        <f t="shared" si="236"/>
        <v>0</v>
      </c>
      <c r="HE67" s="93">
        <f t="shared" si="237"/>
        <v>0</v>
      </c>
      <c r="HF67" s="93">
        <f t="shared" si="238"/>
        <v>0</v>
      </c>
      <c r="HG67" s="93">
        <f t="shared" si="239"/>
        <v>0</v>
      </c>
      <c r="HH67" s="93">
        <f t="shared" si="240"/>
        <v>0</v>
      </c>
      <c r="HI67" s="93">
        <f t="shared" si="241"/>
        <v>0</v>
      </c>
      <c r="HJ67" s="93">
        <f t="shared" si="242"/>
        <v>0</v>
      </c>
      <c r="HK67" s="93">
        <f t="shared" si="243"/>
        <v>0</v>
      </c>
      <c r="HL67" s="93">
        <f t="shared" si="244"/>
        <v>0</v>
      </c>
      <c r="HM67" s="93">
        <f t="shared" si="245"/>
        <v>0</v>
      </c>
      <c r="HN67" s="93">
        <f t="shared" si="246"/>
        <v>0</v>
      </c>
      <c r="HO67" s="93">
        <f t="shared" si="247"/>
        <v>0</v>
      </c>
      <c r="HP67" s="93">
        <f t="shared" si="248"/>
        <v>0</v>
      </c>
      <c r="HQ67" s="93">
        <f t="shared" si="249"/>
        <v>0</v>
      </c>
    </row>
    <row r="68" spans="2:225" x14ac:dyDescent="0.25">
      <c r="B68" s="40">
        <v>64</v>
      </c>
      <c r="C68" s="91">
        <f t="shared" ref="C68:C99" ca="1" si="275">SUMPRODUCT($K$4:$K$103,OFFSET($X$4,0,B68,100,1),OFFSET($DV$4,0,B68,100,1))</f>
        <v>1389653.7766809114</v>
      </c>
      <c r="D68" s="91">
        <f t="shared" ref="D68:D103" ca="1" si="276">SUMPRODUCT($K$4:$K$103,OFFSET($X$4,0,B68,100,1))</f>
        <v>1467929.1410458644</v>
      </c>
      <c r="E68" s="91">
        <f t="shared" ref="E68:E103" ca="1" si="277">SUMPRODUCT($Q$4:$Q$103,OFFSET($X$4,0,B68,100,1),OFFSET($DV$4,0,B68,100,1))</f>
        <v>1599878.1871073593</v>
      </c>
      <c r="F68" s="91">
        <f t="shared" ref="F68:F103" ca="1" si="278">SUMPRODUCT($Q$4:$Q$103,OFFSET($X$4,0,B68,100,1))</f>
        <v>1801556.1829553104</v>
      </c>
      <c r="H68" s="40">
        <v>64</v>
      </c>
      <c r="I68" s="91">
        <f t="shared" si="267"/>
        <v>542863.65679926006</v>
      </c>
      <c r="J68" s="41">
        <f t="shared" si="268"/>
        <v>0.77</v>
      </c>
      <c r="K68" s="92">
        <f t="shared" ref="K68:K99" si="279">I68*J68</f>
        <v>418005.01573543024</v>
      </c>
      <c r="L68" s="92">
        <f t="shared" ref="L68:L99" si="280">K68/AD_2015</f>
        <v>1665.3586284280088</v>
      </c>
      <c r="M68" s="42"/>
      <c r="N68" s="40">
        <v>64</v>
      </c>
      <c r="O68" s="54">
        <f t="shared" si="137"/>
        <v>3.0332647591500499</v>
      </c>
      <c r="P68" s="92">
        <f t="shared" si="261"/>
        <v>357.585856805422</v>
      </c>
      <c r="Q68" s="92">
        <f t="shared" si="115"/>
        <v>130518.83773397903</v>
      </c>
      <c r="R68" s="42"/>
      <c r="S68" s="40">
        <v>64</v>
      </c>
      <c r="T68" s="54">
        <f>'7. Dödsrisk'!E68</f>
        <v>9.6699999999999998E-3</v>
      </c>
      <c r="U68" s="90">
        <f t="shared" si="116"/>
        <v>0.99033000000000004</v>
      </c>
      <c r="V68" s="43"/>
      <c r="W68" s="37">
        <v>64</v>
      </c>
      <c r="X68" s="93">
        <f t="shared" si="270"/>
        <v>0.90188685856531892</v>
      </c>
      <c r="Y68" s="93">
        <f t="shared" si="270"/>
        <v>0.90441016291986542</v>
      </c>
      <c r="Z68" s="93">
        <f t="shared" si="270"/>
        <v>0.9045639387894594</v>
      </c>
      <c r="AA68" s="93">
        <f t="shared" si="270"/>
        <v>0.90476298664652166</v>
      </c>
      <c r="AB68" s="93">
        <f t="shared" si="270"/>
        <v>0.90482632448923606</v>
      </c>
      <c r="AC68" s="93">
        <f t="shared" si="270"/>
        <v>0.90494396720497206</v>
      </c>
      <c r="AD68" s="93">
        <f t="shared" si="270"/>
        <v>0.9049892166658059</v>
      </c>
      <c r="AE68" s="93">
        <f t="shared" si="270"/>
        <v>0.90509782840521424</v>
      </c>
      <c r="AF68" s="93">
        <f t="shared" si="270"/>
        <v>0.9051611896884928</v>
      </c>
      <c r="AG68" s="93">
        <f t="shared" si="270"/>
        <v>0.90517929327435809</v>
      </c>
      <c r="AH68" s="93">
        <f t="shared" si="270"/>
        <v>0.90520644946784168</v>
      </c>
      <c r="AI68" s="93">
        <f t="shared" si="270"/>
        <v>0.9052517120534449</v>
      </c>
      <c r="AJ68" s="93">
        <f t="shared" si="270"/>
        <v>0.90531508410933259</v>
      </c>
      <c r="AK68" s="93">
        <f t="shared" si="270"/>
        <v>0.90541467972410206</v>
      </c>
      <c r="AL68" s="93">
        <f t="shared" si="270"/>
        <v>0.90549617437979601</v>
      </c>
      <c r="AM68" s="93">
        <f t="shared" si="270"/>
        <v>0.9055957899166871</v>
      </c>
      <c r="AN68" s="93">
        <f t="shared" si="269"/>
        <v>0.90571353267593502</v>
      </c>
      <c r="AO68" s="93">
        <f t="shared" si="269"/>
        <v>0.90588565094961548</v>
      </c>
      <c r="AP68" s="93">
        <f t="shared" si="269"/>
        <v>0.90615749819907532</v>
      </c>
      <c r="AQ68" s="93">
        <f t="shared" si="269"/>
        <v>0.90646569653589737</v>
      </c>
      <c r="AR68" s="93">
        <f t="shared" si="269"/>
        <v>0.90697360175287844</v>
      </c>
      <c r="AS68" s="93">
        <f t="shared" si="269"/>
        <v>0.90755443659229806</v>
      </c>
      <c r="AT68" s="93">
        <f t="shared" si="269"/>
        <v>0.90810838270574845</v>
      </c>
      <c r="AU68" s="93">
        <f t="shared" si="269"/>
        <v>0.90868994427008154</v>
      </c>
      <c r="AV68" s="93">
        <f t="shared" si="269"/>
        <v>0.90925368155264397</v>
      </c>
      <c r="AW68" s="93">
        <f t="shared" si="269"/>
        <v>0.9100180967539172</v>
      </c>
      <c r="AX68" s="93">
        <f t="shared" si="269"/>
        <v>0.91082873432746858</v>
      </c>
      <c r="AY68" s="93">
        <f t="shared" si="269"/>
        <v>0.91158535016810838</v>
      </c>
      <c r="AZ68" s="93">
        <f t="shared" si="269"/>
        <v>0.91230607196496072</v>
      </c>
      <c r="BA68" s="93">
        <f t="shared" si="269"/>
        <v>0.91299081507626789</v>
      </c>
      <c r="BB68" s="93">
        <f t="shared" si="269"/>
        <v>0.91365778525950758</v>
      </c>
      <c r="BC68" s="93">
        <f t="shared" si="269"/>
        <v>0.91432524268666859</v>
      </c>
      <c r="BD68" s="93">
        <f t="shared" si="271"/>
        <v>0.91481924507901102</v>
      </c>
      <c r="BE68" s="93">
        <f t="shared" si="271"/>
        <v>0.91546006712599948</v>
      </c>
      <c r="BF68" s="93">
        <f t="shared" si="271"/>
        <v>0.91633975328915696</v>
      </c>
      <c r="BG68" s="93">
        <f t="shared" si="271"/>
        <v>0.91692658630439183</v>
      </c>
      <c r="BH68" s="93">
        <f t="shared" si="271"/>
        <v>0.91778930825415062</v>
      </c>
      <c r="BI68" s="93">
        <f t="shared" si="271"/>
        <v>0.91858848023195261</v>
      </c>
      <c r="BJ68" s="93">
        <f t="shared" si="271"/>
        <v>0.91940675224144752</v>
      </c>
      <c r="BK68" s="93">
        <f t="shared" si="271"/>
        <v>0.92000475533241299</v>
      </c>
      <c r="BL68" s="93">
        <f t="shared" si="271"/>
        <v>0.92075056328867722</v>
      </c>
      <c r="BM68" s="93">
        <f t="shared" si="271"/>
        <v>0.92169068779022301</v>
      </c>
      <c r="BN68" s="93">
        <f t="shared" si="271"/>
        <v>0.92259483072433313</v>
      </c>
      <c r="BO68" s="93">
        <f t="shared" si="271"/>
        <v>0.92363854227710629</v>
      </c>
      <c r="BP68" s="93">
        <f t="shared" si="271"/>
        <v>0.92463715039953753</v>
      </c>
      <c r="BQ68" s="93">
        <f t="shared" si="271"/>
        <v>0.9256646381478818</v>
      </c>
      <c r="BR68" s="93">
        <f t="shared" si="271"/>
        <v>0.92681388736821846</v>
      </c>
      <c r="BS68" s="93">
        <f t="shared" si="264"/>
        <v>0.92796456342686773</v>
      </c>
      <c r="BT68" s="93">
        <f t="shared" ref="BT68:CH69" si="281">IF($W68&lt;BT$3,0,IF($W68=BT$3,1,BT67*$U67))</f>
        <v>0.9296006605895053</v>
      </c>
      <c r="BU68" s="93">
        <f t="shared" si="281"/>
        <v>0.93123964236005885</v>
      </c>
      <c r="BV68" s="93">
        <f t="shared" si="281"/>
        <v>0.93318065812896744</v>
      </c>
      <c r="BW68" s="93">
        <f t="shared" si="281"/>
        <v>0.93529442352613634</v>
      </c>
      <c r="BX68" s="93">
        <f t="shared" si="281"/>
        <v>0.93741297685382596</v>
      </c>
      <c r="BY68" s="93">
        <f t="shared" si="281"/>
        <v>0.94034685905407467</v>
      </c>
      <c r="BZ68" s="93">
        <f t="shared" si="281"/>
        <v>0.94355494587003264</v>
      </c>
      <c r="CA68" s="93">
        <f t="shared" si="281"/>
        <v>0.9471256094175371</v>
      </c>
      <c r="CB68" s="93">
        <f t="shared" si="281"/>
        <v>0.95094842207427555</v>
      </c>
      <c r="CC68" s="93">
        <f t="shared" si="281"/>
        <v>0.95508393551505577</v>
      </c>
      <c r="CD68" s="93">
        <f t="shared" si="281"/>
        <v>0.95974831231289648</v>
      </c>
      <c r="CE68" s="93">
        <f t="shared" si="281"/>
        <v>0.96504641714301154</v>
      </c>
      <c r="CF68" s="93">
        <f t="shared" si="281"/>
        <v>0.97057871582320387</v>
      </c>
      <c r="CG68" s="93">
        <f t="shared" si="281"/>
        <v>0.97694841951846423</v>
      </c>
      <c r="CH68" s="93">
        <f t="shared" si="281"/>
        <v>0.98355792880000004</v>
      </c>
      <c r="CI68" s="93">
        <f t="shared" si="273"/>
        <v>0.99128000000000005</v>
      </c>
      <c r="CJ68" s="93">
        <f t="shared" si="266"/>
        <v>1</v>
      </c>
      <c r="CK68" s="93">
        <f t="shared" si="266"/>
        <v>0</v>
      </c>
      <c r="CL68" s="93">
        <f t="shared" si="266"/>
        <v>0</v>
      </c>
      <c r="CM68" s="93">
        <f t="shared" si="266"/>
        <v>0</v>
      </c>
      <c r="CN68" s="93">
        <f t="shared" si="266"/>
        <v>0</v>
      </c>
      <c r="CO68" s="93">
        <f t="shared" si="266"/>
        <v>0</v>
      </c>
      <c r="CP68" s="93">
        <f t="shared" si="266"/>
        <v>0</v>
      </c>
      <c r="CQ68" s="93">
        <f t="shared" si="266"/>
        <v>0</v>
      </c>
      <c r="CR68" s="93">
        <f t="shared" si="266"/>
        <v>0</v>
      </c>
      <c r="CS68" s="93">
        <f t="shared" si="266"/>
        <v>0</v>
      </c>
      <c r="CT68" s="93">
        <f t="shared" si="266"/>
        <v>0</v>
      </c>
      <c r="CU68" s="93">
        <f t="shared" si="266"/>
        <v>0</v>
      </c>
      <c r="CV68" s="93">
        <f t="shared" si="266"/>
        <v>0</v>
      </c>
      <c r="CW68" s="93">
        <f t="shared" si="266"/>
        <v>0</v>
      </c>
      <c r="CX68" s="93">
        <f t="shared" si="266"/>
        <v>0</v>
      </c>
      <c r="CY68" s="93">
        <f t="shared" si="265"/>
        <v>0</v>
      </c>
      <c r="CZ68" s="93">
        <f t="shared" si="274"/>
        <v>0</v>
      </c>
      <c r="DA68" s="93">
        <f t="shared" si="274"/>
        <v>0</v>
      </c>
      <c r="DB68" s="93">
        <f t="shared" si="274"/>
        <v>0</v>
      </c>
      <c r="DC68" s="93">
        <f t="shared" si="274"/>
        <v>0</v>
      </c>
      <c r="DD68" s="93">
        <f t="shared" si="274"/>
        <v>0</v>
      </c>
      <c r="DE68" s="93">
        <f t="shared" si="274"/>
        <v>0</v>
      </c>
      <c r="DF68" s="93">
        <f t="shared" si="274"/>
        <v>0</v>
      </c>
      <c r="DG68" s="93">
        <f t="shared" si="274"/>
        <v>0</v>
      </c>
      <c r="DH68" s="93">
        <f t="shared" si="274"/>
        <v>0</v>
      </c>
      <c r="DI68" s="93">
        <f t="shared" si="274"/>
        <v>0</v>
      </c>
      <c r="DJ68" s="93">
        <f t="shared" si="274"/>
        <v>0</v>
      </c>
      <c r="DK68" s="93">
        <f t="shared" si="274"/>
        <v>0</v>
      </c>
      <c r="DL68" s="93">
        <f t="shared" si="274"/>
        <v>0</v>
      </c>
      <c r="DM68" s="93">
        <f t="shared" si="274"/>
        <v>0</v>
      </c>
      <c r="DN68" s="93">
        <f t="shared" si="274"/>
        <v>0</v>
      </c>
      <c r="DO68" s="93">
        <f t="shared" si="272"/>
        <v>0</v>
      </c>
      <c r="DP68" s="93">
        <f t="shared" si="272"/>
        <v>0</v>
      </c>
      <c r="DQ68" s="93">
        <f t="shared" si="272"/>
        <v>0</v>
      </c>
      <c r="DR68" s="93">
        <f t="shared" si="272"/>
        <v>0</v>
      </c>
      <c r="DS68" s="93">
        <f t="shared" si="272"/>
        <v>0</v>
      </c>
      <c r="DU68" s="37">
        <v>64</v>
      </c>
      <c r="DV68" s="93">
        <f t="shared" ref="DV68:DV103" si="282">IF($W68&lt;DV$3,0,IF($W68=DV$3,1,DV67*((1+TF)/(1+DF))))</f>
        <v>0.39285167213286715</v>
      </c>
      <c r="DW68" s="93">
        <f t="shared" ref="DW68:DW103" si="283">IF($W68&lt;DW$3,0,IF($W68=DW$3,1,DW67*((1+TF)/(1+DF))))</f>
        <v>0.39862890260540929</v>
      </c>
      <c r="DX68" s="93">
        <f t="shared" ref="DX68:DX103" si="284">IF($W68&lt;DX$3,0,IF($W68=DX$3,1,DX67*((1+TF)/(1+DF))))</f>
        <v>0.40449109234960645</v>
      </c>
      <c r="DY68" s="93">
        <f t="shared" ref="DY68:DY103" si="285">IF($W68&lt;DY$3,0,IF($W68=DY$3,1,DY67*((1+TF)/(1+DF))))</f>
        <v>0.41043949076651243</v>
      </c>
      <c r="DZ68" s="93">
        <f t="shared" ref="DZ68:DZ103" si="286">IF($W68&lt;DZ$3,0,IF($W68=DZ$3,1,DZ67*((1+TF)/(1+DF))))</f>
        <v>0.41647536563072585</v>
      </c>
      <c r="EA68" s="93">
        <f t="shared" ref="EA68:EA103" si="287">IF($W68&lt;EA$3,0,IF($W68=EA$3,1,EA67*((1+TF)/(1+DF))))</f>
        <v>0.42260000336058945</v>
      </c>
      <c r="EB68" s="93">
        <f t="shared" ref="EB68:EB103" si="288">IF($W68&lt;EB$3,0,IF($W68=EB$3,1,EB67*((1+TF)/(1+DF))))</f>
        <v>0.42881470929236282</v>
      </c>
      <c r="EC68" s="93">
        <f t="shared" ref="EC68:EC103" si="289">IF($W68&lt;EC$3,0,IF($W68=EC$3,1,EC67*((1+TF)/(1+DF))))</f>
        <v>0.43512080795842695</v>
      </c>
      <c r="ED68" s="93">
        <f t="shared" ref="ED68:ED103" si="290">IF($W68&lt;ED$3,0,IF($W68=ED$3,1,ED67*((1+TF)/(1+DF))))</f>
        <v>0.44151964336958027</v>
      </c>
      <c r="EE68" s="93">
        <f t="shared" ref="EE68:EE103" si="291">IF($W68&lt;EE$3,0,IF($W68=EE$3,1,EE67*((1+TF)/(1+DF))))</f>
        <v>0.44801257930148586</v>
      </c>
      <c r="EF68" s="93">
        <f t="shared" ref="EF68:EF103" si="292">IF($W68&lt;EF$3,0,IF($W68=EF$3,1,EF67*((1+TF)/(1+DF))))</f>
        <v>0.45460099958533123</v>
      </c>
      <c r="EG68" s="93">
        <f t="shared" ref="EG68:EG103" si="293">IF($W68&lt;EG$3,0,IF($W68=EG$3,1,EG67*((1+TF)/(1+DF))))</f>
        <v>0.46128630840276258</v>
      </c>
      <c r="EH68" s="93">
        <f t="shared" ref="EH68:EH103" si="294">IF($W68&lt;EH$3,0,IF($W68=EH$3,1,EH67*((1+TF)/(1+DF))))</f>
        <v>0.46806993058515611</v>
      </c>
      <c r="EI68" s="93">
        <f t="shared" ref="EI68:EI103" si="295">IF($W68&lt;EI$3,0,IF($W68=EI$3,1,EI67*((1+TF)/(1+DF))))</f>
        <v>0.47495331191729073</v>
      </c>
      <c r="EJ68" s="93">
        <f t="shared" ref="EJ68:EJ103" si="296">IF($W68&lt;EJ$3,0,IF($W68=EJ$3,1,EJ67*((1+TF)/(1+DF))))</f>
        <v>0.48193791944548614</v>
      </c>
      <c r="EK68" s="93">
        <f t="shared" ref="EK68:EK103" si="297">IF($W68&lt;EK$3,0,IF($W68=EK$3,1,EK67*((1+TF)/(1+DF))))</f>
        <v>0.48902524179027268</v>
      </c>
      <c r="EL68" s="93">
        <f t="shared" ref="EL68:EL103" si="298">IF($W68&lt;EL$3,0,IF($W68=EL$3,1,EL67*((1+TF)/(1+DF))))</f>
        <v>0.49621678946365899</v>
      </c>
      <c r="EM68" s="93">
        <f t="shared" ref="EM68:EM103" si="299">IF($W68&lt;EM$3,0,IF($W68=EM$3,1,EM67*((1+TF)/(1+DF))))</f>
        <v>0.50351409519106571</v>
      </c>
      <c r="EN68" s="93">
        <f t="shared" ref="EN68:EN103" si="300">IF($W68&lt;EN$3,0,IF($W68=EN$3,1,EN67*((1+TF)/(1+DF))))</f>
        <v>0.51091871423799318</v>
      </c>
      <c r="EO68" s="93">
        <f t="shared" ref="EO68:EO103" si="301">IF($W68&lt;EO$3,0,IF($W68=EO$3,1,EO67*((1+TF)/(1+DF))))</f>
        <v>0.51843222474149309</v>
      </c>
      <c r="EP68" s="93">
        <f t="shared" ref="EP68:EP103" si="302">IF($W68&lt;EP$3,0,IF($W68=EP$3,1,EP67*((1+TF)/(1+DF))))</f>
        <v>0.52605622804651497</v>
      </c>
      <c r="EQ68" s="93">
        <f t="shared" ref="EQ68:EQ103" si="303">IF($W68&lt;EQ$3,0,IF($W68=EQ$3,1,EQ67*((1+TF)/(1+DF))))</f>
        <v>0.53379234904719897</v>
      </c>
      <c r="ER68" s="93">
        <f t="shared" ref="ER68:ER103" si="304">IF($W68&lt;ER$3,0,IF($W68=ER$3,1,ER67*((1+TF)/(1+DF))))</f>
        <v>0.5416422365331871</v>
      </c>
      <c r="ES68" s="93">
        <f t="shared" ref="ES68:ES103" si="305">IF($W68&lt;ES$3,0,IF($W68=ES$3,1,ES67*((1+TF)/(1+DF))))</f>
        <v>0.54960756354102802</v>
      </c>
      <c r="ET68" s="93">
        <f t="shared" ref="ET68:ET103" si="306">IF($W68&lt;ET$3,0,IF($W68=ET$3,1,ET67*((1+TF)/(1+DF))))</f>
        <v>0.55769002771074905</v>
      </c>
      <c r="EU68" s="93">
        <f t="shared" ref="EU68:EU103" si="307">IF($W68&lt;EU$3,0,IF($W68=EU$3,1,EU67*((1+TF)/(1+DF))))</f>
        <v>0.56589135164767179</v>
      </c>
      <c r="EV68" s="93">
        <f t="shared" ref="EV68:EV103" si="308">IF($W68&lt;EV$3,0,IF($W68=EV$3,1,EV67*((1+TF)/(1+DF))))</f>
        <v>0.57421328328954924</v>
      </c>
      <c r="EW68" s="93">
        <f t="shared" ref="EW68:EW103" si="309">IF($W68&lt;EW$3,0,IF($W68=EW$3,1,EW67*((1+TF)/(1+DF))))</f>
        <v>0.58265759627910141</v>
      </c>
      <c r="EX68" s="93">
        <f t="shared" ref="EX68:EX103" si="310">IF($W68&lt;EX$3,0,IF($W68=EX$3,1,EX67*((1+TF)/(1+DF))))</f>
        <v>0.59122609034202933</v>
      </c>
      <c r="EY68" s="93">
        <f t="shared" ref="EY68:EY103" si="311">IF($W68&lt;EY$3,0,IF($W68=EY$3,1,EY67*((1+TF)/(1+DF))))</f>
        <v>0.59992059167058853</v>
      </c>
      <c r="EZ68" s="93">
        <f t="shared" ref="EZ68:EZ103" si="312">IF($W68&lt;EZ$3,0,IF($W68=EZ$3,1,EZ67*((1+TF)/(1+DF))))</f>
        <v>0.60874295331280304</v>
      </c>
      <c r="FA68" s="93">
        <f t="shared" ref="FA68:FA103" si="313">IF($W68&lt;FA$3,0,IF($W68=FA$3,1,FA67*((1+TF)/(1+DF))))</f>
        <v>0.61769505556740301</v>
      </c>
      <c r="FB68" s="93">
        <f t="shared" ref="FB68:FB103" si="314">IF($W68&lt;FB$3,0,IF($W68=FB$3,1,FB67*((1+TF)/(1+DF))))</f>
        <v>0.62677880638457062</v>
      </c>
      <c r="FC68" s="93">
        <f t="shared" ref="FC68:FC103" si="315">IF($W68&lt;FC$3,0,IF($W68=FC$3,1,FC67*((1+TF)/(1+DF))))</f>
        <v>0.63599614177257902</v>
      </c>
      <c r="FD68" s="93">
        <f t="shared" ref="FD68:FD103" si="316">IF($W68&lt;FD$3,0,IF($W68=FD$3,1,FD67*((1+TF)/(1+DF))))</f>
        <v>0.64534902621041101</v>
      </c>
      <c r="FE68" s="93">
        <f t="shared" ref="FE68:FE103" si="317">IF($W68&lt;FE$3,0,IF($W68=FE$3,1,FE67*((1+TF)/(1+DF))))</f>
        <v>0.65483945306644642</v>
      </c>
      <c r="FF68" s="93">
        <f t="shared" ref="FF68:FF103" si="318">IF($W68&lt;FF$3,0,IF($W68=FF$3,1,FF67*((1+TF)/(1+DF))))</f>
        <v>0.66446944502330585</v>
      </c>
      <c r="FG68" s="93">
        <f t="shared" ref="FG68:FG103" si="319">IF($W68&lt;FG$3,0,IF($W68=FG$3,1,FG67*((1+TF)/(1+DF))))</f>
        <v>0.67424105450894267</v>
      </c>
      <c r="FH68" s="93">
        <f t="shared" ref="FH68:FH103" si="320">IF($W68&lt;FH$3,0,IF($W68=FH$3,1,FH67*((1+TF)/(1+DF))))</f>
        <v>0.6841563641340741</v>
      </c>
      <c r="FI68" s="93">
        <f t="shared" ref="FI68:FI103" si="321">IF($W68&lt;FI$3,0,IF($W68=FI$3,1,FI67*((1+TF)/(1+DF))))</f>
        <v>0.6942174871360457</v>
      </c>
      <c r="FJ68" s="93">
        <f t="shared" ref="FJ68:FJ103" si="322">IF($W68&lt;FJ$3,0,IF($W68=FJ$3,1,FJ67*((1+TF)/(1+DF))))</f>
        <v>0.70442656782922286</v>
      </c>
      <c r="FK68" s="93">
        <f t="shared" ref="FK68:FK103" si="323">IF($W68&lt;FK$3,0,IF($W68=FK$3,1,FK67*((1+TF)/(1+DF))))</f>
        <v>0.71478578206200549</v>
      </c>
      <c r="FL68" s="93">
        <f t="shared" ref="FL68:FL103" si="324">IF($W68&lt;FL$3,0,IF($W68=FL$3,1,FL67*((1+TF)/(1+DF))))</f>
        <v>0.72529733768056437</v>
      </c>
      <c r="FM68" s="93">
        <f t="shared" ref="FM68:FM103" si="325">IF($W68&lt;FM$3,0,IF($W68=FM$3,1,FM67*((1+TF)/(1+DF))))</f>
        <v>0.73596347499939618</v>
      </c>
      <c r="FN68" s="93">
        <f t="shared" ref="FN68:FN103" si="326">IF($W68&lt;FN$3,0,IF($W68=FN$3,1,FN67*((1+TF)/(1+DF))))</f>
        <v>0.74678646727879905</v>
      </c>
      <c r="FO68" s="93">
        <f t="shared" ref="FO68:FO103" si="327">IF($W68&lt;FO$3,0,IF($W68=FO$3,1,FO67*((1+TF)/(1+DF))))</f>
        <v>0.75776862120936961</v>
      </c>
      <c r="FP68" s="93">
        <f t="shared" ref="FP68:FP103" si="328">IF($W68&lt;FP$3,0,IF($W68=FP$3,1,FP67*((1+TF)/(1+DF))))</f>
        <v>0.768912277403625</v>
      </c>
      <c r="FQ68" s="93">
        <f t="shared" ref="FQ68:FQ103" si="329">IF($W68&lt;FQ$3,0,IF($W68=FQ$3,1,FQ67*((1+TF)/(1+DF))))</f>
        <v>0.7802198108948547</v>
      </c>
      <c r="FR68" s="93">
        <f t="shared" ref="FR68:FR103" si="330">IF($W68&lt;FR$3,0,IF($W68=FR$3,1,FR67*((1+TF)/(1+DF))))</f>
        <v>0.79169363164330842</v>
      </c>
      <c r="FS68" s="93">
        <f t="shared" ref="FS68:FS103" si="331">IF($W68&lt;FS$3,0,IF($W68=FS$3,1,FS67*((1+TF)/(1+DF))))</f>
        <v>0.80333618504982762</v>
      </c>
      <c r="FT68" s="93">
        <f t="shared" ref="FT68:FT103" si="332">IF($W68&lt;FT$3,0,IF($W68=FT$3,1,FT67*((1+TF)/(1+DF))))</f>
        <v>0.81514995247703093</v>
      </c>
      <c r="FU68" s="93">
        <f t="shared" ref="FU68:FU103" si="333">IF($W68&lt;FU$3,0,IF($W68=FU$3,1,FU67*((1+TF)/(1+DF))))</f>
        <v>0.82713745177816367</v>
      </c>
      <c r="FV68" s="93">
        <f t="shared" ref="FV68:FV103" si="334">IF($W68&lt;FV$3,0,IF($W68=FV$3,1,FV67*((1+TF)/(1+DF))))</f>
        <v>0.8393012378337249</v>
      </c>
      <c r="FW68" s="93">
        <f t="shared" ref="FW68:FW103" si="335">IF($W68&lt;FW$3,0,IF($W68=FW$3,1,FW67*((1+TF)/(1+DF))))</f>
        <v>0.85164390309598548</v>
      </c>
      <c r="FX68" s="93">
        <f t="shared" ref="FX68:FX103" si="336">IF($W68&lt;FX$3,0,IF($W68=FX$3,1,FX67*((1+TF)/(1+DF))))</f>
        <v>0.86416807814151464</v>
      </c>
      <c r="FY68" s="93">
        <f t="shared" ref="FY68:FY103" si="337">IF($W68&lt;FY$3,0,IF($W68=FY$3,1,FY67*((1+TF)/(1+DF))))</f>
        <v>0.87687643223183098</v>
      </c>
      <c r="FZ68" s="93">
        <f t="shared" ref="FZ68:FZ103" si="338">IF($W68&lt;FZ$3,0,IF($W68=FZ$3,1,FZ67*((1+TF)/(1+DF))))</f>
        <v>0.88977167388229905</v>
      </c>
      <c r="GA68" s="93">
        <f t="shared" ref="GA68:GA103" si="339">IF($W68&lt;GA$3,0,IF($W68=GA$3,1,GA67*((1+TF)/(1+DF))))</f>
        <v>0.9028565514393917</v>
      </c>
      <c r="GB68" s="93">
        <f t="shared" ref="GB68:GB103" si="340">IF($W68&lt;GB$3,0,IF($W68=GB$3,1,GB67*((1+TF)/(1+DF))))</f>
        <v>0.91613385366644151</v>
      </c>
      <c r="GC68" s="93">
        <f t="shared" ref="GC68:GC103" si="341">IF($W68&lt;GC$3,0,IF($W68=GC$3,1,GC67*((1+TF)/(1+DF))))</f>
        <v>0.92960641033800684</v>
      </c>
      <c r="GD68" s="93">
        <f t="shared" ref="GD68:GD103" si="342">IF($W68&lt;GD$3,0,IF($W68=GD$3,1,GD67*((1+TF)/(1+DF))))</f>
        <v>0.94327709284297745</v>
      </c>
      <c r="GE68" s="93">
        <f t="shared" ref="GE68:GE103" si="343">IF($W68&lt;GE$3,0,IF($W68=GE$3,1,GE67*((1+TF)/(1+DF))))</f>
        <v>0.95714881479655056</v>
      </c>
      <c r="GF68" s="93">
        <f t="shared" ref="GF68:GF103" si="344">IF($W68&lt;GF$3,0,IF($W68=GF$3,1,GF67*((1+TF)/(1+DF))))</f>
        <v>0.97122453266120568</v>
      </c>
      <c r="GG68" s="93">
        <f t="shared" ref="GG68:GG103" si="345">IF($W68&lt;GG$3,0,IF($W68=GG$3,1,GG67*((1+TF)/(1+DF))))</f>
        <v>0.98550724637681164</v>
      </c>
      <c r="GH68" s="93">
        <f t="shared" ref="GH68:GH103" si="346">IF($W68&lt;GH$3,0,IF($W68=GH$3,1,GH67*((1+TF)/(1+DF))))</f>
        <v>1</v>
      </c>
      <c r="GI68" s="93">
        <f t="shared" ref="GI68:GI103" si="347">IF($W68&lt;GI$3,0,IF($W68=GI$3,1,GI67*((1+TF)/(1+DF))))</f>
        <v>0</v>
      </c>
      <c r="GJ68" s="93">
        <f t="shared" ref="GJ68:GJ103" si="348">IF($W68&lt;GJ$3,0,IF($W68=GJ$3,1,GJ67*((1+TF)/(1+DF))))</f>
        <v>0</v>
      </c>
      <c r="GK68" s="93">
        <f t="shared" ref="GK68:GK103" si="349">IF($W68&lt;GK$3,0,IF($W68=GK$3,1,GK67*((1+TF)/(1+DF))))</f>
        <v>0</v>
      </c>
      <c r="GL68" s="93">
        <f t="shared" ref="GL68:GL103" si="350">IF($W68&lt;GL$3,0,IF($W68=GL$3,1,GL67*((1+TF)/(1+DF))))</f>
        <v>0</v>
      </c>
      <c r="GM68" s="93">
        <f t="shared" ref="GM68:GM103" si="351">IF($W68&lt;GM$3,0,IF($W68=GM$3,1,GM67*((1+TF)/(1+DF))))</f>
        <v>0</v>
      </c>
      <c r="GN68" s="93">
        <f t="shared" ref="GN68:GN103" si="352">IF($W68&lt;GN$3,0,IF($W68=GN$3,1,GN67*((1+TF)/(1+DF))))</f>
        <v>0</v>
      </c>
      <c r="GO68" s="93">
        <f t="shared" ref="GO68:GO103" si="353">IF($W68&lt;GO$3,0,IF($W68=GO$3,1,GO67*((1+TF)/(1+DF))))</f>
        <v>0</v>
      </c>
      <c r="GP68" s="93">
        <f t="shared" ref="GP68:GP103" si="354">IF($W68&lt;GP$3,0,IF($W68=GP$3,1,GP67*((1+TF)/(1+DF))))</f>
        <v>0</v>
      </c>
      <c r="GQ68" s="93">
        <f t="shared" ref="GQ68:GQ103" si="355">IF($W68&lt;GQ$3,0,IF($W68=GQ$3,1,GQ67*((1+TF)/(1+DF))))</f>
        <v>0</v>
      </c>
      <c r="GR68" s="93">
        <f t="shared" ref="GR68:GR103" si="356">IF($W68&lt;GR$3,0,IF($W68=GR$3,1,GR67*((1+TF)/(1+DF))))</f>
        <v>0</v>
      </c>
      <c r="GS68" s="93">
        <f t="shared" ref="GS68:GS103" si="357">IF($W68&lt;GS$3,0,IF($W68=GS$3,1,GS67*((1+TF)/(1+DF))))</f>
        <v>0</v>
      </c>
      <c r="GT68" s="93">
        <f t="shared" ref="GT68:GT103" si="358">IF($W68&lt;GT$3,0,IF($W68=GT$3,1,GT67*((1+TF)/(1+DF))))</f>
        <v>0</v>
      </c>
      <c r="GU68" s="93">
        <f t="shared" ref="GU68:GU103" si="359">IF($W68&lt;GU$3,0,IF($W68=GU$3,1,GU67*((1+TF)/(1+DF))))</f>
        <v>0</v>
      </c>
      <c r="GV68" s="93">
        <f t="shared" ref="GV68:GV103" si="360">IF($W68&lt;GV$3,0,IF($W68=GV$3,1,GV67*((1+TF)/(1+DF))))</f>
        <v>0</v>
      </c>
      <c r="GW68" s="93">
        <f t="shared" ref="GW68:GW103" si="361">IF($W68&lt;GW$3,0,IF($W68=GW$3,1,GW67*((1+TF)/(1+DF))))</f>
        <v>0</v>
      </c>
      <c r="GX68" s="93">
        <f t="shared" ref="GX68:GX103" si="362">IF($W68&lt;GX$3,0,IF($W68=GX$3,1,GX67*((1+TF)/(1+DF))))</f>
        <v>0</v>
      </c>
      <c r="GY68" s="93">
        <f t="shared" ref="GY68:GY103" si="363">IF($W68&lt;GY$3,0,IF($W68=GY$3,1,GY67*((1+TF)/(1+DF))))</f>
        <v>0</v>
      </c>
      <c r="GZ68" s="93">
        <f t="shared" ref="GZ68:GZ103" si="364">IF($W68&lt;GZ$3,0,IF($W68=GZ$3,1,GZ67*((1+TF)/(1+DF))))</f>
        <v>0</v>
      </c>
      <c r="HA68" s="93">
        <f t="shared" ref="HA68:HA103" si="365">IF($W68&lt;HA$3,0,IF($W68=HA$3,1,HA67*((1+TF)/(1+DF))))</f>
        <v>0</v>
      </c>
      <c r="HB68" s="93">
        <f t="shared" ref="HB68:HB103" si="366">IF($W68&lt;HB$3,0,IF($W68=HB$3,1,HB67*((1+TF)/(1+DF))))</f>
        <v>0</v>
      </c>
      <c r="HC68" s="93">
        <f t="shared" ref="HC68:HC103" si="367">IF($W68&lt;HC$3,0,IF($W68=HC$3,1,HC67*((1+TF)/(1+DF))))</f>
        <v>0</v>
      </c>
      <c r="HD68" s="93">
        <f t="shared" ref="HD68:HD103" si="368">IF($W68&lt;HD$3,0,IF($W68=HD$3,1,HD67*((1+TF)/(1+DF))))</f>
        <v>0</v>
      </c>
      <c r="HE68" s="93">
        <f t="shared" ref="HE68:HE103" si="369">IF($W68&lt;HE$3,0,IF($W68=HE$3,1,HE67*((1+TF)/(1+DF))))</f>
        <v>0</v>
      </c>
      <c r="HF68" s="93">
        <f t="shared" ref="HF68:HF103" si="370">IF($W68&lt;HF$3,0,IF($W68=HF$3,1,HF67*((1+TF)/(1+DF))))</f>
        <v>0</v>
      </c>
      <c r="HG68" s="93">
        <f t="shared" ref="HG68:HG103" si="371">IF($W68&lt;HG$3,0,IF($W68=HG$3,1,HG67*((1+TF)/(1+DF))))</f>
        <v>0</v>
      </c>
      <c r="HH68" s="93">
        <f t="shared" ref="HH68:HH103" si="372">IF($W68&lt;HH$3,0,IF($W68=HH$3,1,HH67*((1+TF)/(1+DF))))</f>
        <v>0</v>
      </c>
      <c r="HI68" s="93">
        <f t="shared" ref="HI68:HI103" si="373">IF($W68&lt;HI$3,0,IF($W68=HI$3,1,HI67*((1+TF)/(1+DF))))</f>
        <v>0</v>
      </c>
      <c r="HJ68" s="93">
        <f t="shared" ref="HJ68:HJ103" si="374">IF($W68&lt;HJ$3,0,IF($W68=HJ$3,1,HJ67*((1+TF)/(1+DF))))</f>
        <v>0</v>
      </c>
      <c r="HK68" s="93">
        <f t="shared" ref="HK68:HK103" si="375">IF($W68&lt;HK$3,0,IF($W68=HK$3,1,HK67*((1+TF)/(1+DF))))</f>
        <v>0</v>
      </c>
      <c r="HL68" s="93">
        <f t="shared" ref="HL68:HL103" si="376">IF($W68&lt;HL$3,0,IF($W68=HL$3,1,HL67*((1+TF)/(1+DF))))</f>
        <v>0</v>
      </c>
      <c r="HM68" s="93">
        <f t="shared" ref="HM68:HM103" si="377">IF($W68&lt;HM$3,0,IF($W68=HM$3,1,HM67*((1+TF)/(1+DF))))</f>
        <v>0</v>
      </c>
      <c r="HN68" s="93">
        <f t="shared" ref="HN68:HN103" si="378">IF($W68&lt;HN$3,0,IF($W68=HN$3,1,HN67*((1+TF)/(1+DF))))</f>
        <v>0</v>
      </c>
      <c r="HO68" s="93">
        <f t="shared" ref="HO68:HO103" si="379">IF($W68&lt;HO$3,0,IF($W68=HO$3,1,HO67*((1+TF)/(1+DF))))</f>
        <v>0</v>
      </c>
      <c r="HP68" s="93">
        <f t="shared" ref="HP68:HP103" si="380">IF($W68&lt;HP$3,0,IF($W68=HP$3,1,HP67*((1+TF)/(1+DF))))</f>
        <v>0</v>
      </c>
      <c r="HQ68" s="93">
        <f t="shared" ref="HQ68:HQ103" si="381">IF($W68&lt;HQ$3,0,IF($W68=HQ$3,1,HQ67*((1+TF)/(1+DF))))</f>
        <v>0</v>
      </c>
    </row>
    <row r="69" spans="2:225" x14ac:dyDescent="0.25">
      <c r="B69" s="40">
        <v>65</v>
      </c>
      <c r="C69" s="91">
        <f t="shared" ca="1" si="275"/>
        <v>995564.82517173665</v>
      </c>
      <c r="D69" s="91">
        <f t="shared" ca="1" si="276"/>
        <v>1060176.0274963235</v>
      </c>
      <c r="E69" s="91">
        <f t="shared" ca="1" si="277"/>
        <v>1505526.01163194</v>
      </c>
      <c r="F69" s="91">
        <f t="shared" ca="1" si="278"/>
        <v>1687354.0589715859</v>
      </c>
      <c r="H69" s="40">
        <v>65</v>
      </c>
      <c r="I69" s="91">
        <f t="shared" si="267"/>
        <v>542863.65679926006</v>
      </c>
      <c r="J69" s="41">
        <f t="shared" ref="J69:J78" si="382">SI_MAN_65_74</f>
        <v>0.20800000000000002</v>
      </c>
      <c r="K69" s="92">
        <f t="shared" si="279"/>
        <v>112915.64061424611</v>
      </c>
      <c r="L69" s="92">
        <f t="shared" si="280"/>
        <v>449.86311001691678</v>
      </c>
      <c r="M69" s="42"/>
      <c r="N69" s="40">
        <v>65</v>
      </c>
      <c r="O69" s="54">
        <f t="shared" ref="O69:O88" si="383">HA_man_65_84</f>
        <v>3.9448072565244163</v>
      </c>
      <c r="P69" s="92">
        <f t="shared" si="261"/>
        <v>307.01219351810283</v>
      </c>
      <c r="Q69" s="92">
        <f t="shared" ref="Q69:Q103" si="384">P69*365</f>
        <v>112059.45063410753</v>
      </c>
      <c r="R69" s="42"/>
      <c r="S69" s="40">
        <v>65</v>
      </c>
      <c r="T69" s="54">
        <f>'7. Dödsrisk'!E69</f>
        <v>1.0670000000000001E-2</v>
      </c>
      <c r="U69" s="90">
        <f t="shared" ref="U69:U103" si="385">1-T69</f>
        <v>0.98933000000000004</v>
      </c>
      <c r="V69" s="43"/>
      <c r="W69" s="37">
        <v>65</v>
      </c>
      <c r="X69" s="93">
        <f t="shared" si="270"/>
        <v>0.89316561264299232</v>
      </c>
      <c r="Y69" s="93">
        <f t="shared" si="270"/>
        <v>0.89566451664443036</v>
      </c>
      <c r="Z69" s="93">
        <f t="shared" si="270"/>
        <v>0.89581680550136533</v>
      </c>
      <c r="AA69" s="93">
        <f t="shared" si="270"/>
        <v>0.89601392856564988</v>
      </c>
      <c r="AB69" s="93">
        <f t="shared" si="270"/>
        <v>0.89607665393142522</v>
      </c>
      <c r="AC69" s="93">
        <f t="shared" si="270"/>
        <v>0.89619315904210006</v>
      </c>
      <c r="AD69" s="93">
        <f t="shared" si="270"/>
        <v>0.89623797094064761</v>
      </c>
      <c r="AE69" s="93">
        <f t="shared" si="270"/>
        <v>0.89634553240453585</v>
      </c>
      <c r="AF69" s="93">
        <f t="shared" si="270"/>
        <v>0.89640828098420511</v>
      </c>
      <c r="AG69" s="93">
        <f t="shared" si="270"/>
        <v>0.89642620950839513</v>
      </c>
      <c r="AH69" s="93">
        <f t="shared" si="270"/>
        <v>0.89645310310148774</v>
      </c>
      <c r="AI69" s="93">
        <f t="shared" si="270"/>
        <v>0.89649792799788808</v>
      </c>
      <c r="AJ69" s="93">
        <f t="shared" si="270"/>
        <v>0.89656068724599536</v>
      </c>
      <c r="AK69" s="93">
        <f t="shared" si="270"/>
        <v>0.89665931977117008</v>
      </c>
      <c r="AL69" s="93">
        <f t="shared" si="270"/>
        <v>0.89674002637354344</v>
      </c>
      <c r="AM69" s="93">
        <f t="shared" si="270"/>
        <v>0.89683867862819278</v>
      </c>
      <c r="AN69" s="93">
        <f t="shared" si="269"/>
        <v>0.89695528281495873</v>
      </c>
      <c r="AO69" s="93">
        <f t="shared" si="269"/>
        <v>0.89712573670493279</v>
      </c>
      <c r="AP69" s="93">
        <f t="shared" si="269"/>
        <v>0.89739495519149026</v>
      </c>
      <c r="AQ69" s="93">
        <f t="shared" si="269"/>
        <v>0.89770017325039531</v>
      </c>
      <c r="AR69" s="93">
        <f t="shared" si="269"/>
        <v>0.89820316702392811</v>
      </c>
      <c r="AS69" s="93">
        <f t="shared" si="269"/>
        <v>0.89877838519045061</v>
      </c>
      <c r="AT69" s="93">
        <f t="shared" si="269"/>
        <v>0.8993269746449839</v>
      </c>
      <c r="AU69" s="93">
        <f t="shared" si="269"/>
        <v>0.89990291250898991</v>
      </c>
      <c r="AV69" s="93">
        <f t="shared" si="269"/>
        <v>0.90046119845202999</v>
      </c>
      <c r="AW69" s="93">
        <f t="shared" si="269"/>
        <v>0.9012182217583069</v>
      </c>
      <c r="AX69" s="93">
        <f t="shared" si="269"/>
        <v>0.90202102046652199</v>
      </c>
      <c r="AY69" s="93">
        <f t="shared" si="269"/>
        <v>0.90277031983198286</v>
      </c>
      <c r="AZ69" s="93">
        <f t="shared" si="269"/>
        <v>0.90348407224905958</v>
      </c>
      <c r="BA69" s="93">
        <f t="shared" si="269"/>
        <v>0.90416219389448038</v>
      </c>
      <c r="BB69" s="93">
        <f t="shared" si="269"/>
        <v>0.90482271447604823</v>
      </c>
      <c r="BC69" s="93">
        <f t="shared" si="269"/>
        <v>0.90548371758988855</v>
      </c>
      <c r="BD69" s="93">
        <f t="shared" si="271"/>
        <v>0.90597294297909703</v>
      </c>
      <c r="BE69" s="93">
        <f t="shared" si="271"/>
        <v>0.90660756827689115</v>
      </c>
      <c r="BF69" s="93">
        <f t="shared" si="271"/>
        <v>0.90747874787485083</v>
      </c>
      <c r="BG69" s="93">
        <f t="shared" si="271"/>
        <v>0.90805990621482835</v>
      </c>
      <c r="BH69" s="93">
        <f t="shared" si="271"/>
        <v>0.90891428564333299</v>
      </c>
      <c r="BI69" s="93">
        <f t="shared" si="271"/>
        <v>0.90970572962810969</v>
      </c>
      <c r="BJ69" s="93">
        <f t="shared" si="271"/>
        <v>0.91051608894727276</v>
      </c>
      <c r="BK69" s="93">
        <f t="shared" si="271"/>
        <v>0.91110830934834863</v>
      </c>
      <c r="BL69" s="93">
        <f t="shared" si="271"/>
        <v>0.91184690534167578</v>
      </c>
      <c r="BM69" s="93">
        <f t="shared" si="271"/>
        <v>0.91277793883929159</v>
      </c>
      <c r="BN69" s="93">
        <f t="shared" si="271"/>
        <v>0.91367333871122891</v>
      </c>
      <c r="BO69" s="93">
        <f t="shared" si="271"/>
        <v>0.91470695757328668</v>
      </c>
      <c r="BP69" s="93">
        <f t="shared" si="271"/>
        <v>0.91569590915517407</v>
      </c>
      <c r="BQ69" s="93">
        <f t="shared" si="271"/>
        <v>0.91671346109699181</v>
      </c>
      <c r="BR69" s="93">
        <f t="shared" si="271"/>
        <v>0.91785159707736785</v>
      </c>
      <c r="BS69" s="93">
        <f t="shared" si="264"/>
        <v>0.91899114609852994</v>
      </c>
      <c r="BT69" s="93">
        <f t="shared" si="281"/>
        <v>0.92061142220160486</v>
      </c>
      <c r="BU69" s="93">
        <f t="shared" si="281"/>
        <v>0.9222345550184371</v>
      </c>
      <c r="BV69" s="93">
        <f t="shared" si="281"/>
        <v>0.92415680116486032</v>
      </c>
      <c r="BW69" s="93">
        <f t="shared" si="281"/>
        <v>0.92625012645063864</v>
      </c>
      <c r="BX69" s="93">
        <f t="shared" si="281"/>
        <v>0.92834819336764951</v>
      </c>
      <c r="BY69" s="93">
        <f t="shared" si="281"/>
        <v>0.93125370492702175</v>
      </c>
      <c r="BZ69" s="93">
        <f t="shared" si="281"/>
        <v>0.93443076954346949</v>
      </c>
      <c r="CA69" s="93">
        <f t="shared" si="281"/>
        <v>0.93796690477446953</v>
      </c>
      <c r="CB69" s="93">
        <f t="shared" si="281"/>
        <v>0.9417527508328174</v>
      </c>
      <c r="CC69" s="93">
        <f t="shared" si="281"/>
        <v>0.94584827385862524</v>
      </c>
      <c r="CD69" s="93">
        <f t="shared" si="281"/>
        <v>0.9504675461328308</v>
      </c>
      <c r="CE69" s="93">
        <f t="shared" si="281"/>
        <v>0.95571441828923864</v>
      </c>
      <c r="CF69" s="93">
        <f t="shared" si="281"/>
        <v>0.96119321964119353</v>
      </c>
      <c r="CG69" s="93">
        <f t="shared" si="281"/>
        <v>0.96750132830172075</v>
      </c>
      <c r="CH69" s="93">
        <f t="shared" si="281"/>
        <v>0.97404692362850409</v>
      </c>
      <c r="CI69" s="93">
        <f t="shared" si="273"/>
        <v>0.9816943224000001</v>
      </c>
      <c r="CJ69" s="93">
        <f t="shared" si="266"/>
        <v>0.99033000000000004</v>
      </c>
      <c r="CK69" s="93">
        <f t="shared" si="266"/>
        <v>1</v>
      </c>
      <c r="CL69" s="93">
        <f t="shared" si="266"/>
        <v>0</v>
      </c>
      <c r="CM69" s="93">
        <f t="shared" si="266"/>
        <v>0</v>
      </c>
      <c r="CN69" s="93">
        <f t="shared" si="266"/>
        <v>0</v>
      </c>
      <c r="CO69" s="93">
        <f t="shared" si="266"/>
        <v>0</v>
      </c>
      <c r="CP69" s="93">
        <f t="shared" si="266"/>
        <v>0</v>
      </c>
      <c r="CQ69" s="93">
        <f t="shared" si="266"/>
        <v>0</v>
      </c>
      <c r="CR69" s="93">
        <f t="shared" si="266"/>
        <v>0</v>
      </c>
      <c r="CS69" s="93">
        <f t="shared" si="266"/>
        <v>0</v>
      </c>
      <c r="CT69" s="93">
        <f t="shared" si="266"/>
        <v>0</v>
      </c>
      <c r="CU69" s="93">
        <f t="shared" si="266"/>
        <v>0</v>
      </c>
      <c r="CV69" s="93">
        <f t="shared" si="266"/>
        <v>0</v>
      </c>
      <c r="CW69" s="93">
        <f t="shared" si="266"/>
        <v>0</v>
      </c>
      <c r="CX69" s="93">
        <f t="shared" si="266"/>
        <v>0</v>
      </c>
      <c r="CY69" s="93">
        <f t="shared" si="265"/>
        <v>0</v>
      </c>
      <c r="CZ69" s="93">
        <f t="shared" si="274"/>
        <v>0</v>
      </c>
      <c r="DA69" s="93">
        <f t="shared" si="274"/>
        <v>0</v>
      </c>
      <c r="DB69" s="93">
        <f t="shared" si="274"/>
        <v>0</v>
      </c>
      <c r="DC69" s="93">
        <f t="shared" si="274"/>
        <v>0</v>
      </c>
      <c r="DD69" s="93">
        <f t="shared" si="274"/>
        <v>0</v>
      </c>
      <c r="DE69" s="93">
        <f t="shared" si="274"/>
        <v>0</v>
      </c>
      <c r="DF69" s="93">
        <f t="shared" si="274"/>
        <v>0</v>
      </c>
      <c r="DG69" s="93">
        <f t="shared" si="274"/>
        <v>0</v>
      </c>
      <c r="DH69" s="93">
        <f t="shared" si="274"/>
        <v>0</v>
      </c>
      <c r="DI69" s="93">
        <f t="shared" si="274"/>
        <v>0</v>
      </c>
      <c r="DJ69" s="93">
        <f t="shared" si="274"/>
        <v>0</v>
      </c>
      <c r="DK69" s="93">
        <f t="shared" si="274"/>
        <v>0</v>
      </c>
      <c r="DL69" s="93">
        <f t="shared" si="274"/>
        <v>0</v>
      </c>
      <c r="DM69" s="93">
        <f t="shared" si="274"/>
        <v>0</v>
      </c>
      <c r="DN69" s="93">
        <f t="shared" si="274"/>
        <v>0</v>
      </c>
      <c r="DO69" s="93">
        <f t="shared" si="272"/>
        <v>0</v>
      </c>
      <c r="DP69" s="93">
        <f t="shared" si="272"/>
        <v>0</v>
      </c>
      <c r="DQ69" s="93">
        <f t="shared" si="272"/>
        <v>0</v>
      </c>
      <c r="DR69" s="93">
        <f t="shared" si="272"/>
        <v>0</v>
      </c>
      <c r="DS69" s="93">
        <f t="shared" si="272"/>
        <v>0</v>
      </c>
      <c r="DU69" s="37">
        <v>65</v>
      </c>
      <c r="DV69" s="93">
        <f t="shared" si="282"/>
        <v>0.38715816963818794</v>
      </c>
      <c r="DW69" s="93">
        <f t="shared" si="283"/>
        <v>0.39285167213286715</v>
      </c>
      <c r="DX69" s="93">
        <f t="shared" si="284"/>
        <v>0.39862890260540929</v>
      </c>
      <c r="DY69" s="93">
        <f t="shared" si="285"/>
        <v>0.40449109234960645</v>
      </c>
      <c r="DZ69" s="93">
        <f t="shared" si="286"/>
        <v>0.41043949076651243</v>
      </c>
      <c r="EA69" s="93">
        <f t="shared" si="287"/>
        <v>0.41647536563072585</v>
      </c>
      <c r="EB69" s="93">
        <f t="shared" si="288"/>
        <v>0.42260000336058945</v>
      </c>
      <c r="EC69" s="93">
        <f t="shared" si="289"/>
        <v>0.42881470929236282</v>
      </c>
      <c r="ED69" s="93">
        <f t="shared" si="290"/>
        <v>0.43512080795842695</v>
      </c>
      <c r="EE69" s="93">
        <f t="shared" si="291"/>
        <v>0.44151964336958027</v>
      </c>
      <c r="EF69" s="93">
        <f t="shared" si="292"/>
        <v>0.44801257930148586</v>
      </c>
      <c r="EG69" s="93">
        <f t="shared" si="293"/>
        <v>0.45460099958533123</v>
      </c>
      <c r="EH69" s="93">
        <f t="shared" si="294"/>
        <v>0.46128630840276258</v>
      </c>
      <c r="EI69" s="93">
        <f t="shared" si="295"/>
        <v>0.46806993058515611</v>
      </c>
      <c r="EJ69" s="93">
        <f t="shared" si="296"/>
        <v>0.47495331191729073</v>
      </c>
      <c r="EK69" s="93">
        <f t="shared" si="297"/>
        <v>0.48193791944548614</v>
      </c>
      <c r="EL69" s="93">
        <f t="shared" si="298"/>
        <v>0.48902524179027268</v>
      </c>
      <c r="EM69" s="93">
        <f t="shared" si="299"/>
        <v>0.49621678946365899</v>
      </c>
      <c r="EN69" s="93">
        <f t="shared" si="300"/>
        <v>0.50351409519106571</v>
      </c>
      <c r="EO69" s="93">
        <f t="shared" si="301"/>
        <v>0.51091871423799318</v>
      </c>
      <c r="EP69" s="93">
        <f t="shared" si="302"/>
        <v>0.51843222474149309</v>
      </c>
      <c r="EQ69" s="93">
        <f t="shared" si="303"/>
        <v>0.52605622804651497</v>
      </c>
      <c r="ER69" s="93">
        <f t="shared" si="304"/>
        <v>0.53379234904719897</v>
      </c>
      <c r="ES69" s="93">
        <f t="shared" si="305"/>
        <v>0.5416422365331871</v>
      </c>
      <c r="ET69" s="93">
        <f t="shared" si="306"/>
        <v>0.54960756354102802</v>
      </c>
      <c r="EU69" s="93">
        <f t="shared" si="307"/>
        <v>0.55769002771074905</v>
      </c>
      <c r="EV69" s="93">
        <f t="shared" si="308"/>
        <v>0.56589135164767179</v>
      </c>
      <c r="EW69" s="93">
        <f t="shared" si="309"/>
        <v>0.57421328328954924</v>
      </c>
      <c r="EX69" s="93">
        <f t="shared" si="310"/>
        <v>0.58265759627910141</v>
      </c>
      <c r="EY69" s="93">
        <f t="shared" si="311"/>
        <v>0.59122609034202933</v>
      </c>
      <c r="EZ69" s="93">
        <f t="shared" si="312"/>
        <v>0.59992059167058853</v>
      </c>
      <c r="FA69" s="93">
        <f t="shared" si="313"/>
        <v>0.60874295331280304</v>
      </c>
      <c r="FB69" s="93">
        <f t="shared" si="314"/>
        <v>0.61769505556740301</v>
      </c>
      <c r="FC69" s="93">
        <f t="shared" si="315"/>
        <v>0.62677880638457062</v>
      </c>
      <c r="FD69" s="93">
        <f t="shared" si="316"/>
        <v>0.63599614177257902</v>
      </c>
      <c r="FE69" s="93">
        <f t="shared" si="317"/>
        <v>0.64534902621041101</v>
      </c>
      <c r="FF69" s="93">
        <f t="shared" si="318"/>
        <v>0.65483945306644642</v>
      </c>
      <c r="FG69" s="93">
        <f t="shared" si="319"/>
        <v>0.66446944502330585</v>
      </c>
      <c r="FH69" s="93">
        <f t="shared" si="320"/>
        <v>0.67424105450894267</v>
      </c>
      <c r="FI69" s="93">
        <f t="shared" si="321"/>
        <v>0.6841563641340741</v>
      </c>
      <c r="FJ69" s="93">
        <f t="shared" si="322"/>
        <v>0.6942174871360457</v>
      </c>
      <c r="FK69" s="93">
        <f t="shared" si="323"/>
        <v>0.70442656782922286</v>
      </c>
      <c r="FL69" s="93">
        <f t="shared" si="324"/>
        <v>0.71478578206200549</v>
      </c>
      <c r="FM69" s="93">
        <f t="shared" si="325"/>
        <v>0.72529733768056437</v>
      </c>
      <c r="FN69" s="93">
        <f t="shared" si="326"/>
        <v>0.73596347499939618</v>
      </c>
      <c r="FO69" s="93">
        <f t="shared" si="327"/>
        <v>0.74678646727879905</v>
      </c>
      <c r="FP69" s="93">
        <f t="shared" si="328"/>
        <v>0.75776862120936961</v>
      </c>
      <c r="FQ69" s="93">
        <f t="shared" si="329"/>
        <v>0.768912277403625</v>
      </c>
      <c r="FR69" s="93">
        <f t="shared" si="330"/>
        <v>0.7802198108948547</v>
      </c>
      <c r="FS69" s="93">
        <f t="shared" si="331"/>
        <v>0.79169363164330842</v>
      </c>
      <c r="FT69" s="93">
        <f t="shared" si="332"/>
        <v>0.80333618504982762</v>
      </c>
      <c r="FU69" s="93">
        <f t="shared" si="333"/>
        <v>0.81514995247703093</v>
      </c>
      <c r="FV69" s="93">
        <f t="shared" si="334"/>
        <v>0.82713745177816367</v>
      </c>
      <c r="FW69" s="93">
        <f t="shared" si="335"/>
        <v>0.8393012378337249</v>
      </c>
      <c r="FX69" s="93">
        <f t="shared" si="336"/>
        <v>0.85164390309598548</v>
      </c>
      <c r="FY69" s="93">
        <f t="shared" si="337"/>
        <v>0.86416807814151464</v>
      </c>
      <c r="FZ69" s="93">
        <f t="shared" si="338"/>
        <v>0.87687643223183098</v>
      </c>
      <c r="GA69" s="93">
        <f t="shared" si="339"/>
        <v>0.88977167388229905</v>
      </c>
      <c r="GB69" s="93">
        <f t="shared" si="340"/>
        <v>0.9028565514393917</v>
      </c>
      <c r="GC69" s="93">
        <f t="shared" si="341"/>
        <v>0.91613385366644151</v>
      </c>
      <c r="GD69" s="93">
        <f t="shared" si="342"/>
        <v>0.92960641033800684</v>
      </c>
      <c r="GE69" s="93">
        <f t="shared" si="343"/>
        <v>0.94327709284297745</v>
      </c>
      <c r="GF69" s="93">
        <f t="shared" si="344"/>
        <v>0.95714881479655056</v>
      </c>
      <c r="GG69" s="93">
        <f t="shared" si="345"/>
        <v>0.97122453266120568</v>
      </c>
      <c r="GH69" s="93">
        <f t="shared" si="346"/>
        <v>0.98550724637681164</v>
      </c>
      <c r="GI69" s="93">
        <f t="shared" si="347"/>
        <v>1</v>
      </c>
      <c r="GJ69" s="93">
        <f t="shared" si="348"/>
        <v>0</v>
      </c>
      <c r="GK69" s="93">
        <f t="shared" si="349"/>
        <v>0</v>
      </c>
      <c r="GL69" s="93">
        <f t="shared" si="350"/>
        <v>0</v>
      </c>
      <c r="GM69" s="93">
        <f t="shared" si="351"/>
        <v>0</v>
      </c>
      <c r="GN69" s="93">
        <f t="shared" si="352"/>
        <v>0</v>
      </c>
      <c r="GO69" s="93">
        <f t="shared" si="353"/>
        <v>0</v>
      </c>
      <c r="GP69" s="93">
        <f t="shared" si="354"/>
        <v>0</v>
      </c>
      <c r="GQ69" s="93">
        <f t="shared" si="355"/>
        <v>0</v>
      </c>
      <c r="GR69" s="93">
        <f t="shared" si="356"/>
        <v>0</v>
      </c>
      <c r="GS69" s="93">
        <f t="shared" si="357"/>
        <v>0</v>
      </c>
      <c r="GT69" s="93">
        <f t="shared" si="358"/>
        <v>0</v>
      </c>
      <c r="GU69" s="93">
        <f t="shared" si="359"/>
        <v>0</v>
      </c>
      <c r="GV69" s="93">
        <f t="shared" si="360"/>
        <v>0</v>
      </c>
      <c r="GW69" s="93">
        <f t="shared" si="361"/>
        <v>0</v>
      </c>
      <c r="GX69" s="93">
        <f t="shared" si="362"/>
        <v>0</v>
      </c>
      <c r="GY69" s="93">
        <f t="shared" si="363"/>
        <v>0</v>
      </c>
      <c r="GZ69" s="93">
        <f t="shared" si="364"/>
        <v>0</v>
      </c>
      <c r="HA69" s="93">
        <f t="shared" si="365"/>
        <v>0</v>
      </c>
      <c r="HB69" s="93">
        <f t="shared" si="366"/>
        <v>0</v>
      </c>
      <c r="HC69" s="93">
        <f t="shared" si="367"/>
        <v>0</v>
      </c>
      <c r="HD69" s="93">
        <f t="shared" si="368"/>
        <v>0</v>
      </c>
      <c r="HE69" s="93">
        <f t="shared" si="369"/>
        <v>0</v>
      </c>
      <c r="HF69" s="93">
        <f t="shared" si="370"/>
        <v>0</v>
      </c>
      <c r="HG69" s="93">
        <f t="shared" si="371"/>
        <v>0</v>
      </c>
      <c r="HH69" s="93">
        <f t="shared" si="372"/>
        <v>0</v>
      </c>
      <c r="HI69" s="93">
        <f t="shared" si="373"/>
        <v>0</v>
      </c>
      <c r="HJ69" s="93">
        <f t="shared" si="374"/>
        <v>0</v>
      </c>
      <c r="HK69" s="93">
        <f t="shared" si="375"/>
        <v>0</v>
      </c>
      <c r="HL69" s="93">
        <f t="shared" si="376"/>
        <v>0</v>
      </c>
      <c r="HM69" s="93">
        <f t="shared" si="377"/>
        <v>0</v>
      </c>
      <c r="HN69" s="93">
        <f t="shared" si="378"/>
        <v>0</v>
      </c>
      <c r="HO69" s="93">
        <f t="shared" si="379"/>
        <v>0</v>
      </c>
      <c r="HP69" s="93">
        <f t="shared" si="380"/>
        <v>0</v>
      </c>
      <c r="HQ69" s="93">
        <f t="shared" si="381"/>
        <v>0</v>
      </c>
    </row>
    <row r="70" spans="2:225" x14ac:dyDescent="0.25">
      <c r="B70" s="40">
        <v>66</v>
      </c>
      <c r="C70" s="91">
        <f t="shared" ca="1" si="275"/>
        <v>905288.7505933434</v>
      </c>
      <c r="D70" s="91">
        <f t="shared" ca="1" si="276"/>
        <v>957476.66287495312</v>
      </c>
      <c r="E70" s="91">
        <f t="shared" ca="1" si="277"/>
        <v>1429208.3696103669</v>
      </c>
      <c r="F70" s="91">
        <f t="shared" ca="1" si="278"/>
        <v>1592284.2816223889</v>
      </c>
      <c r="H70" s="40">
        <v>66</v>
      </c>
      <c r="I70" s="91">
        <f t="shared" si="267"/>
        <v>542863.65679926006</v>
      </c>
      <c r="J70" s="41">
        <f t="shared" si="382"/>
        <v>0.20800000000000002</v>
      </c>
      <c r="K70" s="92">
        <f t="shared" si="279"/>
        <v>112915.64061424611</v>
      </c>
      <c r="L70" s="92">
        <f t="shared" si="280"/>
        <v>449.86311001691678</v>
      </c>
      <c r="M70" s="42"/>
      <c r="N70" s="40">
        <v>66</v>
      </c>
      <c r="O70" s="54">
        <f t="shared" si="383"/>
        <v>3.9448072565244163</v>
      </c>
      <c r="P70" s="92">
        <f t="shared" si="261"/>
        <v>307.01219351810283</v>
      </c>
      <c r="Q70" s="92">
        <f t="shared" si="384"/>
        <v>112059.45063410753</v>
      </c>
      <c r="R70" s="42"/>
      <c r="S70" s="40">
        <v>66</v>
      </c>
      <c r="T70" s="54">
        <f>'7. Dödsrisk'!E70</f>
        <v>1.231E-2</v>
      </c>
      <c r="U70" s="90">
        <f t="shared" si="385"/>
        <v>0.98768999999999996</v>
      </c>
      <c r="V70" s="43"/>
      <c r="W70" s="37">
        <v>66</v>
      </c>
      <c r="X70" s="93">
        <f t="shared" si="270"/>
        <v>0.88363553555609164</v>
      </c>
      <c r="Y70" s="93">
        <f t="shared" si="270"/>
        <v>0.88610777625183434</v>
      </c>
      <c r="Z70" s="93">
        <f t="shared" si="270"/>
        <v>0.88625844018666577</v>
      </c>
      <c r="AA70" s="93">
        <f t="shared" si="270"/>
        <v>0.88645345994785441</v>
      </c>
      <c r="AB70" s="93">
        <f t="shared" si="270"/>
        <v>0.88651551603397694</v>
      </c>
      <c r="AC70" s="93">
        <f t="shared" si="270"/>
        <v>0.88663077803512091</v>
      </c>
      <c r="AD70" s="93">
        <f t="shared" si="270"/>
        <v>0.8866751117907109</v>
      </c>
      <c r="AE70" s="93">
        <f t="shared" si="270"/>
        <v>0.88678152557377954</v>
      </c>
      <c r="AF70" s="93">
        <f t="shared" si="270"/>
        <v>0.88684360462610368</v>
      </c>
      <c r="AG70" s="93">
        <f t="shared" si="270"/>
        <v>0.88686134185294063</v>
      </c>
      <c r="AH70" s="93">
        <f t="shared" si="270"/>
        <v>0.88688794849139485</v>
      </c>
      <c r="AI70" s="93">
        <f t="shared" si="270"/>
        <v>0.88693229510615068</v>
      </c>
      <c r="AJ70" s="93">
        <f t="shared" si="270"/>
        <v>0.88699438471308067</v>
      </c>
      <c r="AK70" s="93">
        <f t="shared" si="270"/>
        <v>0.88709196482921171</v>
      </c>
      <c r="AL70" s="93">
        <f t="shared" si="270"/>
        <v>0.88717181029213776</v>
      </c>
      <c r="AM70" s="93">
        <f t="shared" si="270"/>
        <v>0.88726940992723002</v>
      </c>
      <c r="AN70" s="93">
        <f t="shared" si="269"/>
        <v>0.88738476994732318</v>
      </c>
      <c r="AO70" s="93">
        <f t="shared" si="269"/>
        <v>0.88755340509429115</v>
      </c>
      <c r="AP70" s="93">
        <f t="shared" si="269"/>
        <v>0.88781975101959709</v>
      </c>
      <c r="AQ70" s="93">
        <f t="shared" si="269"/>
        <v>0.88812171240181359</v>
      </c>
      <c r="AR70" s="93">
        <f t="shared" si="269"/>
        <v>0.88861933923178282</v>
      </c>
      <c r="AS70" s="93">
        <f t="shared" si="269"/>
        <v>0.88918841982046859</v>
      </c>
      <c r="AT70" s="93">
        <f t="shared" si="269"/>
        <v>0.88973115582552198</v>
      </c>
      <c r="AU70" s="93">
        <f t="shared" si="269"/>
        <v>0.89030094843251906</v>
      </c>
      <c r="AV70" s="93">
        <f t="shared" si="269"/>
        <v>0.8908532774645469</v>
      </c>
      <c r="AW70" s="93">
        <f t="shared" si="269"/>
        <v>0.89160222333214578</v>
      </c>
      <c r="AX70" s="93">
        <f t="shared" si="269"/>
        <v>0.89239645617814423</v>
      </c>
      <c r="AY70" s="93">
        <f t="shared" si="269"/>
        <v>0.89313776051937566</v>
      </c>
      <c r="AZ70" s="93">
        <f t="shared" si="269"/>
        <v>0.89384389719816215</v>
      </c>
      <c r="BA70" s="93">
        <f t="shared" si="269"/>
        <v>0.89451478328562628</v>
      </c>
      <c r="BB70" s="93">
        <f t="shared" si="269"/>
        <v>0.89516825611258888</v>
      </c>
      <c r="BC70" s="93">
        <f t="shared" si="269"/>
        <v>0.89582220632320453</v>
      </c>
      <c r="BD70" s="93">
        <f t="shared" si="271"/>
        <v>0.89630621167751012</v>
      </c>
      <c r="BE70" s="93">
        <f t="shared" si="271"/>
        <v>0.89693406552337673</v>
      </c>
      <c r="BF70" s="93">
        <f t="shared" si="271"/>
        <v>0.89779594963502618</v>
      </c>
      <c r="BG70" s="93">
        <f t="shared" si="271"/>
        <v>0.89837090701551614</v>
      </c>
      <c r="BH70" s="93">
        <f t="shared" si="271"/>
        <v>0.8992161702155187</v>
      </c>
      <c r="BI70" s="93">
        <f t="shared" si="271"/>
        <v>0.89999916949297776</v>
      </c>
      <c r="BJ70" s="93">
        <f t="shared" si="271"/>
        <v>0.90080088227820543</v>
      </c>
      <c r="BK70" s="93">
        <f t="shared" si="271"/>
        <v>0.90138678368760183</v>
      </c>
      <c r="BL70" s="93">
        <f t="shared" si="271"/>
        <v>0.90211749886168013</v>
      </c>
      <c r="BM70" s="93">
        <f t="shared" si="271"/>
        <v>0.90303859823187638</v>
      </c>
      <c r="BN70" s="93">
        <f t="shared" si="271"/>
        <v>0.9039244441871801</v>
      </c>
      <c r="BO70" s="93">
        <f t="shared" si="271"/>
        <v>0.90494703433597978</v>
      </c>
      <c r="BP70" s="93">
        <f t="shared" si="271"/>
        <v>0.90592543380448842</v>
      </c>
      <c r="BQ70" s="93">
        <f t="shared" si="271"/>
        <v>0.90693212846708693</v>
      </c>
      <c r="BR70" s="93">
        <f t="shared" si="271"/>
        <v>0.90805812053655233</v>
      </c>
      <c r="BS70" s="93">
        <f t="shared" si="271"/>
        <v>0.90918551056965868</v>
      </c>
      <c r="BT70" s="93">
        <f t="shared" ref="BT70:CI85" si="386">IF($W70&lt;BT$3,0,IF($W70=BT$3,1,BT69*$U69))</f>
        <v>0.91078849832671382</v>
      </c>
      <c r="BU70" s="93">
        <f t="shared" si="386"/>
        <v>0.91239431231639045</v>
      </c>
      <c r="BV70" s="93">
        <f t="shared" si="386"/>
        <v>0.91429604809643128</v>
      </c>
      <c r="BW70" s="93">
        <f t="shared" si="386"/>
        <v>0.91636703760141036</v>
      </c>
      <c r="BX70" s="93">
        <f t="shared" si="386"/>
        <v>0.91844271814441669</v>
      </c>
      <c r="BY70" s="93">
        <f t="shared" si="386"/>
        <v>0.92131722789545045</v>
      </c>
      <c r="BZ70" s="93">
        <f t="shared" si="386"/>
        <v>0.92446039323244067</v>
      </c>
      <c r="CA70" s="93">
        <f t="shared" si="386"/>
        <v>0.92795879790052593</v>
      </c>
      <c r="CB70" s="93">
        <f t="shared" si="386"/>
        <v>0.93170424898143123</v>
      </c>
      <c r="CC70" s="93">
        <f t="shared" si="386"/>
        <v>0.9357560727765537</v>
      </c>
      <c r="CD70" s="93">
        <f t="shared" si="386"/>
        <v>0.9403260574155935</v>
      </c>
      <c r="CE70" s="93">
        <f t="shared" si="386"/>
        <v>0.94551694544609255</v>
      </c>
      <c r="CF70" s="93">
        <f t="shared" si="386"/>
        <v>0.950937287987622</v>
      </c>
      <c r="CG70" s="93">
        <f t="shared" si="386"/>
        <v>0.95717808912874147</v>
      </c>
      <c r="CH70" s="93">
        <f t="shared" si="386"/>
        <v>0.96365384295338796</v>
      </c>
      <c r="CI70" s="93">
        <f t="shared" si="273"/>
        <v>0.97121964397999216</v>
      </c>
      <c r="CJ70" s="93">
        <f t="shared" si="266"/>
        <v>0.97976317890000009</v>
      </c>
      <c r="CK70" s="93">
        <f t="shared" si="266"/>
        <v>0.98933000000000004</v>
      </c>
      <c r="CL70" s="93">
        <f t="shared" si="266"/>
        <v>1</v>
      </c>
      <c r="CM70" s="93">
        <f t="shared" si="266"/>
        <v>0</v>
      </c>
      <c r="CN70" s="93">
        <f t="shared" si="266"/>
        <v>0</v>
      </c>
      <c r="CO70" s="93">
        <f t="shared" si="266"/>
        <v>0</v>
      </c>
      <c r="CP70" s="93">
        <f t="shared" si="266"/>
        <v>0</v>
      </c>
      <c r="CQ70" s="93">
        <f t="shared" si="266"/>
        <v>0</v>
      </c>
      <c r="CR70" s="93">
        <f t="shared" si="266"/>
        <v>0</v>
      </c>
      <c r="CS70" s="93">
        <f t="shared" si="266"/>
        <v>0</v>
      </c>
      <c r="CT70" s="93">
        <f t="shared" si="266"/>
        <v>0</v>
      </c>
      <c r="CU70" s="93">
        <f t="shared" si="266"/>
        <v>0</v>
      </c>
      <c r="CV70" s="93">
        <f t="shared" si="266"/>
        <v>0</v>
      </c>
      <c r="CW70" s="93">
        <f t="shared" si="266"/>
        <v>0</v>
      </c>
      <c r="CX70" s="93">
        <f t="shared" si="266"/>
        <v>0</v>
      </c>
      <c r="CY70" s="93">
        <f t="shared" si="266"/>
        <v>0</v>
      </c>
      <c r="CZ70" s="93">
        <f t="shared" ref="CZ70:DO85" si="387">IF($W70&lt;CZ$3,0,IF($W70=CZ$3,1,CZ69*$U69))</f>
        <v>0</v>
      </c>
      <c r="DA70" s="93">
        <f t="shared" si="387"/>
        <v>0</v>
      </c>
      <c r="DB70" s="93">
        <f t="shared" si="387"/>
        <v>0</v>
      </c>
      <c r="DC70" s="93">
        <f t="shared" si="387"/>
        <v>0</v>
      </c>
      <c r="DD70" s="93">
        <f t="shared" si="387"/>
        <v>0</v>
      </c>
      <c r="DE70" s="93">
        <f t="shared" si="387"/>
        <v>0</v>
      </c>
      <c r="DF70" s="93">
        <f t="shared" si="387"/>
        <v>0</v>
      </c>
      <c r="DG70" s="93">
        <f t="shared" si="387"/>
        <v>0</v>
      </c>
      <c r="DH70" s="93">
        <f t="shared" si="387"/>
        <v>0</v>
      </c>
      <c r="DI70" s="93">
        <f t="shared" si="387"/>
        <v>0</v>
      </c>
      <c r="DJ70" s="93">
        <f t="shared" si="387"/>
        <v>0</v>
      </c>
      <c r="DK70" s="93">
        <f t="shared" si="387"/>
        <v>0</v>
      </c>
      <c r="DL70" s="93">
        <f t="shared" si="387"/>
        <v>0</v>
      </c>
      <c r="DM70" s="93">
        <f t="shared" si="387"/>
        <v>0</v>
      </c>
      <c r="DN70" s="93">
        <f t="shared" si="387"/>
        <v>0</v>
      </c>
      <c r="DO70" s="93">
        <f t="shared" si="272"/>
        <v>0</v>
      </c>
      <c r="DP70" s="93">
        <f t="shared" si="272"/>
        <v>0</v>
      </c>
      <c r="DQ70" s="93">
        <f t="shared" si="272"/>
        <v>0</v>
      </c>
      <c r="DR70" s="93">
        <f t="shared" si="272"/>
        <v>0</v>
      </c>
      <c r="DS70" s="93">
        <f t="shared" si="272"/>
        <v>0</v>
      </c>
      <c r="DU70" s="37">
        <v>66</v>
      </c>
      <c r="DV70" s="93">
        <f t="shared" si="282"/>
        <v>0.38154718167241714</v>
      </c>
      <c r="DW70" s="93">
        <f t="shared" si="283"/>
        <v>0.38715816963818794</v>
      </c>
      <c r="DX70" s="93">
        <f t="shared" si="284"/>
        <v>0.39285167213286715</v>
      </c>
      <c r="DY70" s="93">
        <f t="shared" si="285"/>
        <v>0.39862890260540929</v>
      </c>
      <c r="DZ70" s="93">
        <f t="shared" si="286"/>
        <v>0.40449109234960645</v>
      </c>
      <c r="EA70" s="93">
        <f t="shared" si="287"/>
        <v>0.41043949076651243</v>
      </c>
      <c r="EB70" s="93">
        <f t="shared" si="288"/>
        <v>0.41647536563072585</v>
      </c>
      <c r="EC70" s="93">
        <f t="shared" si="289"/>
        <v>0.42260000336058945</v>
      </c>
      <c r="ED70" s="93">
        <f t="shared" si="290"/>
        <v>0.42881470929236282</v>
      </c>
      <c r="EE70" s="93">
        <f t="shared" si="291"/>
        <v>0.43512080795842695</v>
      </c>
      <c r="EF70" s="93">
        <f t="shared" si="292"/>
        <v>0.44151964336958027</v>
      </c>
      <c r="EG70" s="93">
        <f t="shared" si="293"/>
        <v>0.44801257930148586</v>
      </c>
      <c r="EH70" s="93">
        <f t="shared" si="294"/>
        <v>0.45460099958533123</v>
      </c>
      <c r="EI70" s="93">
        <f t="shared" si="295"/>
        <v>0.46128630840276258</v>
      </c>
      <c r="EJ70" s="93">
        <f t="shared" si="296"/>
        <v>0.46806993058515611</v>
      </c>
      <c r="EK70" s="93">
        <f t="shared" si="297"/>
        <v>0.47495331191729073</v>
      </c>
      <c r="EL70" s="93">
        <f t="shared" si="298"/>
        <v>0.48193791944548614</v>
      </c>
      <c r="EM70" s="93">
        <f t="shared" si="299"/>
        <v>0.48902524179027268</v>
      </c>
      <c r="EN70" s="93">
        <f t="shared" si="300"/>
        <v>0.49621678946365899</v>
      </c>
      <c r="EO70" s="93">
        <f t="shared" si="301"/>
        <v>0.50351409519106571</v>
      </c>
      <c r="EP70" s="93">
        <f t="shared" si="302"/>
        <v>0.51091871423799318</v>
      </c>
      <c r="EQ70" s="93">
        <f t="shared" si="303"/>
        <v>0.51843222474149309</v>
      </c>
      <c r="ER70" s="93">
        <f t="shared" si="304"/>
        <v>0.52605622804651497</v>
      </c>
      <c r="ES70" s="93">
        <f t="shared" si="305"/>
        <v>0.53379234904719897</v>
      </c>
      <c r="ET70" s="93">
        <f t="shared" si="306"/>
        <v>0.5416422365331871</v>
      </c>
      <c r="EU70" s="93">
        <f t="shared" si="307"/>
        <v>0.54960756354102802</v>
      </c>
      <c r="EV70" s="93">
        <f t="shared" si="308"/>
        <v>0.55769002771074905</v>
      </c>
      <c r="EW70" s="93">
        <f t="shared" si="309"/>
        <v>0.56589135164767179</v>
      </c>
      <c r="EX70" s="93">
        <f t="shared" si="310"/>
        <v>0.57421328328954924</v>
      </c>
      <c r="EY70" s="93">
        <f t="shared" si="311"/>
        <v>0.58265759627910141</v>
      </c>
      <c r="EZ70" s="93">
        <f t="shared" si="312"/>
        <v>0.59122609034202933</v>
      </c>
      <c r="FA70" s="93">
        <f t="shared" si="313"/>
        <v>0.59992059167058853</v>
      </c>
      <c r="FB70" s="93">
        <f t="shared" si="314"/>
        <v>0.60874295331280304</v>
      </c>
      <c r="FC70" s="93">
        <f t="shared" si="315"/>
        <v>0.61769505556740301</v>
      </c>
      <c r="FD70" s="93">
        <f t="shared" si="316"/>
        <v>0.62677880638457062</v>
      </c>
      <c r="FE70" s="93">
        <f t="shared" si="317"/>
        <v>0.63599614177257902</v>
      </c>
      <c r="FF70" s="93">
        <f t="shared" si="318"/>
        <v>0.64534902621041101</v>
      </c>
      <c r="FG70" s="93">
        <f t="shared" si="319"/>
        <v>0.65483945306644642</v>
      </c>
      <c r="FH70" s="93">
        <f t="shared" si="320"/>
        <v>0.66446944502330585</v>
      </c>
      <c r="FI70" s="93">
        <f t="shared" si="321"/>
        <v>0.67424105450894267</v>
      </c>
      <c r="FJ70" s="93">
        <f t="shared" si="322"/>
        <v>0.6841563641340741</v>
      </c>
      <c r="FK70" s="93">
        <f t="shared" si="323"/>
        <v>0.6942174871360457</v>
      </c>
      <c r="FL70" s="93">
        <f t="shared" si="324"/>
        <v>0.70442656782922286</v>
      </c>
      <c r="FM70" s="93">
        <f t="shared" si="325"/>
        <v>0.71478578206200549</v>
      </c>
      <c r="FN70" s="93">
        <f t="shared" si="326"/>
        <v>0.72529733768056437</v>
      </c>
      <c r="FO70" s="93">
        <f t="shared" si="327"/>
        <v>0.73596347499939618</v>
      </c>
      <c r="FP70" s="93">
        <f t="shared" si="328"/>
        <v>0.74678646727879905</v>
      </c>
      <c r="FQ70" s="93">
        <f t="shared" si="329"/>
        <v>0.75776862120936961</v>
      </c>
      <c r="FR70" s="93">
        <f t="shared" si="330"/>
        <v>0.768912277403625</v>
      </c>
      <c r="FS70" s="93">
        <f t="shared" si="331"/>
        <v>0.7802198108948547</v>
      </c>
      <c r="FT70" s="93">
        <f t="shared" si="332"/>
        <v>0.79169363164330842</v>
      </c>
      <c r="FU70" s="93">
        <f t="shared" si="333"/>
        <v>0.80333618504982762</v>
      </c>
      <c r="FV70" s="93">
        <f t="shared" si="334"/>
        <v>0.81514995247703093</v>
      </c>
      <c r="FW70" s="93">
        <f t="shared" si="335"/>
        <v>0.82713745177816367</v>
      </c>
      <c r="FX70" s="93">
        <f t="shared" si="336"/>
        <v>0.8393012378337249</v>
      </c>
      <c r="FY70" s="93">
        <f t="shared" si="337"/>
        <v>0.85164390309598548</v>
      </c>
      <c r="FZ70" s="93">
        <f t="shared" si="338"/>
        <v>0.86416807814151464</v>
      </c>
      <c r="GA70" s="93">
        <f t="shared" si="339"/>
        <v>0.87687643223183098</v>
      </c>
      <c r="GB70" s="93">
        <f t="shared" si="340"/>
        <v>0.88977167388229905</v>
      </c>
      <c r="GC70" s="93">
        <f t="shared" si="341"/>
        <v>0.9028565514393917</v>
      </c>
      <c r="GD70" s="93">
        <f t="shared" si="342"/>
        <v>0.91613385366644151</v>
      </c>
      <c r="GE70" s="93">
        <f t="shared" si="343"/>
        <v>0.92960641033800684</v>
      </c>
      <c r="GF70" s="93">
        <f t="shared" si="344"/>
        <v>0.94327709284297745</v>
      </c>
      <c r="GG70" s="93">
        <f t="shared" si="345"/>
        <v>0.95714881479655056</v>
      </c>
      <c r="GH70" s="93">
        <f t="shared" si="346"/>
        <v>0.97122453266120568</v>
      </c>
      <c r="GI70" s="93">
        <f t="shared" si="347"/>
        <v>0.98550724637681164</v>
      </c>
      <c r="GJ70" s="93">
        <f t="shared" si="348"/>
        <v>1</v>
      </c>
      <c r="GK70" s="93">
        <f t="shared" si="349"/>
        <v>0</v>
      </c>
      <c r="GL70" s="93">
        <f t="shared" si="350"/>
        <v>0</v>
      </c>
      <c r="GM70" s="93">
        <f t="shared" si="351"/>
        <v>0</v>
      </c>
      <c r="GN70" s="93">
        <f t="shared" si="352"/>
        <v>0</v>
      </c>
      <c r="GO70" s="93">
        <f t="shared" si="353"/>
        <v>0</v>
      </c>
      <c r="GP70" s="93">
        <f t="shared" si="354"/>
        <v>0</v>
      </c>
      <c r="GQ70" s="93">
        <f t="shared" si="355"/>
        <v>0</v>
      </c>
      <c r="GR70" s="93">
        <f t="shared" si="356"/>
        <v>0</v>
      </c>
      <c r="GS70" s="93">
        <f t="shared" si="357"/>
        <v>0</v>
      </c>
      <c r="GT70" s="93">
        <f t="shared" si="358"/>
        <v>0</v>
      </c>
      <c r="GU70" s="93">
        <f t="shared" si="359"/>
        <v>0</v>
      </c>
      <c r="GV70" s="93">
        <f t="shared" si="360"/>
        <v>0</v>
      </c>
      <c r="GW70" s="93">
        <f t="shared" si="361"/>
        <v>0</v>
      </c>
      <c r="GX70" s="93">
        <f t="shared" si="362"/>
        <v>0</v>
      </c>
      <c r="GY70" s="93">
        <f t="shared" si="363"/>
        <v>0</v>
      </c>
      <c r="GZ70" s="93">
        <f t="shared" si="364"/>
        <v>0</v>
      </c>
      <c r="HA70" s="93">
        <f t="shared" si="365"/>
        <v>0</v>
      </c>
      <c r="HB70" s="93">
        <f t="shared" si="366"/>
        <v>0</v>
      </c>
      <c r="HC70" s="93">
        <f t="shared" si="367"/>
        <v>0</v>
      </c>
      <c r="HD70" s="93">
        <f t="shared" si="368"/>
        <v>0</v>
      </c>
      <c r="HE70" s="93">
        <f t="shared" si="369"/>
        <v>0</v>
      </c>
      <c r="HF70" s="93">
        <f t="shared" si="370"/>
        <v>0</v>
      </c>
      <c r="HG70" s="93">
        <f t="shared" si="371"/>
        <v>0</v>
      </c>
      <c r="HH70" s="93">
        <f t="shared" si="372"/>
        <v>0</v>
      </c>
      <c r="HI70" s="93">
        <f t="shared" si="373"/>
        <v>0</v>
      </c>
      <c r="HJ70" s="93">
        <f t="shared" si="374"/>
        <v>0</v>
      </c>
      <c r="HK70" s="93">
        <f t="shared" si="375"/>
        <v>0</v>
      </c>
      <c r="HL70" s="93">
        <f t="shared" si="376"/>
        <v>0</v>
      </c>
      <c r="HM70" s="93">
        <f t="shared" si="377"/>
        <v>0</v>
      </c>
      <c r="HN70" s="93">
        <f t="shared" si="378"/>
        <v>0</v>
      </c>
      <c r="HO70" s="93">
        <f t="shared" si="379"/>
        <v>0</v>
      </c>
      <c r="HP70" s="93">
        <f t="shared" si="380"/>
        <v>0</v>
      </c>
      <c r="HQ70" s="93">
        <f t="shared" si="381"/>
        <v>0</v>
      </c>
    </row>
    <row r="71" spans="2:225" x14ac:dyDescent="0.25">
      <c r="B71" s="40">
        <v>67</v>
      </c>
      <c r="C71" s="91">
        <f t="shared" ca="1" si="275"/>
        <v>814046.56897820567</v>
      </c>
      <c r="D71" s="91">
        <f t="shared" ca="1" si="276"/>
        <v>855087.14501585218</v>
      </c>
      <c r="E71" s="91">
        <f t="shared" ca="1" si="277"/>
        <v>1353176.3569743824</v>
      </c>
      <c r="F71" s="91">
        <f t="shared" ca="1" si="278"/>
        <v>1498673.5017953829</v>
      </c>
      <c r="H71" s="40">
        <v>67</v>
      </c>
      <c r="I71" s="91">
        <f t="shared" si="267"/>
        <v>542863.65679926006</v>
      </c>
      <c r="J71" s="41">
        <f t="shared" si="382"/>
        <v>0.20800000000000002</v>
      </c>
      <c r="K71" s="92">
        <f t="shared" si="279"/>
        <v>112915.64061424611</v>
      </c>
      <c r="L71" s="92">
        <f t="shared" si="280"/>
        <v>449.86311001691678</v>
      </c>
      <c r="M71" s="42"/>
      <c r="N71" s="40">
        <v>67</v>
      </c>
      <c r="O71" s="54">
        <f t="shared" si="383"/>
        <v>3.9448072565244163</v>
      </c>
      <c r="P71" s="92">
        <f t="shared" si="261"/>
        <v>307.01219351810283</v>
      </c>
      <c r="Q71" s="92">
        <f t="shared" si="384"/>
        <v>112059.45063410753</v>
      </c>
      <c r="R71" s="42"/>
      <c r="S71" s="40">
        <v>67</v>
      </c>
      <c r="T71" s="54">
        <f>'7. Dödsrisk'!E71</f>
        <v>1.272E-2</v>
      </c>
      <c r="U71" s="90">
        <f t="shared" si="385"/>
        <v>0.98728000000000005</v>
      </c>
      <c r="V71" s="43"/>
      <c r="W71" s="37">
        <v>67</v>
      </c>
      <c r="X71" s="93">
        <f t="shared" si="270"/>
        <v>0.87275798211339617</v>
      </c>
      <c r="Y71" s="93">
        <f t="shared" si="270"/>
        <v>0.87519978952617428</v>
      </c>
      <c r="Z71" s="93">
        <f t="shared" si="270"/>
        <v>0.87534859878796789</v>
      </c>
      <c r="AA71" s="93">
        <f t="shared" si="270"/>
        <v>0.87554121785589623</v>
      </c>
      <c r="AB71" s="93">
        <f t="shared" si="270"/>
        <v>0.87560251003159861</v>
      </c>
      <c r="AC71" s="93">
        <f t="shared" si="270"/>
        <v>0.87571635315750851</v>
      </c>
      <c r="AD71" s="93">
        <f t="shared" si="270"/>
        <v>0.87576014116456724</v>
      </c>
      <c r="AE71" s="93">
        <f t="shared" si="270"/>
        <v>0.87586524499396623</v>
      </c>
      <c r="AF71" s="93">
        <f t="shared" si="270"/>
        <v>0.87592655985315626</v>
      </c>
      <c r="AG71" s="93">
        <f t="shared" si="270"/>
        <v>0.8759440787347309</v>
      </c>
      <c r="AH71" s="93">
        <f t="shared" si="270"/>
        <v>0.87597035784546573</v>
      </c>
      <c r="AI71" s="93">
        <f t="shared" si="270"/>
        <v>0.87601415855339393</v>
      </c>
      <c r="AJ71" s="93">
        <f t="shared" si="270"/>
        <v>0.87607548383726264</v>
      </c>
      <c r="AK71" s="93">
        <f t="shared" si="270"/>
        <v>0.87617186274216408</v>
      </c>
      <c r="AL71" s="93">
        <f t="shared" si="270"/>
        <v>0.87625072530744152</v>
      </c>
      <c r="AM71" s="93">
        <f t="shared" si="270"/>
        <v>0.87634712349102584</v>
      </c>
      <c r="AN71" s="93">
        <f t="shared" si="269"/>
        <v>0.87646106342927155</v>
      </c>
      <c r="AO71" s="93">
        <f t="shared" si="269"/>
        <v>0.87662762267758043</v>
      </c>
      <c r="AP71" s="93">
        <f t="shared" si="269"/>
        <v>0.87689068988454577</v>
      </c>
      <c r="AQ71" s="93">
        <f t="shared" si="269"/>
        <v>0.87718893412214727</v>
      </c>
      <c r="AR71" s="93">
        <f t="shared" si="269"/>
        <v>0.87768043516583949</v>
      </c>
      <c r="AS71" s="93">
        <f t="shared" si="269"/>
        <v>0.87824251037247858</v>
      </c>
      <c r="AT71" s="93">
        <f t="shared" si="269"/>
        <v>0.8787785652973098</v>
      </c>
      <c r="AU71" s="93">
        <f t="shared" si="269"/>
        <v>0.87934134375731476</v>
      </c>
      <c r="AV71" s="93">
        <f t="shared" si="269"/>
        <v>0.87988687361895834</v>
      </c>
      <c r="AW71" s="93">
        <f t="shared" si="269"/>
        <v>0.88062659996292703</v>
      </c>
      <c r="AX71" s="93">
        <f t="shared" si="269"/>
        <v>0.88141105580259127</v>
      </c>
      <c r="AY71" s="93">
        <f t="shared" si="269"/>
        <v>0.88214323468738209</v>
      </c>
      <c r="AZ71" s="93">
        <f t="shared" si="269"/>
        <v>0.88284067882365269</v>
      </c>
      <c r="BA71" s="93">
        <f t="shared" si="269"/>
        <v>0.88350330630338014</v>
      </c>
      <c r="BB71" s="93">
        <f t="shared" si="269"/>
        <v>0.88414873487984291</v>
      </c>
      <c r="BC71" s="93">
        <f t="shared" si="269"/>
        <v>0.88479463496336586</v>
      </c>
      <c r="BD71" s="93">
        <f t="shared" si="271"/>
        <v>0.88527268221175992</v>
      </c>
      <c r="BE71" s="93">
        <f t="shared" si="271"/>
        <v>0.88589280717678398</v>
      </c>
      <c r="BF71" s="93">
        <f t="shared" si="271"/>
        <v>0.88674408149501893</v>
      </c>
      <c r="BG71" s="93">
        <f t="shared" si="271"/>
        <v>0.88731196115015509</v>
      </c>
      <c r="BH71" s="93">
        <f t="shared" si="271"/>
        <v>0.88814681916016558</v>
      </c>
      <c r="BI71" s="93">
        <f t="shared" si="271"/>
        <v>0.88892017971651915</v>
      </c>
      <c r="BJ71" s="93">
        <f t="shared" si="271"/>
        <v>0.88971202341736066</v>
      </c>
      <c r="BK71" s="93">
        <f t="shared" si="271"/>
        <v>0.89029071238040747</v>
      </c>
      <c r="BL71" s="93">
        <f t="shared" si="271"/>
        <v>0.89101243245069284</v>
      </c>
      <c r="BM71" s="93">
        <f t="shared" si="271"/>
        <v>0.89192219308764198</v>
      </c>
      <c r="BN71" s="93">
        <f t="shared" si="271"/>
        <v>0.8927971342792359</v>
      </c>
      <c r="BO71" s="93">
        <f t="shared" si="271"/>
        <v>0.89380713634330389</v>
      </c>
      <c r="BP71" s="93">
        <f t="shared" si="271"/>
        <v>0.89477349171435516</v>
      </c>
      <c r="BQ71" s="93">
        <f t="shared" si="271"/>
        <v>0.89576779396565709</v>
      </c>
      <c r="BR71" s="93">
        <f t="shared" si="271"/>
        <v>0.89687992507274727</v>
      </c>
      <c r="BS71" s="93">
        <f t="shared" si="271"/>
        <v>0.89799343693454614</v>
      </c>
      <c r="BT71" s="93">
        <f t="shared" si="386"/>
        <v>0.89957669191231193</v>
      </c>
      <c r="BU71" s="93">
        <f t="shared" si="386"/>
        <v>0.90116273833177563</v>
      </c>
      <c r="BV71" s="93">
        <f t="shared" si="386"/>
        <v>0.90304106374436421</v>
      </c>
      <c r="BW71" s="93">
        <f t="shared" si="386"/>
        <v>0.90508655936853699</v>
      </c>
      <c r="BX71" s="93">
        <f t="shared" si="386"/>
        <v>0.90713668828405891</v>
      </c>
      <c r="BY71" s="93">
        <f t="shared" si="386"/>
        <v>0.90997581282005746</v>
      </c>
      <c r="BZ71" s="93">
        <f t="shared" si="386"/>
        <v>0.91308028579174927</v>
      </c>
      <c r="CA71" s="93">
        <f t="shared" si="386"/>
        <v>0.91653562509837039</v>
      </c>
      <c r="CB71" s="93">
        <f t="shared" si="386"/>
        <v>0.92023496967646978</v>
      </c>
      <c r="CC71" s="93">
        <f t="shared" si="386"/>
        <v>0.92423691552067433</v>
      </c>
      <c r="CD71" s="93">
        <f t="shared" si="386"/>
        <v>0.92875064364880755</v>
      </c>
      <c r="CE71" s="93">
        <f t="shared" si="386"/>
        <v>0.93387763184765116</v>
      </c>
      <c r="CF71" s="93">
        <f t="shared" si="386"/>
        <v>0.9392312499724943</v>
      </c>
      <c r="CG71" s="93">
        <f t="shared" si="386"/>
        <v>0.94539522685156663</v>
      </c>
      <c r="CH71" s="93">
        <f t="shared" si="386"/>
        <v>0.95179126414663173</v>
      </c>
      <c r="CI71" s="93">
        <f t="shared" si="273"/>
        <v>0.95926393016259837</v>
      </c>
      <c r="CJ71" s="93">
        <f t="shared" si="273"/>
        <v>0.96770229416774101</v>
      </c>
      <c r="CK71" s="93">
        <f t="shared" si="273"/>
        <v>0.97715134770000001</v>
      </c>
      <c r="CL71" s="93">
        <f t="shared" si="273"/>
        <v>0.98768999999999996</v>
      </c>
      <c r="CM71" s="93">
        <f t="shared" si="273"/>
        <v>1</v>
      </c>
      <c r="CN71" s="93">
        <f t="shared" si="273"/>
        <v>0</v>
      </c>
      <c r="CO71" s="93">
        <f t="shared" si="273"/>
        <v>0</v>
      </c>
      <c r="CP71" s="93">
        <f t="shared" si="273"/>
        <v>0</v>
      </c>
      <c r="CQ71" s="93">
        <f t="shared" si="273"/>
        <v>0</v>
      </c>
      <c r="CR71" s="93">
        <f t="shared" si="273"/>
        <v>0</v>
      </c>
      <c r="CS71" s="93">
        <f t="shared" si="273"/>
        <v>0</v>
      </c>
      <c r="CT71" s="93">
        <f t="shared" si="273"/>
        <v>0</v>
      </c>
      <c r="CU71" s="93">
        <f t="shared" si="273"/>
        <v>0</v>
      </c>
      <c r="CV71" s="93">
        <f t="shared" si="273"/>
        <v>0</v>
      </c>
      <c r="CW71" s="93">
        <f t="shared" si="273"/>
        <v>0</v>
      </c>
      <c r="CX71" s="93">
        <f t="shared" si="273"/>
        <v>0</v>
      </c>
      <c r="CY71" s="93">
        <f t="shared" ref="CY71:CY86" si="388">IF($W71&lt;CY$3,0,IF($W71=CY$3,1,CY70*$U70))</f>
        <v>0</v>
      </c>
      <c r="CZ71" s="93">
        <f t="shared" si="387"/>
        <v>0</v>
      </c>
      <c r="DA71" s="93">
        <f t="shared" si="387"/>
        <v>0</v>
      </c>
      <c r="DB71" s="93">
        <f t="shared" si="387"/>
        <v>0</v>
      </c>
      <c r="DC71" s="93">
        <f t="shared" si="387"/>
        <v>0</v>
      </c>
      <c r="DD71" s="93">
        <f t="shared" si="387"/>
        <v>0</v>
      </c>
      <c r="DE71" s="93">
        <f t="shared" si="387"/>
        <v>0</v>
      </c>
      <c r="DF71" s="93">
        <f t="shared" si="387"/>
        <v>0</v>
      </c>
      <c r="DG71" s="93">
        <f t="shared" si="387"/>
        <v>0</v>
      </c>
      <c r="DH71" s="93">
        <f t="shared" si="387"/>
        <v>0</v>
      </c>
      <c r="DI71" s="93">
        <f t="shared" si="387"/>
        <v>0</v>
      </c>
      <c r="DJ71" s="93">
        <f t="shared" si="387"/>
        <v>0</v>
      </c>
      <c r="DK71" s="93">
        <f t="shared" si="387"/>
        <v>0</v>
      </c>
      <c r="DL71" s="93">
        <f t="shared" si="387"/>
        <v>0</v>
      </c>
      <c r="DM71" s="93">
        <f t="shared" si="387"/>
        <v>0</v>
      </c>
      <c r="DN71" s="93">
        <f t="shared" si="387"/>
        <v>0</v>
      </c>
      <c r="DO71" s="93">
        <f t="shared" si="272"/>
        <v>0</v>
      </c>
      <c r="DP71" s="93">
        <f t="shared" si="272"/>
        <v>0</v>
      </c>
      <c r="DQ71" s="93">
        <f t="shared" si="272"/>
        <v>0</v>
      </c>
      <c r="DR71" s="93">
        <f t="shared" si="272"/>
        <v>0</v>
      </c>
      <c r="DS71" s="93">
        <f t="shared" si="272"/>
        <v>0</v>
      </c>
      <c r="DU71" s="37">
        <v>67</v>
      </c>
      <c r="DV71" s="93">
        <f t="shared" si="282"/>
        <v>0.37601751237281689</v>
      </c>
      <c r="DW71" s="93">
        <f t="shared" si="283"/>
        <v>0.38154718167241714</v>
      </c>
      <c r="DX71" s="93">
        <f t="shared" si="284"/>
        <v>0.38715816963818794</v>
      </c>
      <c r="DY71" s="93">
        <f t="shared" si="285"/>
        <v>0.39285167213286715</v>
      </c>
      <c r="DZ71" s="93">
        <f t="shared" si="286"/>
        <v>0.39862890260540929</v>
      </c>
      <c r="EA71" s="93">
        <f t="shared" si="287"/>
        <v>0.40449109234960645</v>
      </c>
      <c r="EB71" s="93">
        <f t="shared" si="288"/>
        <v>0.41043949076651243</v>
      </c>
      <c r="EC71" s="93">
        <f t="shared" si="289"/>
        <v>0.41647536563072585</v>
      </c>
      <c r="ED71" s="93">
        <f t="shared" si="290"/>
        <v>0.42260000336058945</v>
      </c>
      <c r="EE71" s="93">
        <f t="shared" si="291"/>
        <v>0.42881470929236282</v>
      </c>
      <c r="EF71" s="93">
        <f t="shared" si="292"/>
        <v>0.43512080795842695</v>
      </c>
      <c r="EG71" s="93">
        <f t="shared" si="293"/>
        <v>0.44151964336958027</v>
      </c>
      <c r="EH71" s="93">
        <f t="shared" si="294"/>
        <v>0.44801257930148586</v>
      </c>
      <c r="EI71" s="93">
        <f t="shared" si="295"/>
        <v>0.45460099958533123</v>
      </c>
      <c r="EJ71" s="93">
        <f t="shared" si="296"/>
        <v>0.46128630840276258</v>
      </c>
      <c r="EK71" s="93">
        <f t="shared" si="297"/>
        <v>0.46806993058515611</v>
      </c>
      <c r="EL71" s="93">
        <f t="shared" si="298"/>
        <v>0.47495331191729073</v>
      </c>
      <c r="EM71" s="93">
        <f t="shared" si="299"/>
        <v>0.48193791944548614</v>
      </c>
      <c r="EN71" s="93">
        <f t="shared" si="300"/>
        <v>0.48902524179027268</v>
      </c>
      <c r="EO71" s="93">
        <f t="shared" si="301"/>
        <v>0.49621678946365899</v>
      </c>
      <c r="EP71" s="93">
        <f t="shared" si="302"/>
        <v>0.50351409519106571</v>
      </c>
      <c r="EQ71" s="93">
        <f t="shared" si="303"/>
        <v>0.51091871423799318</v>
      </c>
      <c r="ER71" s="93">
        <f t="shared" si="304"/>
        <v>0.51843222474149309</v>
      </c>
      <c r="ES71" s="93">
        <f t="shared" si="305"/>
        <v>0.52605622804651497</v>
      </c>
      <c r="ET71" s="93">
        <f t="shared" si="306"/>
        <v>0.53379234904719897</v>
      </c>
      <c r="EU71" s="93">
        <f t="shared" si="307"/>
        <v>0.5416422365331871</v>
      </c>
      <c r="EV71" s="93">
        <f t="shared" si="308"/>
        <v>0.54960756354102802</v>
      </c>
      <c r="EW71" s="93">
        <f t="shared" si="309"/>
        <v>0.55769002771074905</v>
      </c>
      <c r="EX71" s="93">
        <f t="shared" si="310"/>
        <v>0.56589135164767179</v>
      </c>
      <c r="EY71" s="93">
        <f t="shared" si="311"/>
        <v>0.57421328328954924</v>
      </c>
      <c r="EZ71" s="93">
        <f t="shared" si="312"/>
        <v>0.58265759627910141</v>
      </c>
      <c r="FA71" s="93">
        <f t="shared" si="313"/>
        <v>0.59122609034202933</v>
      </c>
      <c r="FB71" s="93">
        <f t="shared" si="314"/>
        <v>0.59992059167058853</v>
      </c>
      <c r="FC71" s="93">
        <f t="shared" si="315"/>
        <v>0.60874295331280304</v>
      </c>
      <c r="FD71" s="93">
        <f t="shared" si="316"/>
        <v>0.61769505556740301</v>
      </c>
      <c r="FE71" s="93">
        <f t="shared" si="317"/>
        <v>0.62677880638457062</v>
      </c>
      <c r="FF71" s="93">
        <f t="shared" si="318"/>
        <v>0.63599614177257902</v>
      </c>
      <c r="FG71" s="93">
        <f t="shared" si="319"/>
        <v>0.64534902621041101</v>
      </c>
      <c r="FH71" s="93">
        <f t="shared" si="320"/>
        <v>0.65483945306644642</v>
      </c>
      <c r="FI71" s="93">
        <f t="shared" si="321"/>
        <v>0.66446944502330585</v>
      </c>
      <c r="FJ71" s="93">
        <f t="shared" si="322"/>
        <v>0.67424105450894267</v>
      </c>
      <c r="FK71" s="93">
        <f t="shared" si="323"/>
        <v>0.6841563641340741</v>
      </c>
      <c r="FL71" s="93">
        <f t="shared" si="324"/>
        <v>0.6942174871360457</v>
      </c>
      <c r="FM71" s="93">
        <f t="shared" si="325"/>
        <v>0.70442656782922286</v>
      </c>
      <c r="FN71" s="93">
        <f t="shared" si="326"/>
        <v>0.71478578206200549</v>
      </c>
      <c r="FO71" s="93">
        <f t="shared" si="327"/>
        <v>0.72529733768056437</v>
      </c>
      <c r="FP71" s="93">
        <f t="shared" si="328"/>
        <v>0.73596347499939618</v>
      </c>
      <c r="FQ71" s="93">
        <f t="shared" si="329"/>
        <v>0.74678646727879905</v>
      </c>
      <c r="FR71" s="93">
        <f t="shared" si="330"/>
        <v>0.75776862120936961</v>
      </c>
      <c r="FS71" s="93">
        <f t="shared" si="331"/>
        <v>0.768912277403625</v>
      </c>
      <c r="FT71" s="93">
        <f t="shared" si="332"/>
        <v>0.7802198108948547</v>
      </c>
      <c r="FU71" s="93">
        <f t="shared" si="333"/>
        <v>0.79169363164330842</v>
      </c>
      <c r="FV71" s="93">
        <f t="shared" si="334"/>
        <v>0.80333618504982762</v>
      </c>
      <c r="FW71" s="93">
        <f t="shared" si="335"/>
        <v>0.81514995247703093</v>
      </c>
      <c r="FX71" s="93">
        <f t="shared" si="336"/>
        <v>0.82713745177816367</v>
      </c>
      <c r="FY71" s="93">
        <f t="shared" si="337"/>
        <v>0.8393012378337249</v>
      </c>
      <c r="FZ71" s="93">
        <f t="shared" si="338"/>
        <v>0.85164390309598548</v>
      </c>
      <c r="GA71" s="93">
        <f t="shared" si="339"/>
        <v>0.86416807814151464</v>
      </c>
      <c r="GB71" s="93">
        <f t="shared" si="340"/>
        <v>0.87687643223183098</v>
      </c>
      <c r="GC71" s="93">
        <f t="shared" si="341"/>
        <v>0.88977167388229905</v>
      </c>
      <c r="GD71" s="93">
        <f t="shared" si="342"/>
        <v>0.9028565514393917</v>
      </c>
      <c r="GE71" s="93">
        <f t="shared" si="343"/>
        <v>0.91613385366644151</v>
      </c>
      <c r="GF71" s="93">
        <f t="shared" si="344"/>
        <v>0.92960641033800684</v>
      </c>
      <c r="GG71" s="93">
        <f t="shared" si="345"/>
        <v>0.94327709284297745</v>
      </c>
      <c r="GH71" s="93">
        <f t="shared" si="346"/>
        <v>0.95714881479655056</v>
      </c>
      <c r="GI71" s="93">
        <f t="shared" si="347"/>
        <v>0.97122453266120568</v>
      </c>
      <c r="GJ71" s="93">
        <f t="shared" si="348"/>
        <v>0.98550724637681164</v>
      </c>
      <c r="GK71" s="93">
        <f t="shared" si="349"/>
        <v>1</v>
      </c>
      <c r="GL71" s="93">
        <f t="shared" si="350"/>
        <v>0</v>
      </c>
      <c r="GM71" s="93">
        <f t="shared" si="351"/>
        <v>0</v>
      </c>
      <c r="GN71" s="93">
        <f t="shared" si="352"/>
        <v>0</v>
      </c>
      <c r="GO71" s="93">
        <f t="shared" si="353"/>
        <v>0</v>
      </c>
      <c r="GP71" s="93">
        <f t="shared" si="354"/>
        <v>0</v>
      </c>
      <c r="GQ71" s="93">
        <f t="shared" si="355"/>
        <v>0</v>
      </c>
      <c r="GR71" s="93">
        <f t="shared" si="356"/>
        <v>0</v>
      </c>
      <c r="GS71" s="93">
        <f t="shared" si="357"/>
        <v>0</v>
      </c>
      <c r="GT71" s="93">
        <f t="shared" si="358"/>
        <v>0</v>
      </c>
      <c r="GU71" s="93">
        <f t="shared" si="359"/>
        <v>0</v>
      </c>
      <c r="GV71" s="93">
        <f t="shared" si="360"/>
        <v>0</v>
      </c>
      <c r="GW71" s="93">
        <f t="shared" si="361"/>
        <v>0</v>
      </c>
      <c r="GX71" s="93">
        <f t="shared" si="362"/>
        <v>0</v>
      </c>
      <c r="GY71" s="93">
        <f t="shared" si="363"/>
        <v>0</v>
      </c>
      <c r="GZ71" s="93">
        <f t="shared" si="364"/>
        <v>0</v>
      </c>
      <c r="HA71" s="93">
        <f t="shared" si="365"/>
        <v>0</v>
      </c>
      <c r="HB71" s="93">
        <f t="shared" si="366"/>
        <v>0</v>
      </c>
      <c r="HC71" s="93">
        <f t="shared" si="367"/>
        <v>0</v>
      </c>
      <c r="HD71" s="93">
        <f t="shared" si="368"/>
        <v>0</v>
      </c>
      <c r="HE71" s="93">
        <f t="shared" si="369"/>
        <v>0</v>
      </c>
      <c r="HF71" s="93">
        <f t="shared" si="370"/>
        <v>0</v>
      </c>
      <c r="HG71" s="93">
        <f t="shared" si="371"/>
        <v>0</v>
      </c>
      <c r="HH71" s="93">
        <f t="shared" si="372"/>
        <v>0</v>
      </c>
      <c r="HI71" s="93">
        <f t="shared" si="373"/>
        <v>0</v>
      </c>
      <c r="HJ71" s="93">
        <f t="shared" si="374"/>
        <v>0</v>
      </c>
      <c r="HK71" s="93">
        <f t="shared" si="375"/>
        <v>0</v>
      </c>
      <c r="HL71" s="93">
        <f t="shared" si="376"/>
        <v>0</v>
      </c>
      <c r="HM71" s="93">
        <f t="shared" si="377"/>
        <v>0</v>
      </c>
      <c r="HN71" s="93">
        <f t="shared" si="378"/>
        <v>0</v>
      </c>
      <c r="HO71" s="93">
        <f t="shared" si="379"/>
        <v>0</v>
      </c>
      <c r="HP71" s="93">
        <f t="shared" si="380"/>
        <v>0</v>
      </c>
      <c r="HQ71" s="93">
        <f t="shared" si="381"/>
        <v>0</v>
      </c>
    </row>
    <row r="72" spans="2:225" x14ac:dyDescent="0.25">
      <c r="B72" s="40">
        <v>68</v>
      </c>
      <c r="C72" s="91">
        <f t="shared" ca="1" si="275"/>
        <v>720607.80863634264</v>
      </c>
      <c r="D72" s="91">
        <f t="shared" ca="1" si="276"/>
        <v>751733.55522405612</v>
      </c>
      <c r="E72" s="91">
        <f t="shared" ca="1" si="277"/>
        <v>1275594.1835661219</v>
      </c>
      <c r="F72" s="91">
        <f t="shared" ca="1" si="278"/>
        <v>1404479.0243510203</v>
      </c>
      <c r="H72" s="40">
        <v>68</v>
      </c>
      <c r="I72" s="91">
        <f t="shared" si="267"/>
        <v>542863.65679926006</v>
      </c>
      <c r="J72" s="41">
        <f t="shared" si="382"/>
        <v>0.20800000000000002</v>
      </c>
      <c r="K72" s="92">
        <f t="shared" si="279"/>
        <v>112915.64061424611</v>
      </c>
      <c r="L72" s="92">
        <f t="shared" si="280"/>
        <v>449.86311001691678</v>
      </c>
      <c r="M72" s="42"/>
      <c r="N72" s="40">
        <v>68</v>
      </c>
      <c r="O72" s="54">
        <f t="shared" si="383"/>
        <v>3.9448072565244163</v>
      </c>
      <c r="P72" s="92">
        <f t="shared" si="261"/>
        <v>307.01219351810283</v>
      </c>
      <c r="Q72" s="92">
        <f t="shared" si="384"/>
        <v>112059.45063410753</v>
      </c>
      <c r="R72" s="42"/>
      <c r="S72" s="40">
        <v>68</v>
      </c>
      <c r="T72" s="54">
        <f>'7. Dödsrisk'!E72</f>
        <v>1.3699999999999999E-2</v>
      </c>
      <c r="U72" s="90">
        <f t="shared" si="385"/>
        <v>0.98629999999999995</v>
      </c>
      <c r="V72" s="43"/>
      <c r="W72" s="37">
        <v>68</v>
      </c>
      <c r="X72" s="93">
        <f t="shared" si="270"/>
        <v>0.86165650058091381</v>
      </c>
      <c r="Y72" s="93">
        <f t="shared" si="270"/>
        <v>0.86406724820340142</v>
      </c>
      <c r="Z72" s="93">
        <f t="shared" si="270"/>
        <v>0.86421416461138501</v>
      </c>
      <c r="AA72" s="93">
        <f t="shared" si="270"/>
        <v>0.86440433356476931</v>
      </c>
      <c r="AB72" s="93">
        <f t="shared" si="270"/>
        <v>0.86446484610399676</v>
      </c>
      <c r="AC72" s="93">
        <f t="shared" si="270"/>
        <v>0.86457724114534507</v>
      </c>
      <c r="AD72" s="93">
        <f t="shared" si="270"/>
        <v>0.86462047216895399</v>
      </c>
      <c r="AE72" s="93">
        <f t="shared" si="270"/>
        <v>0.86472423907764306</v>
      </c>
      <c r="AF72" s="93">
        <f t="shared" si="270"/>
        <v>0.86478477401182419</v>
      </c>
      <c r="AG72" s="93">
        <f t="shared" si="270"/>
        <v>0.86480207005322518</v>
      </c>
      <c r="AH72" s="93">
        <f t="shared" si="270"/>
        <v>0.86482801489367145</v>
      </c>
      <c r="AI72" s="93">
        <f t="shared" si="270"/>
        <v>0.86487125845659485</v>
      </c>
      <c r="AJ72" s="93">
        <f t="shared" si="270"/>
        <v>0.86493180368285272</v>
      </c>
      <c r="AK72" s="93">
        <f t="shared" si="270"/>
        <v>0.86502695664808382</v>
      </c>
      <c r="AL72" s="93">
        <f t="shared" si="270"/>
        <v>0.86510481608153089</v>
      </c>
      <c r="AM72" s="93">
        <f t="shared" si="270"/>
        <v>0.86519998808022003</v>
      </c>
      <c r="AN72" s="93">
        <f t="shared" si="269"/>
        <v>0.8653124787024512</v>
      </c>
      <c r="AO72" s="93">
        <f t="shared" si="269"/>
        <v>0.86547691931712167</v>
      </c>
      <c r="AP72" s="93">
        <f t="shared" si="269"/>
        <v>0.86573664030921438</v>
      </c>
      <c r="AQ72" s="93">
        <f t="shared" si="269"/>
        <v>0.86603109088011354</v>
      </c>
      <c r="AR72" s="93">
        <f t="shared" si="269"/>
        <v>0.86651634003053002</v>
      </c>
      <c r="AS72" s="93">
        <f t="shared" si="269"/>
        <v>0.86707126564054071</v>
      </c>
      <c r="AT72" s="93">
        <f t="shared" si="269"/>
        <v>0.86760050194672811</v>
      </c>
      <c r="AU72" s="93">
        <f t="shared" si="269"/>
        <v>0.8681561218647218</v>
      </c>
      <c r="AV72" s="93">
        <f t="shared" si="269"/>
        <v>0.8686947125865252</v>
      </c>
      <c r="AW72" s="93">
        <f t="shared" si="269"/>
        <v>0.86942502961139867</v>
      </c>
      <c r="AX72" s="93">
        <f t="shared" si="269"/>
        <v>0.87019950717278238</v>
      </c>
      <c r="AY72" s="93">
        <f t="shared" si="269"/>
        <v>0.87092237274215867</v>
      </c>
      <c r="AZ72" s="93">
        <f t="shared" si="269"/>
        <v>0.87161094538901585</v>
      </c>
      <c r="BA72" s="93">
        <f t="shared" si="269"/>
        <v>0.87226514424720114</v>
      </c>
      <c r="BB72" s="93">
        <f t="shared" si="269"/>
        <v>0.87290236297217139</v>
      </c>
      <c r="BC72" s="93">
        <f t="shared" si="269"/>
        <v>0.87354004720663192</v>
      </c>
      <c r="BD72" s="93">
        <f t="shared" si="271"/>
        <v>0.87401201369402637</v>
      </c>
      <c r="BE72" s="93">
        <f t="shared" si="271"/>
        <v>0.87462425066949534</v>
      </c>
      <c r="BF72" s="93">
        <f t="shared" si="271"/>
        <v>0.87546469677840233</v>
      </c>
      <c r="BG72" s="93">
        <f t="shared" si="271"/>
        <v>0.87602535300432516</v>
      </c>
      <c r="BH72" s="93">
        <f t="shared" si="271"/>
        <v>0.87684959162044829</v>
      </c>
      <c r="BI72" s="93">
        <f t="shared" si="271"/>
        <v>0.87761311503052508</v>
      </c>
      <c r="BJ72" s="93">
        <f t="shared" si="271"/>
        <v>0.87839488647949193</v>
      </c>
      <c r="BK72" s="93">
        <f t="shared" si="271"/>
        <v>0.87896621451892876</v>
      </c>
      <c r="BL72" s="93">
        <f t="shared" si="271"/>
        <v>0.87967875430992004</v>
      </c>
      <c r="BM72" s="93">
        <f t="shared" si="271"/>
        <v>0.88057694279156717</v>
      </c>
      <c r="BN72" s="93">
        <f t="shared" si="271"/>
        <v>0.88144075473120409</v>
      </c>
      <c r="BO72" s="93">
        <f t="shared" si="271"/>
        <v>0.88243790956901713</v>
      </c>
      <c r="BP72" s="93">
        <f t="shared" si="271"/>
        <v>0.88339197289974858</v>
      </c>
      <c r="BQ72" s="93">
        <f t="shared" si="271"/>
        <v>0.88437362762641403</v>
      </c>
      <c r="BR72" s="93">
        <f t="shared" si="271"/>
        <v>0.88547161242582195</v>
      </c>
      <c r="BS72" s="93">
        <f t="shared" si="271"/>
        <v>0.88657096041673877</v>
      </c>
      <c r="BT72" s="93">
        <f t="shared" si="386"/>
        <v>0.88813407639118735</v>
      </c>
      <c r="BU72" s="93">
        <f t="shared" si="386"/>
        <v>0.8896999483001955</v>
      </c>
      <c r="BV72" s="93">
        <f t="shared" si="386"/>
        <v>0.89155438141353593</v>
      </c>
      <c r="BW72" s="93">
        <f t="shared" si="386"/>
        <v>0.89357385833336922</v>
      </c>
      <c r="BX72" s="93">
        <f t="shared" si="386"/>
        <v>0.8955979096090857</v>
      </c>
      <c r="BY72" s="93">
        <f t="shared" si="386"/>
        <v>0.89840092048098641</v>
      </c>
      <c r="BZ72" s="93">
        <f t="shared" si="386"/>
        <v>0.90146590455647824</v>
      </c>
      <c r="CA72" s="93">
        <f t="shared" si="386"/>
        <v>0.90487729194711919</v>
      </c>
      <c r="CB72" s="93">
        <f t="shared" si="386"/>
        <v>0.90852958086218516</v>
      </c>
      <c r="CC72" s="93">
        <f t="shared" si="386"/>
        <v>0.91248062195525137</v>
      </c>
      <c r="CD72" s="93">
        <f t="shared" si="386"/>
        <v>0.91693693546159472</v>
      </c>
      <c r="CE72" s="93">
        <f t="shared" si="386"/>
        <v>0.92199870837054909</v>
      </c>
      <c r="CF72" s="93">
        <f t="shared" si="386"/>
        <v>0.9272842284728442</v>
      </c>
      <c r="CG72" s="93">
        <f t="shared" si="386"/>
        <v>0.93336979956601474</v>
      </c>
      <c r="CH72" s="93">
        <f t="shared" si="386"/>
        <v>0.93968447926668663</v>
      </c>
      <c r="CI72" s="93">
        <f t="shared" si="273"/>
        <v>0.94706209297093014</v>
      </c>
      <c r="CJ72" s="93">
        <f t="shared" si="273"/>
        <v>0.95539312098592744</v>
      </c>
      <c r="CK72" s="93">
        <f t="shared" si="273"/>
        <v>0.96472198255725605</v>
      </c>
      <c r="CL72" s="93">
        <f t="shared" si="273"/>
        <v>0.97512658320000001</v>
      </c>
      <c r="CM72" s="93">
        <f t="shared" si="273"/>
        <v>0.98728000000000005</v>
      </c>
      <c r="CN72" s="93">
        <f t="shared" si="273"/>
        <v>1</v>
      </c>
      <c r="CO72" s="93">
        <f t="shared" si="273"/>
        <v>0</v>
      </c>
      <c r="CP72" s="93">
        <f t="shared" si="273"/>
        <v>0</v>
      </c>
      <c r="CQ72" s="93">
        <f t="shared" si="273"/>
        <v>0</v>
      </c>
      <c r="CR72" s="93">
        <f t="shared" si="273"/>
        <v>0</v>
      </c>
      <c r="CS72" s="93">
        <f t="shared" si="273"/>
        <v>0</v>
      </c>
      <c r="CT72" s="93">
        <f t="shared" si="273"/>
        <v>0</v>
      </c>
      <c r="CU72" s="93">
        <f t="shared" si="273"/>
        <v>0</v>
      </c>
      <c r="CV72" s="93">
        <f t="shared" si="273"/>
        <v>0</v>
      </c>
      <c r="CW72" s="93">
        <f t="shared" si="273"/>
        <v>0</v>
      </c>
      <c r="CX72" s="93">
        <f t="shared" si="273"/>
        <v>0</v>
      </c>
      <c r="CY72" s="93">
        <f t="shared" si="388"/>
        <v>0</v>
      </c>
      <c r="CZ72" s="93">
        <f t="shared" si="387"/>
        <v>0</v>
      </c>
      <c r="DA72" s="93">
        <f t="shared" si="387"/>
        <v>0</v>
      </c>
      <c r="DB72" s="93">
        <f t="shared" si="387"/>
        <v>0</v>
      </c>
      <c r="DC72" s="93">
        <f t="shared" si="387"/>
        <v>0</v>
      </c>
      <c r="DD72" s="93">
        <f t="shared" si="387"/>
        <v>0</v>
      </c>
      <c r="DE72" s="93">
        <f t="shared" si="387"/>
        <v>0</v>
      </c>
      <c r="DF72" s="93">
        <f t="shared" si="387"/>
        <v>0</v>
      </c>
      <c r="DG72" s="93">
        <f t="shared" si="387"/>
        <v>0</v>
      </c>
      <c r="DH72" s="93">
        <f t="shared" si="387"/>
        <v>0</v>
      </c>
      <c r="DI72" s="93">
        <f t="shared" si="387"/>
        <v>0</v>
      </c>
      <c r="DJ72" s="93">
        <f t="shared" si="387"/>
        <v>0</v>
      </c>
      <c r="DK72" s="93">
        <f t="shared" si="387"/>
        <v>0</v>
      </c>
      <c r="DL72" s="93">
        <f t="shared" si="387"/>
        <v>0</v>
      </c>
      <c r="DM72" s="93">
        <f t="shared" si="387"/>
        <v>0</v>
      </c>
      <c r="DN72" s="93">
        <f t="shared" si="387"/>
        <v>0</v>
      </c>
      <c r="DO72" s="93">
        <f t="shared" si="272"/>
        <v>0</v>
      </c>
      <c r="DP72" s="93">
        <f t="shared" si="272"/>
        <v>0</v>
      </c>
      <c r="DQ72" s="93">
        <f t="shared" si="272"/>
        <v>0</v>
      </c>
      <c r="DR72" s="93">
        <f t="shared" si="272"/>
        <v>0</v>
      </c>
      <c r="DS72" s="93">
        <f t="shared" si="272"/>
        <v>0</v>
      </c>
      <c r="DU72" s="37">
        <v>68</v>
      </c>
      <c r="DV72" s="93">
        <f t="shared" si="282"/>
        <v>0.37056798320799345</v>
      </c>
      <c r="DW72" s="93">
        <f t="shared" si="283"/>
        <v>0.37601751237281689</v>
      </c>
      <c r="DX72" s="93">
        <f t="shared" si="284"/>
        <v>0.38154718167241714</v>
      </c>
      <c r="DY72" s="93">
        <f t="shared" si="285"/>
        <v>0.38715816963818794</v>
      </c>
      <c r="DZ72" s="93">
        <f t="shared" si="286"/>
        <v>0.39285167213286715</v>
      </c>
      <c r="EA72" s="93">
        <f t="shared" si="287"/>
        <v>0.39862890260540929</v>
      </c>
      <c r="EB72" s="93">
        <f t="shared" si="288"/>
        <v>0.40449109234960645</v>
      </c>
      <c r="EC72" s="93">
        <f t="shared" si="289"/>
        <v>0.41043949076651243</v>
      </c>
      <c r="ED72" s="93">
        <f t="shared" si="290"/>
        <v>0.41647536563072585</v>
      </c>
      <c r="EE72" s="93">
        <f t="shared" si="291"/>
        <v>0.42260000336058945</v>
      </c>
      <c r="EF72" s="93">
        <f t="shared" si="292"/>
        <v>0.42881470929236282</v>
      </c>
      <c r="EG72" s="93">
        <f t="shared" si="293"/>
        <v>0.43512080795842695</v>
      </c>
      <c r="EH72" s="93">
        <f t="shared" si="294"/>
        <v>0.44151964336958027</v>
      </c>
      <c r="EI72" s="93">
        <f t="shared" si="295"/>
        <v>0.44801257930148586</v>
      </c>
      <c r="EJ72" s="93">
        <f t="shared" si="296"/>
        <v>0.45460099958533123</v>
      </c>
      <c r="EK72" s="93">
        <f t="shared" si="297"/>
        <v>0.46128630840276258</v>
      </c>
      <c r="EL72" s="93">
        <f t="shared" si="298"/>
        <v>0.46806993058515611</v>
      </c>
      <c r="EM72" s="93">
        <f t="shared" si="299"/>
        <v>0.47495331191729073</v>
      </c>
      <c r="EN72" s="93">
        <f t="shared" si="300"/>
        <v>0.48193791944548614</v>
      </c>
      <c r="EO72" s="93">
        <f t="shared" si="301"/>
        <v>0.48902524179027268</v>
      </c>
      <c r="EP72" s="93">
        <f t="shared" si="302"/>
        <v>0.49621678946365899</v>
      </c>
      <c r="EQ72" s="93">
        <f t="shared" si="303"/>
        <v>0.50351409519106571</v>
      </c>
      <c r="ER72" s="93">
        <f t="shared" si="304"/>
        <v>0.51091871423799318</v>
      </c>
      <c r="ES72" s="93">
        <f t="shared" si="305"/>
        <v>0.51843222474149309</v>
      </c>
      <c r="ET72" s="93">
        <f t="shared" si="306"/>
        <v>0.52605622804651497</v>
      </c>
      <c r="EU72" s="93">
        <f t="shared" si="307"/>
        <v>0.53379234904719897</v>
      </c>
      <c r="EV72" s="93">
        <f t="shared" si="308"/>
        <v>0.5416422365331871</v>
      </c>
      <c r="EW72" s="93">
        <f t="shared" si="309"/>
        <v>0.54960756354102802</v>
      </c>
      <c r="EX72" s="93">
        <f t="shared" si="310"/>
        <v>0.55769002771074905</v>
      </c>
      <c r="EY72" s="93">
        <f t="shared" si="311"/>
        <v>0.56589135164767179</v>
      </c>
      <c r="EZ72" s="93">
        <f t="shared" si="312"/>
        <v>0.57421328328954924</v>
      </c>
      <c r="FA72" s="93">
        <f t="shared" si="313"/>
        <v>0.58265759627910141</v>
      </c>
      <c r="FB72" s="93">
        <f t="shared" si="314"/>
        <v>0.59122609034202933</v>
      </c>
      <c r="FC72" s="93">
        <f t="shared" si="315"/>
        <v>0.59992059167058853</v>
      </c>
      <c r="FD72" s="93">
        <f t="shared" si="316"/>
        <v>0.60874295331280304</v>
      </c>
      <c r="FE72" s="93">
        <f t="shared" si="317"/>
        <v>0.61769505556740301</v>
      </c>
      <c r="FF72" s="93">
        <f t="shared" si="318"/>
        <v>0.62677880638457062</v>
      </c>
      <c r="FG72" s="93">
        <f t="shared" si="319"/>
        <v>0.63599614177257902</v>
      </c>
      <c r="FH72" s="93">
        <f t="shared" si="320"/>
        <v>0.64534902621041101</v>
      </c>
      <c r="FI72" s="93">
        <f t="shared" si="321"/>
        <v>0.65483945306644642</v>
      </c>
      <c r="FJ72" s="93">
        <f t="shared" si="322"/>
        <v>0.66446944502330585</v>
      </c>
      <c r="FK72" s="93">
        <f t="shared" si="323"/>
        <v>0.67424105450894267</v>
      </c>
      <c r="FL72" s="93">
        <f t="shared" si="324"/>
        <v>0.6841563641340741</v>
      </c>
      <c r="FM72" s="93">
        <f t="shared" si="325"/>
        <v>0.6942174871360457</v>
      </c>
      <c r="FN72" s="93">
        <f t="shared" si="326"/>
        <v>0.70442656782922286</v>
      </c>
      <c r="FO72" s="93">
        <f t="shared" si="327"/>
        <v>0.71478578206200549</v>
      </c>
      <c r="FP72" s="93">
        <f t="shared" si="328"/>
        <v>0.72529733768056437</v>
      </c>
      <c r="FQ72" s="93">
        <f t="shared" si="329"/>
        <v>0.73596347499939618</v>
      </c>
      <c r="FR72" s="93">
        <f t="shared" si="330"/>
        <v>0.74678646727879905</v>
      </c>
      <c r="FS72" s="93">
        <f t="shared" si="331"/>
        <v>0.75776862120936961</v>
      </c>
      <c r="FT72" s="93">
        <f t="shared" si="332"/>
        <v>0.768912277403625</v>
      </c>
      <c r="FU72" s="93">
        <f t="shared" si="333"/>
        <v>0.7802198108948547</v>
      </c>
      <c r="FV72" s="93">
        <f t="shared" si="334"/>
        <v>0.79169363164330842</v>
      </c>
      <c r="FW72" s="93">
        <f t="shared" si="335"/>
        <v>0.80333618504982762</v>
      </c>
      <c r="FX72" s="93">
        <f t="shared" si="336"/>
        <v>0.81514995247703093</v>
      </c>
      <c r="FY72" s="93">
        <f t="shared" si="337"/>
        <v>0.82713745177816367</v>
      </c>
      <c r="FZ72" s="93">
        <f t="shared" si="338"/>
        <v>0.8393012378337249</v>
      </c>
      <c r="GA72" s="93">
        <f t="shared" si="339"/>
        <v>0.85164390309598548</v>
      </c>
      <c r="GB72" s="93">
        <f t="shared" si="340"/>
        <v>0.86416807814151464</v>
      </c>
      <c r="GC72" s="93">
        <f t="shared" si="341"/>
        <v>0.87687643223183098</v>
      </c>
      <c r="GD72" s="93">
        <f t="shared" si="342"/>
        <v>0.88977167388229905</v>
      </c>
      <c r="GE72" s="93">
        <f t="shared" si="343"/>
        <v>0.9028565514393917</v>
      </c>
      <c r="GF72" s="93">
        <f t="shared" si="344"/>
        <v>0.91613385366644151</v>
      </c>
      <c r="GG72" s="93">
        <f t="shared" si="345"/>
        <v>0.92960641033800684</v>
      </c>
      <c r="GH72" s="93">
        <f t="shared" si="346"/>
        <v>0.94327709284297745</v>
      </c>
      <c r="GI72" s="93">
        <f t="shared" si="347"/>
        <v>0.95714881479655056</v>
      </c>
      <c r="GJ72" s="93">
        <f t="shared" si="348"/>
        <v>0.97122453266120568</v>
      </c>
      <c r="GK72" s="93">
        <f t="shared" si="349"/>
        <v>0.98550724637681164</v>
      </c>
      <c r="GL72" s="93">
        <f t="shared" si="350"/>
        <v>1</v>
      </c>
      <c r="GM72" s="93">
        <f t="shared" si="351"/>
        <v>0</v>
      </c>
      <c r="GN72" s="93">
        <f t="shared" si="352"/>
        <v>0</v>
      </c>
      <c r="GO72" s="93">
        <f t="shared" si="353"/>
        <v>0</v>
      </c>
      <c r="GP72" s="93">
        <f t="shared" si="354"/>
        <v>0</v>
      </c>
      <c r="GQ72" s="93">
        <f t="shared" si="355"/>
        <v>0</v>
      </c>
      <c r="GR72" s="93">
        <f t="shared" si="356"/>
        <v>0</v>
      </c>
      <c r="GS72" s="93">
        <f t="shared" si="357"/>
        <v>0</v>
      </c>
      <c r="GT72" s="93">
        <f t="shared" si="358"/>
        <v>0</v>
      </c>
      <c r="GU72" s="93">
        <f t="shared" si="359"/>
        <v>0</v>
      </c>
      <c r="GV72" s="93">
        <f t="shared" si="360"/>
        <v>0</v>
      </c>
      <c r="GW72" s="93">
        <f t="shared" si="361"/>
        <v>0</v>
      </c>
      <c r="GX72" s="93">
        <f t="shared" si="362"/>
        <v>0</v>
      </c>
      <c r="GY72" s="93">
        <f t="shared" si="363"/>
        <v>0</v>
      </c>
      <c r="GZ72" s="93">
        <f t="shared" si="364"/>
        <v>0</v>
      </c>
      <c r="HA72" s="93">
        <f t="shared" si="365"/>
        <v>0</v>
      </c>
      <c r="HB72" s="93">
        <f t="shared" si="366"/>
        <v>0</v>
      </c>
      <c r="HC72" s="93">
        <f t="shared" si="367"/>
        <v>0</v>
      </c>
      <c r="HD72" s="93">
        <f t="shared" si="368"/>
        <v>0</v>
      </c>
      <c r="HE72" s="93">
        <f t="shared" si="369"/>
        <v>0</v>
      </c>
      <c r="HF72" s="93">
        <f t="shared" si="370"/>
        <v>0</v>
      </c>
      <c r="HG72" s="93">
        <f t="shared" si="371"/>
        <v>0</v>
      </c>
      <c r="HH72" s="93">
        <f t="shared" si="372"/>
        <v>0</v>
      </c>
      <c r="HI72" s="93">
        <f t="shared" si="373"/>
        <v>0</v>
      </c>
      <c r="HJ72" s="93">
        <f t="shared" si="374"/>
        <v>0</v>
      </c>
      <c r="HK72" s="93">
        <f t="shared" si="375"/>
        <v>0</v>
      </c>
      <c r="HL72" s="93">
        <f t="shared" si="376"/>
        <v>0</v>
      </c>
      <c r="HM72" s="93">
        <f t="shared" si="377"/>
        <v>0</v>
      </c>
      <c r="HN72" s="93">
        <f t="shared" si="378"/>
        <v>0</v>
      </c>
      <c r="HO72" s="93">
        <f t="shared" si="379"/>
        <v>0</v>
      </c>
      <c r="HP72" s="93">
        <f t="shared" si="380"/>
        <v>0</v>
      </c>
      <c r="HQ72" s="93">
        <f t="shared" si="381"/>
        <v>0</v>
      </c>
    </row>
    <row r="73" spans="2:225" x14ac:dyDescent="0.25">
      <c r="B73" s="40">
        <v>69</v>
      </c>
      <c r="C73" s="91">
        <f t="shared" ca="1" si="275"/>
        <v>625193.97500946291</v>
      </c>
      <c r="D73" s="91">
        <f t="shared" ca="1" si="276"/>
        <v>647691.2852172869</v>
      </c>
      <c r="E73" s="91">
        <f t="shared" ca="1" si="277"/>
        <v>1197045.0550827067</v>
      </c>
      <c r="F73" s="91">
        <f t="shared" ca="1" si="278"/>
        <v>1310371.6655347391</v>
      </c>
      <c r="H73" s="40">
        <v>69</v>
      </c>
      <c r="I73" s="91">
        <f t="shared" si="267"/>
        <v>542863.65679926006</v>
      </c>
      <c r="J73" s="41">
        <f t="shared" si="382"/>
        <v>0.20800000000000002</v>
      </c>
      <c r="K73" s="92">
        <f t="shared" si="279"/>
        <v>112915.64061424611</v>
      </c>
      <c r="L73" s="92">
        <f t="shared" si="280"/>
        <v>449.86311001691678</v>
      </c>
      <c r="M73" s="42"/>
      <c r="N73" s="40">
        <v>69</v>
      </c>
      <c r="O73" s="54">
        <f t="shared" si="383"/>
        <v>3.9448072565244163</v>
      </c>
      <c r="P73" s="92">
        <f t="shared" si="261"/>
        <v>307.01219351810283</v>
      </c>
      <c r="Q73" s="92">
        <f t="shared" si="384"/>
        <v>112059.45063410753</v>
      </c>
      <c r="R73" s="42"/>
      <c r="S73" s="40">
        <v>69</v>
      </c>
      <c r="T73" s="54">
        <f>'7. Dödsrisk'!E73</f>
        <v>1.5189999999999999E-2</v>
      </c>
      <c r="U73" s="90">
        <f t="shared" si="385"/>
        <v>0.98480999999999996</v>
      </c>
      <c r="V73" s="43"/>
      <c r="W73" s="37">
        <v>69</v>
      </c>
      <c r="X73" s="93">
        <f t="shared" si="270"/>
        <v>0.84985180652295522</v>
      </c>
      <c r="Y73" s="93">
        <f t="shared" si="270"/>
        <v>0.85222952690301479</v>
      </c>
      <c r="Z73" s="93">
        <f t="shared" si="270"/>
        <v>0.85237443055620898</v>
      </c>
      <c r="AA73" s="93">
        <f t="shared" si="270"/>
        <v>0.85256199419493195</v>
      </c>
      <c r="AB73" s="93">
        <f t="shared" si="270"/>
        <v>0.85262167771237196</v>
      </c>
      <c r="AC73" s="93">
        <f t="shared" si="270"/>
        <v>0.85273253294165385</v>
      </c>
      <c r="AD73" s="93">
        <f t="shared" si="270"/>
        <v>0.85277517170023931</v>
      </c>
      <c r="AE73" s="93">
        <f t="shared" si="270"/>
        <v>0.85287751700227932</v>
      </c>
      <c r="AF73" s="93">
        <f t="shared" si="270"/>
        <v>0.8529372226078622</v>
      </c>
      <c r="AG73" s="93">
        <f t="shared" si="270"/>
        <v>0.85295428169349596</v>
      </c>
      <c r="AH73" s="93">
        <f t="shared" si="270"/>
        <v>0.85297987108962814</v>
      </c>
      <c r="AI73" s="93">
        <f t="shared" si="270"/>
        <v>0.85302252221573949</v>
      </c>
      <c r="AJ73" s="93">
        <f t="shared" si="270"/>
        <v>0.85308223797239757</v>
      </c>
      <c r="AK73" s="93">
        <f t="shared" si="270"/>
        <v>0.85317608734200501</v>
      </c>
      <c r="AL73" s="93">
        <f t="shared" si="270"/>
        <v>0.85325288010121392</v>
      </c>
      <c r="AM73" s="93">
        <f t="shared" si="270"/>
        <v>0.85334674824352097</v>
      </c>
      <c r="AN73" s="93">
        <f t="shared" si="269"/>
        <v>0.85345769774422753</v>
      </c>
      <c r="AO73" s="93">
        <f t="shared" si="269"/>
        <v>0.85361988552247703</v>
      </c>
      <c r="AP73" s="93">
        <f t="shared" si="269"/>
        <v>0.85387604833697806</v>
      </c>
      <c r="AQ73" s="93">
        <f t="shared" si="269"/>
        <v>0.85416646493505599</v>
      </c>
      <c r="AR73" s="93">
        <f t="shared" si="269"/>
        <v>0.85464506617211167</v>
      </c>
      <c r="AS73" s="93">
        <f t="shared" si="269"/>
        <v>0.85519238930126529</v>
      </c>
      <c r="AT73" s="93">
        <f t="shared" si="269"/>
        <v>0.85571437507005788</v>
      </c>
      <c r="AU73" s="93">
        <f t="shared" si="269"/>
        <v>0.8562623829951751</v>
      </c>
      <c r="AV73" s="93">
        <f t="shared" si="269"/>
        <v>0.8567935950240898</v>
      </c>
      <c r="AW73" s="93">
        <f t="shared" si="269"/>
        <v>0.85751390670572247</v>
      </c>
      <c r="AX73" s="93">
        <f t="shared" si="269"/>
        <v>0.85827777392451521</v>
      </c>
      <c r="AY73" s="93">
        <f t="shared" si="269"/>
        <v>0.85899073623559108</v>
      </c>
      <c r="AZ73" s="93">
        <f t="shared" si="269"/>
        <v>0.85966987543718631</v>
      </c>
      <c r="BA73" s="93">
        <f t="shared" si="269"/>
        <v>0.8603151117710145</v>
      </c>
      <c r="BB73" s="93">
        <f t="shared" si="269"/>
        <v>0.86094360059945263</v>
      </c>
      <c r="BC73" s="93">
        <f t="shared" si="269"/>
        <v>0.86157254855990106</v>
      </c>
      <c r="BD73" s="93">
        <f t="shared" si="271"/>
        <v>0.86203804910641812</v>
      </c>
      <c r="BE73" s="93">
        <f t="shared" si="271"/>
        <v>0.86264189843532324</v>
      </c>
      <c r="BF73" s="93">
        <f t="shared" si="271"/>
        <v>0.86347083043253814</v>
      </c>
      <c r="BG73" s="93">
        <f t="shared" si="271"/>
        <v>0.86402380566816583</v>
      </c>
      <c r="BH73" s="93">
        <f t="shared" si="271"/>
        <v>0.86483675221524814</v>
      </c>
      <c r="BI73" s="93">
        <f t="shared" si="271"/>
        <v>0.86558981535460688</v>
      </c>
      <c r="BJ73" s="93">
        <f t="shared" si="271"/>
        <v>0.86636087653472282</v>
      </c>
      <c r="BK73" s="93">
        <f t="shared" si="271"/>
        <v>0.86692437738001937</v>
      </c>
      <c r="BL73" s="93">
        <f t="shared" si="271"/>
        <v>0.86762715537587409</v>
      </c>
      <c r="BM73" s="93">
        <f t="shared" si="271"/>
        <v>0.8685130386753227</v>
      </c>
      <c r="BN73" s="93">
        <f t="shared" si="271"/>
        <v>0.86936501639138652</v>
      </c>
      <c r="BO73" s="93">
        <f t="shared" si="271"/>
        <v>0.87034851020792159</v>
      </c>
      <c r="BP73" s="93">
        <f t="shared" si="271"/>
        <v>0.87128950287102203</v>
      </c>
      <c r="BQ73" s="93">
        <f t="shared" si="271"/>
        <v>0.87225770892793208</v>
      </c>
      <c r="BR73" s="93">
        <f t="shared" si="271"/>
        <v>0.87334065133558814</v>
      </c>
      <c r="BS73" s="93">
        <f t="shared" si="271"/>
        <v>0.87442493825902945</v>
      </c>
      <c r="BT73" s="93">
        <f t="shared" si="386"/>
        <v>0.87596663954462806</v>
      </c>
      <c r="BU73" s="93">
        <f t="shared" si="386"/>
        <v>0.87751105900848281</v>
      </c>
      <c r="BV73" s="93">
        <f t="shared" si="386"/>
        <v>0.87934008638817041</v>
      </c>
      <c r="BW73" s="93">
        <f t="shared" si="386"/>
        <v>0.88133189647420207</v>
      </c>
      <c r="BX73" s="93">
        <f t="shared" si="386"/>
        <v>0.88332821824744123</v>
      </c>
      <c r="BY73" s="93">
        <f t="shared" si="386"/>
        <v>0.88609282787039689</v>
      </c>
      <c r="BZ73" s="93">
        <f t="shared" si="386"/>
        <v>0.88911582166405445</v>
      </c>
      <c r="CA73" s="93">
        <f t="shared" si="386"/>
        <v>0.8924804730474436</v>
      </c>
      <c r="CB73" s="93">
        <f t="shared" si="386"/>
        <v>0.89608272560437319</v>
      </c>
      <c r="CC73" s="93">
        <f t="shared" si="386"/>
        <v>0.89997963743446441</v>
      </c>
      <c r="CD73" s="93">
        <f t="shared" si="386"/>
        <v>0.90437489944577087</v>
      </c>
      <c r="CE73" s="93">
        <f t="shared" si="386"/>
        <v>0.90936732606587256</v>
      </c>
      <c r="CF73" s="93">
        <f t="shared" si="386"/>
        <v>0.91458043454276616</v>
      </c>
      <c r="CG73" s="93">
        <f t="shared" si="386"/>
        <v>0.92058263331196033</v>
      </c>
      <c r="CH73" s="93">
        <f t="shared" si="386"/>
        <v>0.92681080190073295</v>
      </c>
      <c r="CI73" s="93">
        <f t="shared" si="273"/>
        <v>0.93408734229722834</v>
      </c>
      <c r="CJ73" s="93">
        <f t="shared" si="273"/>
        <v>0.94230423522842022</v>
      </c>
      <c r="CK73" s="93">
        <f t="shared" si="273"/>
        <v>0.95150529139622164</v>
      </c>
      <c r="CL73" s="93">
        <f t="shared" si="273"/>
        <v>0.96176734901015992</v>
      </c>
      <c r="CM73" s="93">
        <f t="shared" si="273"/>
        <v>0.97375426399999998</v>
      </c>
      <c r="CN73" s="93">
        <f t="shared" si="273"/>
        <v>0.98629999999999995</v>
      </c>
      <c r="CO73" s="93">
        <f t="shared" si="273"/>
        <v>1</v>
      </c>
      <c r="CP73" s="93">
        <f t="shared" si="273"/>
        <v>0</v>
      </c>
      <c r="CQ73" s="93">
        <f t="shared" si="273"/>
        <v>0</v>
      </c>
      <c r="CR73" s="93">
        <f t="shared" si="273"/>
        <v>0</v>
      </c>
      <c r="CS73" s="93">
        <f t="shared" si="273"/>
        <v>0</v>
      </c>
      <c r="CT73" s="93">
        <f t="shared" si="273"/>
        <v>0</v>
      </c>
      <c r="CU73" s="93">
        <f t="shared" si="273"/>
        <v>0</v>
      </c>
      <c r="CV73" s="93">
        <f t="shared" si="273"/>
        <v>0</v>
      </c>
      <c r="CW73" s="93">
        <f t="shared" si="273"/>
        <v>0</v>
      </c>
      <c r="CX73" s="93">
        <f t="shared" si="273"/>
        <v>0</v>
      </c>
      <c r="CY73" s="93">
        <f t="shared" si="388"/>
        <v>0</v>
      </c>
      <c r="CZ73" s="93">
        <f t="shared" si="387"/>
        <v>0</v>
      </c>
      <c r="DA73" s="93">
        <f t="shared" si="387"/>
        <v>0</v>
      </c>
      <c r="DB73" s="93">
        <f t="shared" si="387"/>
        <v>0</v>
      </c>
      <c r="DC73" s="93">
        <f t="shared" si="387"/>
        <v>0</v>
      </c>
      <c r="DD73" s="93">
        <f t="shared" si="387"/>
        <v>0</v>
      </c>
      <c r="DE73" s="93">
        <f t="shared" si="387"/>
        <v>0</v>
      </c>
      <c r="DF73" s="93">
        <f t="shared" si="387"/>
        <v>0</v>
      </c>
      <c r="DG73" s="93">
        <f t="shared" si="387"/>
        <v>0</v>
      </c>
      <c r="DH73" s="93">
        <f t="shared" si="387"/>
        <v>0</v>
      </c>
      <c r="DI73" s="93">
        <f t="shared" si="387"/>
        <v>0</v>
      </c>
      <c r="DJ73" s="93">
        <f t="shared" si="387"/>
        <v>0</v>
      </c>
      <c r="DK73" s="93">
        <f t="shared" si="387"/>
        <v>0</v>
      </c>
      <c r="DL73" s="93">
        <f t="shared" si="387"/>
        <v>0</v>
      </c>
      <c r="DM73" s="93">
        <f t="shared" si="387"/>
        <v>0</v>
      </c>
      <c r="DN73" s="93">
        <f t="shared" si="387"/>
        <v>0</v>
      </c>
      <c r="DO73" s="93">
        <f t="shared" si="272"/>
        <v>0</v>
      </c>
      <c r="DP73" s="93">
        <f t="shared" si="272"/>
        <v>0</v>
      </c>
      <c r="DQ73" s="93">
        <f t="shared" si="272"/>
        <v>0</v>
      </c>
      <c r="DR73" s="93">
        <f t="shared" si="272"/>
        <v>0</v>
      </c>
      <c r="DS73" s="93">
        <f t="shared" si="272"/>
        <v>0</v>
      </c>
      <c r="DU73" s="37">
        <v>69</v>
      </c>
      <c r="DV73" s="93">
        <f t="shared" si="282"/>
        <v>0.36519743272671817</v>
      </c>
      <c r="DW73" s="93">
        <f t="shared" si="283"/>
        <v>0.37056798320799345</v>
      </c>
      <c r="DX73" s="93">
        <f t="shared" si="284"/>
        <v>0.37601751237281689</v>
      </c>
      <c r="DY73" s="93">
        <f t="shared" si="285"/>
        <v>0.38154718167241714</v>
      </c>
      <c r="DZ73" s="93">
        <f t="shared" si="286"/>
        <v>0.38715816963818794</v>
      </c>
      <c r="EA73" s="93">
        <f t="shared" si="287"/>
        <v>0.39285167213286715</v>
      </c>
      <c r="EB73" s="93">
        <f t="shared" si="288"/>
        <v>0.39862890260540929</v>
      </c>
      <c r="EC73" s="93">
        <f t="shared" si="289"/>
        <v>0.40449109234960645</v>
      </c>
      <c r="ED73" s="93">
        <f t="shared" si="290"/>
        <v>0.41043949076651243</v>
      </c>
      <c r="EE73" s="93">
        <f t="shared" si="291"/>
        <v>0.41647536563072585</v>
      </c>
      <c r="EF73" s="93">
        <f t="shared" si="292"/>
        <v>0.42260000336058945</v>
      </c>
      <c r="EG73" s="93">
        <f t="shared" si="293"/>
        <v>0.42881470929236282</v>
      </c>
      <c r="EH73" s="93">
        <f t="shared" si="294"/>
        <v>0.43512080795842695</v>
      </c>
      <c r="EI73" s="93">
        <f t="shared" si="295"/>
        <v>0.44151964336958027</v>
      </c>
      <c r="EJ73" s="93">
        <f t="shared" si="296"/>
        <v>0.44801257930148586</v>
      </c>
      <c r="EK73" s="93">
        <f t="shared" si="297"/>
        <v>0.45460099958533123</v>
      </c>
      <c r="EL73" s="93">
        <f t="shared" si="298"/>
        <v>0.46128630840276258</v>
      </c>
      <c r="EM73" s="93">
        <f t="shared" si="299"/>
        <v>0.46806993058515611</v>
      </c>
      <c r="EN73" s="93">
        <f t="shared" si="300"/>
        <v>0.47495331191729073</v>
      </c>
      <c r="EO73" s="93">
        <f t="shared" si="301"/>
        <v>0.48193791944548614</v>
      </c>
      <c r="EP73" s="93">
        <f t="shared" si="302"/>
        <v>0.48902524179027268</v>
      </c>
      <c r="EQ73" s="93">
        <f t="shared" si="303"/>
        <v>0.49621678946365899</v>
      </c>
      <c r="ER73" s="93">
        <f t="shared" si="304"/>
        <v>0.50351409519106571</v>
      </c>
      <c r="ES73" s="93">
        <f t="shared" si="305"/>
        <v>0.51091871423799318</v>
      </c>
      <c r="ET73" s="93">
        <f t="shared" si="306"/>
        <v>0.51843222474149309</v>
      </c>
      <c r="EU73" s="93">
        <f t="shared" si="307"/>
        <v>0.52605622804651497</v>
      </c>
      <c r="EV73" s="93">
        <f t="shared" si="308"/>
        <v>0.53379234904719897</v>
      </c>
      <c r="EW73" s="93">
        <f t="shared" si="309"/>
        <v>0.5416422365331871</v>
      </c>
      <c r="EX73" s="93">
        <f t="shared" si="310"/>
        <v>0.54960756354102802</v>
      </c>
      <c r="EY73" s="93">
        <f t="shared" si="311"/>
        <v>0.55769002771074905</v>
      </c>
      <c r="EZ73" s="93">
        <f t="shared" si="312"/>
        <v>0.56589135164767179</v>
      </c>
      <c r="FA73" s="93">
        <f t="shared" si="313"/>
        <v>0.57421328328954924</v>
      </c>
      <c r="FB73" s="93">
        <f t="shared" si="314"/>
        <v>0.58265759627910141</v>
      </c>
      <c r="FC73" s="93">
        <f t="shared" si="315"/>
        <v>0.59122609034202933</v>
      </c>
      <c r="FD73" s="93">
        <f t="shared" si="316"/>
        <v>0.59992059167058853</v>
      </c>
      <c r="FE73" s="93">
        <f t="shared" si="317"/>
        <v>0.60874295331280304</v>
      </c>
      <c r="FF73" s="93">
        <f t="shared" si="318"/>
        <v>0.61769505556740301</v>
      </c>
      <c r="FG73" s="93">
        <f t="shared" si="319"/>
        <v>0.62677880638457062</v>
      </c>
      <c r="FH73" s="93">
        <f t="shared" si="320"/>
        <v>0.63599614177257902</v>
      </c>
      <c r="FI73" s="93">
        <f t="shared" si="321"/>
        <v>0.64534902621041101</v>
      </c>
      <c r="FJ73" s="93">
        <f t="shared" si="322"/>
        <v>0.65483945306644642</v>
      </c>
      <c r="FK73" s="93">
        <f t="shared" si="323"/>
        <v>0.66446944502330585</v>
      </c>
      <c r="FL73" s="93">
        <f t="shared" si="324"/>
        <v>0.67424105450894267</v>
      </c>
      <c r="FM73" s="93">
        <f t="shared" si="325"/>
        <v>0.6841563641340741</v>
      </c>
      <c r="FN73" s="93">
        <f t="shared" si="326"/>
        <v>0.6942174871360457</v>
      </c>
      <c r="FO73" s="93">
        <f t="shared" si="327"/>
        <v>0.70442656782922286</v>
      </c>
      <c r="FP73" s="93">
        <f t="shared" si="328"/>
        <v>0.71478578206200549</v>
      </c>
      <c r="FQ73" s="93">
        <f t="shared" si="329"/>
        <v>0.72529733768056437</v>
      </c>
      <c r="FR73" s="93">
        <f t="shared" si="330"/>
        <v>0.73596347499939618</v>
      </c>
      <c r="FS73" s="93">
        <f t="shared" si="331"/>
        <v>0.74678646727879905</v>
      </c>
      <c r="FT73" s="93">
        <f t="shared" si="332"/>
        <v>0.75776862120936961</v>
      </c>
      <c r="FU73" s="93">
        <f t="shared" si="333"/>
        <v>0.768912277403625</v>
      </c>
      <c r="FV73" s="93">
        <f t="shared" si="334"/>
        <v>0.7802198108948547</v>
      </c>
      <c r="FW73" s="93">
        <f t="shared" si="335"/>
        <v>0.79169363164330842</v>
      </c>
      <c r="FX73" s="93">
        <f t="shared" si="336"/>
        <v>0.80333618504982762</v>
      </c>
      <c r="FY73" s="93">
        <f t="shared" si="337"/>
        <v>0.81514995247703093</v>
      </c>
      <c r="FZ73" s="93">
        <f t="shared" si="338"/>
        <v>0.82713745177816367</v>
      </c>
      <c r="GA73" s="93">
        <f t="shared" si="339"/>
        <v>0.8393012378337249</v>
      </c>
      <c r="GB73" s="93">
        <f t="shared" si="340"/>
        <v>0.85164390309598548</v>
      </c>
      <c r="GC73" s="93">
        <f t="shared" si="341"/>
        <v>0.86416807814151464</v>
      </c>
      <c r="GD73" s="93">
        <f t="shared" si="342"/>
        <v>0.87687643223183098</v>
      </c>
      <c r="GE73" s="93">
        <f t="shared" si="343"/>
        <v>0.88977167388229905</v>
      </c>
      <c r="GF73" s="93">
        <f t="shared" si="344"/>
        <v>0.9028565514393917</v>
      </c>
      <c r="GG73" s="93">
        <f t="shared" si="345"/>
        <v>0.91613385366644151</v>
      </c>
      <c r="GH73" s="93">
        <f t="shared" si="346"/>
        <v>0.92960641033800684</v>
      </c>
      <c r="GI73" s="93">
        <f t="shared" si="347"/>
        <v>0.94327709284297745</v>
      </c>
      <c r="GJ73" s="93">
        <f t="shared" si="348"/>
        <v>0.95714881479655056</v>
      </c>
      <c r="GK73" s="93">
        <f t="shared" si="349"/>
        <v>0.97122453266120568</v>
      </c>
      <c r="GL73" s="93">
        <f t="shared" si="350"/>
        <v>0.98550724637681164</v>
      </c>
      <c r="GM73" s="93">
        <f t="shared" si="351"/>
        <v>1</v>
      </c>
      <c r="GN73" s="93">
        <f t="shared" si="352"/>
        <v>0</v>
      </c>
      <c r="GO73" s="93">
        <f t="shared" si="353"/>
        <v>0</v>
      </c>
      <c r="GP73" s="93">
        <f t="shared" si="354"/>
        <v>0</v>
      </c>
      <c r="GQ73" s="93">
        <f t="shared" si="355"/>
        <v>0</v>
      </c>
      <c r="GR73" s="93">
        <f t="shared" si="356"/>
        <v>0</v>
      </c>
      <c r="GS73" s="93">
        <f t="shared" si="357"/>
        <v>0</v>
      </c>
      <c r="GT73" s="93">
        <f t="shared" si="358"/>
        <v>0</v>
      </c>
      <c r="GU73" s="93">
        <f t="shared" si="359"/>
        <v>0</v>
      </c>
      <c r="GV73" s="93">
        <f t="shared" si="360"/>
        <v>0</v>
      </c>
      <c r="GW73" s="93">
        <f t="shared" si="361"/>
        <v>0</v>
      </c>
      <c r="GX73" s="93">
        <f t="shared" si="362"/>
        <v>0</v>
      </c>
      <c r="GY73" s="93">
        <f t="shared" si="363"/>
        <v>0</v>
      </c>
      <c r="GZ73" s="93">
        <f t="shared" si="364"/>
        <v>0</v>
      </c>
      <c r="HA73" s="93">
        <f t="shared" si="365"/>
        <v>0</v>
      </c>
      <c r="HB73" s="93">
        <f t="shared" si="366"/>
        <v>0</v>
      </c>
      <c r="HC73" s="93">
        <f t="shared" si="367"/>
        <v>0</v>
      </c>
      <c r="HD73" s="93">
        <f t="shared" si="368"/>
        <v>0</v>
      </c>
      <c r="HE73" s="93">
        <f t="shared" si="369"/>
        <v>0</v>
      </c>
      <c r="HF73" s="93">
        <f t="shared" si="370"/>
        <v>0</v>
      </c>
      <c r="HG73" s="93">
        <f t="shared" si="371"/>
        <v>0</v>
      </c>
      <c r="HH73" s="93">
        <f t="shared" si="372"/>
        <v>0</v>
      </c>
      <c r="HI73" s="93">
        <f t="shared" si="373"/>
        <v>0</v>
      </c>
      <c r="HJ73" s="93">
        <f t="shared" si="374"/>
        <v>0</v>
      </c>
      <c r="HK73" s="93">
        <f t="shared" si="375"/>
        <v>0</v>
      </c>
      <c r="HL73" s="93">
        <f t="shared" si="376"/>
        <v>0</v>
      </c>
      <c r="HM73" s="93">
        <f t="shared" si="377"/>
        <v>0</v>
      </c>
      <c r="HN73" s="93">
        <f t="shared" si="378"/>
        <v>0</v>
      </c>
      <c r="HO73" s="93">
        <f t="shared" si="379"/>
        <v>0</v>
      </c>
      <c r="HP73" s="93">
        <f t="shared" si="380"/>
        <v>0</v>
      </c>
      <c r="HQ73" s="93">
        <f t="shared" si="381"/>
        <v>0</v>
      </c>
    </row>
    <row r="74" spans="2:225" x14ac:dyDescent="0.25">
      <c r="B74" s="40">
        <v>70</v>
      </c>
      <c r="C74" s="91">
        <f t="shared" ca="1" si="275"/>
        <v>527829.57048851403</v>
      </c>
      <c r="D74" s="91">
        <f t="shared" ca="1" si="276"/>
        <v>543024.18192650436</v>
      </c>
      <c r="E74" s="91">
        <f t="shared" ca="1" si="277"/>
        <v>1117922.5181529992</v>
      </c>
      <c r="F74" s="91">
        <f t="shared" ca="1" si="278"/>
        <v>1216795.3360553118</v>
      </c>
      <c r="H74" s="40">
        <v>70</v>
      </c>
      <c r="I74" s="91">
        <f t="shared" si="267"/>
        <v>542863.65679926006</v>
      </c>
      <c r="J74" s="41">
        <f t="shared" si="382"/>
        <v>0.20800000000000002</v>
      </c>
      <c r="K74" s="92">
        <f t="shared" si="279"/>
        <v>112915.64061424611</v>
      </c>
      <c r="L74" s="92">
        <f t="shared" si="280"/>
        <v>449.86311001691678</v>
      </c>
      <c r="M74" s="42"/>
      <c r="N74" s="40">
        <v>70</v>
      </c>
      <c r="O74" s="54">
        <f t="shared" si="383"/>
        <v>3.9448072565244163</v>
      </c>
      <c r="P74" s="92">
        <f t="shared" si="261"/>
        <v>307.01219351810283</v>
      </c>
      <c r="Q74" s="92">
        <f t="shared" si="384"/>
        <v>112059.45063410753</v>
      </c>
      <c r="R74" s="42"/>
      <c r="S74" s="40">
        <v>70</v>
      </c>
      <c r="T74" s="54">
        <f>'7. Dödsrisk'!E74</f>
        <v>1.6890000000000002E-2</v>
      </c>
      <c r="U74" s="90">
        <f t="shared" si="385"/>
        <v>0.98311000000000004</v>
      </c>
      <c r="V74" s="43"/>
      <c r="W74" s="37">
        <v>70</v>
      </c>
      <c r="X74" s="93">
        <f t="shared" si="270"/>
        <v>0.83694255758187153</v>
      </c>
      <c r="Y74" s="93">
        <f t="shared" si="270"/>
        <v>0.83928416038935794</v>
      </c>
      <c r="Z74" s="93">
        <f t="shared" si="270"/>
        <v>0.83942686295606017</v>
      </c>
      <c r="AA74" s="93">
        <f t="shared" si="270"/>
        <v>0.83961157750311088</v>
      </c>
      <c r="AB74" s="93">
        <f t="shared" si="270"/>
        <v>0.83967035442792104</v>
      </c>
      <c r="AC74" s="93">
        <f t="shared" si="270"/>
        <v>0.83977952576627013</v>
      </c>
      <c r="AD74" s="93">
        <f t="shared" si="270"/>
        <v>0.83982151684211259</v>
      </c>
      <c r="AE74" s="93">
        <f t="shared" si="270"/>
        <v>0.83992230751901464</v>
      </c>
      <c r="AF74" s="93">
        <f t="shared" si="270"/>
        <v>0.83998110619644872</v>
      </c>
      <c r="AG74" s="93">
        <f t="shared" si="270"/>
        <v>0.83999790615457171</v>
      </c>
      <c r="AH74" s="93">
        <f t="shared" si="270"/>
        <v>0.8400231068477767</v>
      </c>
      <c r="AI74" s="93">
        <f t="shared" si="270"/>
        <v>0.84006511010328233</v>
      </c>
      <c r="AJ74" s="93">
        <f t="shared" si="270"/>
        <v>0.84012391877759685</v>
      </c>
      <c r="AK74" s="93">
        <f t="shared" si="270"/>
        <v>0.84021634257527988</v>
      </c>
      <c r="AL74" s="93">
        <f t="shared" si="270"/>
        <v>0.84029196885247648</v>
      </c>
      <c r="AM74" s="93">
        <f t="shared" si="270"/>
        <v>0.8403844111377019</v>
      </c>
      <c r="AN74" s="93">
        <f t="shared" si="269"/>
        <v>0.84049367531549268</v>
      </c>
      <c r="AO74" s="93">
        <f t="shared" si="269"/>
        <v>0.84065339946139062</v>
      </c>
      <c r="AP74" s="93">
        <f t="shared" si="269"/>
        <v>0.84090567116273929</v>
      </c>
      <c r="AQ74" s="93">
        <f t="shared" si="269"/>
        <v>0.84119167633269243</v>
      </c>
      <c r="AR74" s="93">
        <f t="shared" si="269"/>
        <v>0.84166300761695723</v>
      </c>
      <c r="AS74" s="93">
        <f t="shared" si="269"/>
        <v>0.84220201690777907</v>
      </c>
      <c r="AT74" s="93">
        <f t="shared" si="269"/>
        <v>0.84271607371274371</v>
      </c>
      <c r="AU74" s="93">
        <f t="shared" si="269"/>
        <v>0.84325575739747838</v>
      </c>
      <c r="AV74" s="93">
        <f t="shared" si="269"/>
        <v>0.84377890031567382</v>
      </c>
      <c r="AW74" s="93">
        <f t="shared" si="269"/>
        <v>0.84448827046286257</v>
      </c>
      <c r="AX74" s="93">
        <f t="shared" si="269"/>
        <v>0.84524053453860182</v>
      </c>
      <c r="AY74" s="93">
        <f t="shared" si="269"/>
        <v>0.84594266695217246</v>
      </c>
      <c r="AZ74" s="93">
        <f t="shared" si="269"/>
        <v>0.84661149002929548</v>
      </c>
      <c r="BA74" s="93">
        <f t="shared" si="269"/>
        <v>0.84724692522321277</v>
      </c>
      <c r="BB74" s="93">
        <f t="shared" si="269"/>
        <v>0.84786586730634694</v>
      </c>
      <c r="BC74" s="93">
        <f t="shared" si="269"/>
        <v>0.8484852615472761</v>
      </c>
      <c r="BD74" s="93">
        <f t="shared" si="271"/>
        <v>0.84894369114049162</v>
      </c>
      <c r="BE74" s="93">
        <f t="shared" si="271"/>
        <v>0.84953836799809068</v>
      </c>
      <c r="BF74" s="93">
        <f t="shared" si="271"/>
        <v>0.85035470851826789</v>
      </c>
      <c r="BG74" s="93">
        <f t="shared" si="271"/>
        <v>0.85089928406006632</v>
      </c>
      <c r="BH74" s="93">
        <f t="shared" si="271"/>
        <v>0.85169988194909851</v>
      </c>
      <c r="BI74" s="93">
        <f t="shared" si="271"/>
        <v>0.85244150605937041</v>
      </c>
      <c r="BJ74" s="93">
        <f t="shared" si="271"/>
        <v>0.85320085482016039</v>
      </c>
      <c r="BK74" s="93">
        <f t="shared" si="271"/>
        <v>0.85375579608761687</v>
      </c>
      <c r="BL74" s="93">
        <f t="shared" si="271"/>
        <v>0.85444789888571449</v>
      </c>
      <c r="BM74" s="93">
        <f t="shared" si="271"/>
        <v>0.85532032561784455</v>
      </c>
      <c r="BN74" s="93">
        <f t="shared" si="271"/>
        <v>0.85615936179240137</v>
      </c>
      <c r="BO74" s="93">
        <f t="shared" si="271"/>
        <v>0.85712791633786323</v>
      </c>
      <c r="BP74" s="93">
        <f t="shared" si="271"/>
        <v>0.85805461532241112</v>
      </c>
      <c r="BQ74" s="93">
        <f t="shared" si="271"/>
        <v>0.85900811432931679</v>
      </c>
      <c r="BR74" s="93">
        <f t="shared" si="271"/>
        <v>0.86007460684180048</v>
      </c>
      <c r="BS74" s="93">
        <f t="shared" si="271"/>
        <v>0.86114242344687475</v>
      </c>
      <c r="BT74" s="93">
        <f t="shared" si="386"/>
        <v>0.86266070628994518</v>
      </c>
      <c r="BU74" s="93">
        <f t="shared" si="386"/>
        <v>0.86418166602214397</v>
      </c>
      <c r="BV74" s="93">
        <f t="shared" si="386"/>
        <v>0.86598291047593412</v>
      </c>
      <c r="BW74" s="93">
        <f t="shared" si="386"/>
        <v>0.86794446496675892</v>
      </c>
      <c r="BX74" s="93">
        <f t="shared" si="386"/>
        <v>0.86991046261226257</v>
      </c>
      <c r="BY74" s="93">
        <f t="shared" si="386"/>
        <v>0.87263307781504551</v>
      </c>
      <c r="BZ74" s="93">
        <f t="shared" si="386"/>
        <v>0.87561015233297745</v>
      </c>
      <c r="CA74" s="93">
        <f t="shared" si="386"/>
        <v>0.87892369466185294</v>
      </c>
      <c r="CB74" s="93">
        <f t="shared" si="386"/>
        <v>0.88247122900244268</v>
      </c>
      <c r="CC74" s="93">
        <f t="shared" si="386"/>
        <v>0.88630894674183491</v>
      </c>
      <c r="CD74" s="93">
        <f t="shared" si="386"/>
        <v>0.89063744472318962</v>
      </c>
      <c r="CE74" s="93">
        <f t="shared" si="386"/>
        <v>0.89555403638293196</v>
      </c>
      <c r="CF74" s="93">
        <f t="shared" si="386"/>
        <v>0.90068795774206156</v>
      </c>
      <c r="CG74" s="93">
        <f t="shared" si="386"/>
        <v>0.90659898311195164</v>
      </c>
      <c r="CH74" s="93">
        <f t="shared" si="386"/>
        <v>0.91273254581986074</v>
      </c>
      <c r="CI74" s="93">
        <f t="shared" si="273"/>
        <v>0.91989855556773337</v>
      </c>
      <c r="CJ74" s="93">
        <f t="shared" si="273"/>
        <v>0.92799063389530045</v>
      </c>
      <c r="CK74" s="93">
        <f t="shared" si="273"/>
        <v>0.93705192601991305</v>
      </c>
      <c r="CL74" s="93">
        <f t="shared" si="273"/>
        <v>0.94715810297869552</v>
      </c>
      <c r="CM74" s="93">
        <f t="shared" si="273"/>
        <v>0.9589629367298399</v>
      </c>
      <c r="CN74" s="93">
        <f t="shared" si="273"/>
        <v>0.97131810299999988</v>
      </c>
      <c r="CO74" s="93">
        <f t="shared" si="273"/>
        <v>0.98480999999999996</v>
      </c>
      <c r="CP74" s="93">
        <f t="shared" si="273"/>
        <v>1</v>
      </c>
      <c r="CQ74" s="93">
        <f t="shared" si="273"/>
        <v>0</v>
      </c>
      <c r="CR74" s="93">
        <f t="shared" si="273"/>
        <v>0</v>
      </c>
      <c r="CS74" s="93">
        <f t="shared" si="273"/>
        <v>0</v>
      </c>
      <c r="CT74" s="93">
        <f t="shared" si="273"/>
        <v>0</v>
      </c>
      <c r="CU74" s="93">
        <f t="shared" si="273"/>
        <v>0</v>
      </c>
      <c r="CV74" s="93">
        <f t="shared" si="273"/>
        <v>0</v>
      </c>
      <c r="CW74" s="93">
        <f t="shared" si="273"/>
        <v>0</v>
      </c>
      <c r="CX74" s="93">
        <f t="shared" si="273"/>
        <v>0</v>
      </c>
      <c r="CY74" s="93">
        <f t="shared" si="388"/>
        <v>0</v>
      </c>
      <c r="CZ74" s="93">
        <f t="shared" si="387"/>
        <v>0</v>
      </c>
      <c r="DA74" s="93">
        <f t="shared" si="387"/>
        <v>0</v>
      </c>
      <c r="DB74" s="93">
        <f t="shared" si="387"/>
        <v>0</v>
      </c>
      <c r="DC74" s="93">
        <f t="shared" si="387"/>
        <v>0</v>
      </c>
      <c r="DD74" s="93">
        <f t="shared" si="387"/>
        <v>0</v>
      </c>
      <c r="DE74" s="93">
        <f t="shared" si="387"/>
        <v>0</v>
      </c>
      <c r="DF74" s="93">
        <f t="shared" si="387"/>
        <v>0</v>
      </c>
      <c r="DG74" s="93">
        <f t="shared" si="387"/>
        <v>0</v>
      </c>
      <c r="DH74" s="93">
        <f t="shared" si="387"/>
        <v>0</v>
      </c>
      <c r="DI74" s="93">
        <f t="shared" si="387"/>
        <v>0</v>
      </c>
      <c r="DJ74" s="93">
        <f t="shared" si="387"/>
        <v>0</v>
      </c>
      <c r="DK74" s="93">
        <f t="shared" si="387"/>
        <v>0</v>
      </c>
      <c r="DL74" s="93">
        <f t="shared" si="387"/>
        <v>0</v>
      </c>
      <c r="DM74" s="93">
        <f t="shared" si="387"/>
        <v>0</v>
      </c>
      <c r="DN74" s="93">
        <f t="shared" si="387"/>
        <v>0</v>
      </c>
      <c r="DO74" s="93">
        <f t="shared" si="272"/>
        <v>0</v>
      </c>
      <c r="DP74" s="93">
        <f t="shared" si="272"/>
        <v>0</v>
      </c>
      <c r="DQ74" s="93">
        <f t="shared" si="272"/>
        <v>0</v>
      </c>
      <c r="DR74" s="93">
        <f t="shared" si="272"/>
        <v>0</v>
      </c>
      <c r="DS74" s="93">
        <f t="shared" si="272"/>
        <v>0</v>
      </c>
      <c r="DU74" s="37">
        <v>70</v>
      </c>
      <c r="DV74" s="93">
        <f t="shared" si="282"/>
        <v>0.35990471631038895</v>
      </c>
      <c r="DW74" s="93">
        <f t="shared" si="283"/>
        <v>0.36519743272671817</v>
      </c>
      <c r="DX74" s="93">
        <f t="shared" si="284"/>
        <v>0.37056798320799345</v>
      </c>
      <c r="DY74" s="93">
        <f t="shared" si="285"/>
        <v>0.37601751237281689</v>
      </c>
      <c r="DZ74" s="93">
        <f t="shared" si="286"/>
        <v>0.38154718167241714</v>
      </c>
      <c r="EA74" s="93">
        <f t="shared" si="287"/>
        <v>0.38715816963818794</v>
      </c>
      <c r="EB74" s="93">
        <f t="shared" si="288"/>
        <v>0.39285167213286715</v>
      </c>
      <c r="EC74" s="93">
        <f t="shared" si="289"/>
        <v>0.39862890260540929</v>
      </c>
      <c r="ED74" s="93">
        <f t="shared" si="290"/>
        <v>0.40449109234960645</v>
      </c>
      <c r="EE74" s="93">
        <f t="shared" si="291"/>
        <v>0.41043949076651243</v>
      </c>
      <c r="EF74" s="93">
        <f t="shared" si="292"/>
        <v>0.41647536563072585</v>
      </c>
      <c r="EG74" s="93">
        <f t="shared" si="293"/>
        <v>0.42260000336058945</v>
      </c>
      <c r="EH74" s="93">
        <f t="shared" si="294"/>
        <v>0.42881470929236282</v>
      </c>
      <c r="EI74" s="93">
        <f t="shared" si="295"/>
        <v>0.43512080795842695</v>
      </c>
      <c r="EJ74" s="93">
        <f t="shared" si="296"/>
        <v>0.44151964336958027</v>
      </c>
      <c r="EK74" s="93">
        <f t="shared" si="297"/>
        <v>0.44801257930148586</v>
      </c>
      <c r="EL74" s="93">
        <f t="shared" si="298"/>
        <v>0.45460099958533123</v>
      </c>
      <c r="EM74" s="93">
        <f t="shared" si="299"/>
        <v>0.46128630840276258</v>
      </c>
      <c r="EN74" s="93">
        <f t="shared" si="300"/>
        <v>0.46806993058515611</v>
      </c>
      <c r="EO74" s="93">
        <f t="shared" si="301"/>
        <v>0.47495331191729073</v>
      </c>
      <c r="EP74" s="93">
        <f t="shared" si="302"/>
        <v>0.48193791944548614</v>
      </c>
      <c r="EQ74" s="93">
        <f t="shared" si="303"/>
        <v>0.48902524179027268</v>
      </c>
      <c r="ER74" s="93">
        <f t="shared" si="304"/>
        <v>0.49621678946365899</v>
      </c>
      <c r="ES74" s="93">
        <f t="shared" si="305"/>
        <v>0.50351409519106571</v>
      </c>
      <c r="ET74" s="93">
        <f t="shared" si="306"/>
        <v>0.51091871423799318</v>
      </c>
      <c r="EU74" s="93">
        <f t="shared" si="307"/>
        <v>0.51843222474149309</v>
      </c>
      <c r="EV74" s="93">
        <f t="shared" si="308"/>
        <v>0.52605622804651497</v>
      </c>
      <c r="EW74" s="93">
        <f t="shared" si="309"/>
        <v>0.53379234904719897</v>
      </c>
      <c r="EX74" s="93">
        <f t="shared" si="310"/>
        <v>0.5416422365331871</v>
      </c>
      <c r="EY74" s="93">
        <f t="shared" si="311"/>
        <v>0.54960756354102802</v>
      </c>
      <c r="EZ74" s="93">
        <f t="shared" si="312"/>
        <v>0.55769002771074905</v>
      </c>
      <c r="FA74" s="93">
        <f t="shared" si="313"/>
        <v>0.56589135164767179</v>
      </c>
      <c r="FB74" s="93">
        <f t="shared" si="314"/>
        <v>0.57421328328954924</v>
      </c>
      <c r="FC74" s="93">
        <f t="shared" si="315"/>
        <v>0.58265759627910141</v>
      </c>
      <c r="FD74" s="93">
        <f t="shared" si="316"/>
        <v>0.59122609034202933</v>
      </c>
      <c r="FE74" s="93">
        <f t="shared" si="317"/>
        <v>0.59992059167058853</v>
      </c>
      <c r="FF74" s="93">
        <f t="shared" si="318"/>
        <v>0.60874295331280304</v>
      </c>
      <c r="FG74" s="93">
        <f t="shared" si="319"/>
        <v>0.61769505556740301</v>
      </c>
      <c r="FH74" s="93">
        <f t="shared" si="320"/>
        <v>0.62677880638457062</v>
      </c>
      <c r="FI74" s="93">
        <f t="shared" si="321"/>
        <v>0.63599614177257902</v>
      </c>
      <c r="FJ74" s="93">
        <f t="shared" si="322"/>
        <v>0.64534902621041101</v>
      </c>
      <c r="FK74" s="93">
        <f t="shared" si="323"/>
        <v>0.65483945306644642</v>
      </c>
      <c r="FL74" s="93">
        <f t="shared" si="324"/>
        <v>0.66446944502330585</v>
      </c>
      <c r="FM74" s="93">
        <f t="shared" si="325"/>
        <v>0.67424105450894267</v>
      </c>
      <c r="FN74" s="93">
        <f t="shared" si="326"/>
        <v>0.6841563641340741</v>
      </c>
      <c r="FO74" s="93">
        <f t="shared" si="327"/>
        <v>0.6942174871360457</v>
      </c>
      <c r="FP74" s="93">
        <f t="shared" si="328"/>
        <v>0.70442656782922286</v>
      </c>
      <c r="FQ74" s="93">
        <f t="shared" si="329"/>
        <v>0.71478578206200549</v>
      </c>
      <c r="FR74" s="93">
        <f t="shared" si="330"/>
        <v>0.72529733768056437</v>
      </c>
      <c r="FS74" s="93">
        <f t="shared" si="331"/>
        <v>0.73596347499939618</v>
      </c>
      <c r="FT74" s="93">
        <f t="shared" si="332"/>
        <v>0.74678646727879905</v>
      </c>
      <c r="FU74" s="93">
        <f t="shared" si="333"/>
        <v>0.75776862120936961</v>
      </c>
      <c r="FV74" s="93">
        <f t="shared" si="334"/>
        <v>0.768912277403625</v>
      </c>
      <c r="FW74" s="93">
        <f t="shared" si="335"/>
        <v>0.7802198108948547</v>
      </c>
      <c r="FX74" s="93">
        <f t="shared" si="336"/>
        <v>0.79169363164330842</v>
      </c>
      <c r="FY74" s="93">
        <f t="shared" si="337"/>
        <v>0.80333618504982762</v>
      </c>
      <c r="FZ74" s="93">
        <f t="shared" si="338"/>
        <v>0.81514995247703093</v>
      </c>
      <c r="GA74" s="93">
        <f t="shared" si="339"/>
        <v>0.82713745177816367</v>
      </c>
      <c r="GB74" s="93">
        <f t="shared" si="340"/>
        <v>0.8393012378337249</v>
      </c>
      <c r="GC74" s="93">
        <f t="shared" si="341"/>
        <v>0.85164390309598548</v>
      </c>
      <c r="GD74" s="93">
        <f t="shared" si="342"/>
        <v>0.86416807814151464</v>
      </c>
      <c r="GE74" s="93">
        <f t="shared" si="343"/>
        <v>0.87687643223183098</v>
      </c>
      <c r="GF74" s="93">
        <f t="shared" si="344"/>
        <v>0.88977167388229905</v>
      </c>
      <c r="GG74" s="93">
        <f t="shared" si="345"/>
        <v>0.9028565514393917</v>
      </c>
      <c r="GH74" s="93">
        <f t="shared" si="346"/>
        <v>0.91613385366644151</v>
      </c>
      <c r="GI74" s="93">
        <f t="shared" si="347"/>
        <v>0.92960641033800684</v>
      </c>
      <c r="GJ74" s="93">
        <f t="shared" si="348"/>
        <v>0.94327709284297745</v>
      </c>
      <c r="GK74" s="93">
        <f t="shared" si="349"/>
        <v>0.95714881479655056</v>
      </c>
      <c r="GL74" s="93">
        <f t="shared" si="350"/>
        <v>0.97122453266120568</v>
      </c>
      <c r="GM74" s="93">
        <f t="shared" si="351"/>
        <v>0.98550724637681164</v>
      </c>
      <c r="GN74" s="93">
        <f t="shared" si="352"/>
        <v>1</v>
      </c>
      <c r="GO74" s="93">
        <f t="shared" si="353"/>
        <v>0</v>
      </c>
      <c r="GP74" s="93">
        <f t="shared" si="354"/>
        <v>0</v>
      </c>
      <c r="GQ74" s="93">
        <f t="shared" si="355"/>
        <v>0</v>
      </c>
      <c r="GR74" s="93">
        <f t="shared" si="356"/>
        <v>0</v>
      </c>
      <c r="GS74" s="93">
        <f t="shared" si="357"/>
        <v>0</v>
      </c>
      <c r="GT74" s="93">
        <f t="shared" si="358"/>
        <v>0</v>
      </c>
      <c r="GU74" s="93">
        <f t="shared" si="359"/>
        <v>0</v>
      </c>
      <c r="GV74" s="93">
        <f t="shared" si="360"/>
        <v>0</v>
      </c>
      <c r="GW74" s="93">
        <f t="shared" si="361"/>
        <v>0</v>
      </c>
      <c r="GX74" s="93">
        <f t="shared" si="362"/>
        <v>0</v>
      </c>
      <c r="GY74" s="93">
        <f t="shared" si="363"/>
        <v>0</v>
      </c>
      <c r="GZ74" s="93">
        <f t="shared" si="364"/>
        <v>0</v>
      </c>
      <c r="HA74" s="93">
        <f t="shared" si="365"/>
        <v>0</v>
      </c>
      <c r="HB74" s="93">
        <f t="shared" si="366"/>
        <v>0</v>
      </c>
      <c r="HC74" s="93">
        <f t="shared" si="367"/>
        <v>0</v>
      </c>
      <c r="HD74" s="93">
        <f t="shared" si="368"/>
        <v>0</v>
      </c>
      <c r="HE74" s="93">
        <f t="shared" si="369"/>
        <v>0</v>
      </c>
      <c r="HF74" s="93">
        <f t="shared" si="370"/>
        <v>0</v>
      </c>
      <c r="HG74" s="93">
        <f t="shared" si="371"/>
        <v>0</v>
      </c>
      <c r="HH74" s="93">
        <f t="shared" si="372"/>
        <v>0</v>
      </c>
      <c r="HI74" s="93">
        <f t="shared" si="373"/>
        <v>0</v>
      </c>
      <c r="HJ74" s="93">
        <f t="shared" si="374"/>
        <v>0</v>
      </c>
      <c r="HK74" s="93">
        <f t="shared" si="375"/>
        <v>0</v>
      </c>
      <c r="HL74" s="93">
        <f t="shared" si="376"/>
        <v>0</v>
      </c>
      <c r="HM74" s="93">
        <f t="shared" si="377"/>
        <v>0</v>
      </c>
      <c r="HN74" s="93">
        <f t="shared" si="378"/>
        <v>0</v>
      </c>
      <c r="HO74" s="93">
        <f t="shared" si="379"/>
        <v>0</v>
      </c>
      <c r="HP74" s="93">
        <f t="shared" si="380"/>
        <v>0</v>
      </c>
      <c r="HQ74" s="93">
        <f t="shared" si="381"/>
        <v>0</v>
      </c>
    </row>
    <row r="75" spans="2:225" x14ac:dyDescent="0.25">
      <c r="B75" s="40">
        <v>71</v>
      </c>
      <c r="C75" s="91">
        <f t="shared" ca="1" si="275"/>
        <v>428248.72630081611</v>
      </c>
      <c r="D75" s="91">
        <f t="shared" ca="1" si="276"/>
        <v>437497.88051414216</v>
      </c>
      <c r="E75" s="91">
        <f t="shared" ca="1" si="277"/>
        <v>1038190.203998528</v>
      </c>
      <c r="F75" s="91">
        <f t="shared" ca="1" si="278"/>
        <v>1123715.4391891081</v>
      </c>
      <c r="H75" s="40">
        <v>71</v>
      </c>
      <c r="I75" s="91">
        <f t="shared" si="267"/>
        <v>542863.65679926006</v>
      </c>
      <c r="J75" s="41">
        <f t="shared" si="382"/>
        <v>0.20800000000000002</v>
      </c>
      <c r="K75" s="92">
        <f t="shared" si="279"/>
        <v>112915.64061424611</v>
      </c>
      <c r="L75" s="92">
        <f t="shared" si="280"/>
        <v>449.86311001691678</v>
      </c>
      <c r="M75" s="42"/>
      <c r="N75" s="40">
        <v>71</v>
      </c>
      <c r="O75" s="54">
        <f t="shared" si="383"/>
        <v>3.9448072565244163</v>
      </c>
      <c r="P75" s="92">
        <f t="shared" si="261"/>
        <v>307.01219351810283</v>
      </c>
      <c r="Q75" s="92">
        <f t="shared" si="384"/>
        <v>112059.45063410753</v>
      </c>
      <c r="R75" s="42"/>
      <c r="S75" s="40">
        <v>71</v>
      </c>
      <c r="T75" s="54">
        <f>'7. Dödsrisk'!E75</f>
        <v>2.069E-2</v>
      </c>
      <c r="U75" s="90">
        <f t="shared" si="385"/>
        <v>0.97931000000000001</v>
      </c>
      <c r="V75" s="43"/>
      <c r="W75" s="37">
        <v>71</v>
      </c>
      <c r="X75" s="93">
        <f t="shared" si="270"/>
        <v>0.82280659778431375</v>
      </c>
      <c r="Y75" s="93">
        <f t="shared" si="270"/>
        <v>0.82510865092038166</v>
      </c>
      <c r="Z75" s="93">
        <f t="shared" si="270"/>
        <v>0.82524894324073239</v>
      </c>
      <c r="AA75" s="93">
        <f t="shared" si="270"/>
        <v>0.82543053795908339</v>
      </c>
      <c r="AB75" s="93">
        <f t="shared" si="270"/>
        <v>0.82548832214163348</v>
      </c>
      <c r="AC75" s="93">
        <f t="shared" si="270"/>
        <v>0.82559564957607789</v>
      </c>
      <c r="AD75" s="93">
        <f t="shared" si="270"/>
        <v>0.82563693142264938</v>
      </c>
      <c r="AE75" s="93">
        <f t="shared" si="270"/>
        <v>0.82573601974501853</v>
      </c>
      <c r="AF75" s="93">
        <f t="shared" si="270"/>
        <v>0.82579382531279077</v>
      </c>
      <c r="AG75" s="93">
        <f t="shared" si="270"/>
        <v>0.82581034151962107</v>
      </c>
      <c r="AH75" s="93">
        <f t="shared" si="270"/>
        <v>0.82583511657311781</v>
      </c>
      <c r="AI75" s="93">
        <f t="shared" si="270"/>
        <v>0.82587641039363791</v>
      </c>
      <c r="AJ75" s="93">
        <f t="shared" si="270"/>
        <v>0.82593422578944331</v>
      </c>
      <c r="AK75" s="93">
        <f t="shared" si="270"/>
        <v>0.82602508854918344</v>
      </c>
      <c r="AL75" s="93">
        <f t="shared" si="270"/>
        <v>0.82609943749855819</v>
      </c>
      <c r="AM75" s="93">
        <f t="shared" si="270"/>
        <v>0.82619031843358615</v>
      </c>
      <c r="AN75" s="93">
        <f t="shared" si="269"/>
        <v>0.82629773713941401</v>
      </c>
      <c r="AO75" s="93">
        <f t="shared" si="269"/>
        <v>0.82645476354448777</v>
      </c>
      <c r="AP75" s="93">
        <f t="shared" si="269"/>
        <v>0.82670277437680062</v>
      </c>
      <c r="AQ75" s="93">
        <f t="shared" si="269"/>
        <v>0.82698394891943328</v>
      </c>
      <c r="AR75" s="93">
        <f t="shared" si="269"/>
        <v>0.82744731941830685</v>
      </c>
      <c r="AS75" s="93">
        <f t="shared" si="269"/>
        <v>0.8279772248422067</v>
      </c>
      <c r="AT75" s="93">
        <f t="shared" si="269"/>
        <v>0.82848259922773548</v>
      </c>
      <c r="AU75" s="93">
        <f t="shared" si="269"/>
        <v>0.82901316765503497</v>
      </c>
      <c r="AV75" s="93">
        <f t="shared" si="269"/>
        <v>0.82952747468934207</v>
      </c>
      <c r="AW75" s="93">
        <f t="shared" si="269"/>
        <v>0.8302248635747449</v>
      </c>
      <c r="AX75" s="93">
        <f t="shared" si="269"/>
        <v>0.83096442191024489</v>
      </c>
      <c r="AY75" s="93">
        <f t="shared" si="269"/>
        <v>0.83165469530735026</v>
      </c>
      <c r="AZ75" s="93">
        <f t="shared" si="269"/>
        <v>0.83231222196270072</v>
      </c>
      <c r="BA75" s="93">
        <f t="shared" si="269"/>
        <v>0.83293692465619273</v>
      </c>
      <c r="BB75" s="93">
        <f t="shared" si="269"/>
        <v>0.8335454128075428</v>
      </c>
      <c r="BC75" s="93">
        <f t="shared" si="269"/>
        <v>0.83415434547974265</v>
      </c>
      <c r="BD75" s="93">
        <f t="shared" si="271"/>
        <v>0.83460503219712878</v>
      </c>
      <c r="BE75" s="93">
        <f t="shared" si="271"/>
        <v>0.83518966496260294</v>
      </c>
      <c r="BF75" s="93">
        <f t="shared" si="271"/>
        <v>0.83599221749139441</v>
      </c>
      <c r="BG75" s="93">
        <f t="shared" si="271"/>
        <v>0.8365275951522918</v>
      </c>
      <c r="BH75" s="93">
        <f t="shared" si="271"/>
        <v>0.83731467094297829</v>
      </c>
      <c r="BI75" s="93">
        <f t="shared" si="271"/>
        <v>0.83804376902202771</v>
      </c>
      <c r="BJ75" s="93">
        <f t="shared" si="271"/>
        <v>0.83879029238224789</v>
      </c>
      <c r="BK75" s="93">
        <f t="shared" si="271"/>
        <v>0.83933586069169708</v>
      </c>
      <c r="BL75" s="93">
        <f t="shared" si="271"/>
        <v>0.84001627387353484</v>
      </c>
      <c r="BM75" s="93">
        <f t="shared" si="271"/>
        <v>0.84087396531815917</v>
      </c>
      <c r="BN75" s="93">
        <f t="shared" si="271"/>
        <v>0.84169883017172775</v>
      </c>
      <c r="BO75" s="93">
        <f t="shared" si="271"/>
        <v>0.84265102583091678</v>
      </c>
      <c r="BP75" s="93">
        <f t="shared" si="271"/>
        <v>0.8435620728696156</v>
      </c>
      <c r="BQ75" s="93">
        <f t="shared" si="271"/>
        <v>0.84449946727829461</v>
      </c>
      <c r="BR75" s="93">
        <f t="shared" si="271"/>
        <v>0.84554794673224254</v>
      </c>
      <c r="BS75" s="93">
        <f t="shared" si="271"/>
        <v>0.8465977279148571</v>
      </c>
      <c r="BT75" s="93">
        <f t="shared" si="386"/>
        <v>0.84809036696070805</v>
      </c>
      <c r="BU75" s="93">
        <f t="shared" si="386"/>
        <v>0.84958563768302997</v>
      </c>
      <c r="BV75" s="93">
        <f t="shared" si="386"/>
        <v>0.85135645911799562</v>
      </c>
      <c r="BW75" s="93">
        <f t="shared" si="386"/>
        <v>0.85328488295347038</v>
      </c>
      <c r="BX75" s="93">
        <f t="shared" si="386"/>
        <v>0.85521767489874145</v>
      </c>
      <c r="BY75" s="93">
        <f t="shared" si="386"/>
        <v>0.85789430513074938</v>
      </c>
      <c r="BZ75" s="93">
        <f t="shared" si="386"/>
        <v>0.86082109686007346</v>
      </c>
      <c r="CA75" s="93">
        <f t="shared" si="386"/>
        <v>0.86407867345901423</v>
      </c>
      <c r="CB75" s="93">
        <f t="shared" si="386"/>
        <v>0.86756628994459151</v>
      </c>
      <c r="CC75" s="93">
        <f t="shared" si="386"/>
        <v>0.87133918863136539</v>
      </c>
      <c r="CD75" s="93">
        <f t="shared" si="386"/>
        <v>0.87559457828181497</v>
      </c>
      <c r="CE75" s="93">
        <f t="shared" si="386"/>
        <v>0.88042812870842424</v>
      </c>
      <c r="CF75" s="93">
        <f t="shared" si="386"/>
        <v>0.88547533813579815</v>
      </c>
      <c r="CG75" s="93">
        <f t="shared" si="386"/>
        <v>0.89128652628719085</v>
      </c>
      <c r="CH75" s="93">
        <f t="shared" si="386"/>
        <v>0.89731649312096329</v>
      </c>
      <c r="CI75" s="93">
        <f t="shared" si="273"/>
        <v>0.90436146896419434</v>
      </c>
      <c r="CJ75" s="93">
        <f t="shared" si="273"/>
        <v>0.91231687208880885</v>
      </c>
      <c r="CK75" s="93">
        <f t="shared" si="273"/>
        <v>0.92122511898943671</v>
      </c>
      <c r="CL75" s="93">
        <f t="shared" si="273"/>
        <v>0.93116060261938538</v>
      </c>
      <c r="CM75" s="93">
        <f t="shared" si="273"/>
        <v>0.94276605272847291</v>
      </c>
      <c r="CN75" s="93">
        <f t="shared" si="273"/>
        <v>0.9549125402403299</v>
      </c>
      <c r="CO75" s="93">
        <f t="shared" si="273"/>
        <v>0.9681765591</v>
      </c>
      <c r="CP75" s="93">
        <f t="shared" si="273"/>
        <v>0.98311000000000004</v>
      </c>
      <c r="CQ75" s="93">
        <f t="shared" si="273"/>
        <v>1</v>
      </c>
      <c r="CR75" s="93">
        <f t="shared" si="273"/>
        <v>0</v>
      </c>
      <c r="CS75" s="93">
        <f t="shared" si="273"/>
        <v>0</v>
      </c>
      <c r="CT75" s="93">
        <f t="shared" si="273"/>
        <v>0</v>
      </c>
      <c r="CU75" s="93">
        <f t="shared" si="273"/>
        <v>0</v>
      </c>
      <c r="CV75" s="93">
        <f t="shared" si="273"/>
        <v>0</v>
      </c>
      <c r="CW75" s="93">
        <f t="shared" si="273"/>
        <v>0</v>
      </c>
      <c r="CX75" s="93">
        <f t="shared" si="273"/>
        <v>0</v>
      </c>
      <c r="CY75" s="93">
        <f t="shared" si="388"/>
        <v>0</v>
      </c>
      <c r="CZ75" s="93">
        <f t="shared" si="387"/>
        <v>0</v>
      </c>
      <c r="DA75" s="93">
        <f t="shared" si="387"/>
        <v>0</v>
      </c>
      <c r="DB75" s="93">
        <f t="shared" si="387"/>
        <v>0</v>
      </c>
      <c r="DC75" s="93">
        <f t="shared" si="387"/>
        <v>0</v>
      </c>
      <c r="DD75" s="93">
        <f t="shared" si="387"/>
        <v>0</v>
      </c>
      <c r="DE75" s="93">
        <f t="shared" si="387"/>
        <v>0</v>
      </c>
      <c r="DF75" s="93">
        <f t="shared" si="387"/>
        <v>0</v>
      </c>
      <c r="DG75" s="93">
        <f t="shared" si="387"/>
        <v>0</v>
      </c>
      <c r="DH75" s="93">
        <f t="shared" si="387"/>
        <v>0</v>
      </c>
      <c r="DI75" s="93">
        <f t="shared" si="387"/>
        <v>0</v>
      </c>
      <c r="DJ75" s="93">
        <f t="shared" si="387"/>
        <v>0</v>
      </c>
      <c r="DK75" s="93">
        <f t="shared" si="387"/>
        <v>0</v>
      </c>
      <c r="DL75" s="93">
        <f t="shared" si="387"/>
        <v>0</v>
      </c>
      <c r="DM75" s="93">
        <f t="shared" si="387"/>
        <v>0</v>
      </c>
      <c r="DN75" s="93">
        <f t="shared" si="387"/>
        <v>0</v>
      </c>
      <c r="DO75" s="93">
        <f t="shared" si="272"/>
        <v>0</v>
      </c>
      <c r="DP75" s="93">
        <f t="shared" si="272"/>
        <v>0</v>
      </c>
      <c r="DQ75" s="93">
        <f t="shared" si="272"/>
        <v>0</v>
      </c>
      <c r="DR75" s="93">
        <f t="shared" si="272"/>
        <v>0</v>
      </c>
      <c r="DS75" s="93">
        <f t="shared" si="272"/>
        <v>0</v>
      </c>
      <c r="DU75" s="37">
        <v>71</v>
      </c>
      <c r="DV75" s="93">
        <f t="shared" si="282"/>
        <v>0.35468870592907897</v>
      </c>
      <c r="DW75" s="93">
        <f t="shared" si="283"/>
        <v>0.35990471631038895</v>
      </c>
      <c r="DX75" s="93">
        <f t="shared" si="284"/>
        <v>0.36519743272671817</v>
      </c>
      <c r="DY75" s="93">
        <f t="shared" si="285"/>
        <v>0.37056798320799345</v>
      </c>
      <c r="DZ75" s="93">
        <f t="shared" si="286"/>
        <v>0.37601751237281689</v>
      </c>
      <c r="EA75" s="93">
        <f t="shared" si="287"/>
        <v>0.38154718167241714</v>
      </c>
      <c r="EB75" s="93">
        <f t="shared" si="288"/>
        <v>0.38715816963818794</v>
      </c>
      <c r="EC75" s="93">
        <f t="shared" si="289"/>
        <v>0.39285167213286715</v>
      </c>
      <c r="ED75" s="93">
        <f t="shared" si="290"/>
        <v>0.39862890260540929</v>
      </c>
      <c r="EE75" s="93">
        <f t="shared" si="291"/>
        <v>0.40449109234960645</v>
      </c>
      <c r="EF75" s="93">
        <f t="shared" si="292"/>
        <v>0.41043949076651243</v>
      </c>
      <c r="EG75" s="93">
        <f t="shared" si="293"/>
        <v>0.41647536563072585</v>
      </c>
      <c r="EH75" s="93">
        <f t="shared" si="294"/>
        <v>0.42260000336058945</v>
      </c>
      <c r="EI75" s="93">
        <f t="shared" si="295"/>
        <v>0.42881470929236282</v>
      </c>
      <c r="EJ75" s="93">
        <f t="shared" si="296"/>
        <v>0.43512080795842695</v>
      </c>
      <c r="EK75" s="93">
        <f t="shared" si="297"/>
        <v>0.44151964336958027</v>
      </c>
      <c r="EL75" s="93">
        <f t="shared" si="298"/>
        <v>0.44801257930148586</v>
      </c>
      <c r="EM75" s="93">
        <f t="shared" si="299"/>
        <v>0.45460099958533123</v>
      </c>
      <c r="EN75" s="93">
        <f t="shared" si="300"/>
        <v>0.46128630840276258</v>
      </c>
      <c r="EO75" s="93">
        <f t="shared" si="301"/>
        <v>0.46806993058515611</v>
      </c>
      <c r="EP75" s="93">
        <f t="shared" si="302"/>
        <v>0.47495331191729073</v>
      </c>
      <c r="EQ75" s="93">
        <f t="shared" si="303"/>
        <v>0.48193791944548614</v>
      </c>
      <c r="ER75" s="93">
        <f t="shared" si="304"/>
        <v>0.48902524179027268</v>
      </c>
      <c r="ES75" s="93">
        <f t="shared" si="305"/>
        <v>0.49621678946365899</v>
      </c>
      <c r="ET75" s="93">
        <f t="shared" si="306"/>
        <v>0.50351409519106571</v>
      </c>
      <c r="EU75" s="93">
        <f t="shared" si="307"/>
        <v>0.51091871423799318</v>
      </c>
      <c r="EV75" s="93">
        <f t="shared" si="308"/>
        <v>0.51843222474149309</v>
      </c>
      <c r="EW75" s="93">
        <f t="shared" si="309"/>
        <v>0.52605622804651497</v>
      </c>
      <c r="EX75" s="93">
        <f t="shared" si="310"/>
        <v>0.53379234904719897</v>
      </c>
      <c r="EY75" s="93">
        <f t="shared" si="311"/>
        <v>0.5416422365331871</v>
      </c>
      <c r="EZ75" s="93">
        <f t="shared" si="312"/>
        <v>0.54960756354102802</v>
      </c>
      <c r="FA75" s="93">
        <f t="shared" si="313"/>
        <v>0.55769002771074905</v>
      </c>
      <c r="FB75" s="93">
        <f t="shared" si="314"/>
        <v>0.56589135164767179</v>
      </c>
      <c r="FC75" s="93">
        <f t="shared" si="315"/>
        <v>0.57421328328954924</v>
      </c>
      <c r="FD75" s="93">
        <f t="shared" si="316"/>
        <v>0.58265759627910141</v>
      </c>
      <c r="FE75" s="93">
        <f t="shared" si="317"/>
        <v>0.59122609034202933</v>
      </c>
      <c r="FF75" s="93">
        <f t="shared" si="318"/>
        <v>0.59992059167058853</v>
      </c>
      <c r="FG75" s="93">
        <f t="shared" si="319"/>
        <v>0.60874295331280304</v>
      </c>
      <c r="FH75" s="93">
        <f t="shared" si="320"/>
        <v>0.61769505556740301</v>
      </c>
      <c r="FI75" s="93">
        <f t="shared" si="321"/>
        <v>0.62677880638457062</v>
      </c>
      <c r="FJ75" s="93">
        <f t="shared" si="322"/>
        <v>0.63599614177257902</v>
      </c>
      <c r="FK75" s="93">
        <f t="shared" si="323"/>
        <v>0.64534902621041101</v>
      </c>
      <c r="FL75" s="93">
        <f t="shared" si="324"/>
        <v>0.65483945306644642</v>
      </c>
      <c r="FM75" s="93">
        <f t="shared" si="325"/>
        <v>0.66446944502330585</v>
      </c>
      <c r="FN75" s="93">
        <f t="shared" si="326"/>
        <v>0.67424105450894267</v>
      </c>
      <c r="FO75" s="93">
        <f t="shared" si="327"/>
        <v>0.6841563641340741</v>
      </c>
      <c r="FP75" s="93">
        <f t="shared" si="328"/>
        <v>0.6942174871360457</v>
      </c>
      <c r="FQ75" s="93">
        <f t="shared" si="329"/>
        <v>0.70442656782922286</v>
      </c>
      <c r="FR75" s="93">
        <f t="shared" si="330"/>
        <v>0.71478578206200549</v>
      </c>
      <c r="FS75" s="93">
        <f t="shared" si="331"/>
        <v>0.72529733768056437</v>
      </c>
      <c r="FT75" s="93">
        <f t="shared" si="332"/>
        <v>0.73596347499939618</v>
      </c>
      <c r="FU75" s="93">
        <f t="shared" si="333"/>
        <v>0.74678646727879905</v>
      </c>
      <c r="FV75" s="93">
        <f t="shared" si="334"/>
        <v>0.75776862120936961</v>
      </c>
      <c r="FW75" s="93">
        <f t="shared" si="335"/>
        <v>0.768912277403625</v>
      </c>
      <c r="FX75" s="93">
        <f t="shared" si="336"/>
        <v>0.7802198108948547</v>
      </c>
      <c r="FY75" s="93">
        <f t="shared" si="337"/>
        <v>0.79169363164330842</v>
      </c>
      <c r="FZ75" s="93">
        <f t="shared" si="338"/>
        <v>0.80333618504982762</v>
      </c>
      <c r="GA75" s="93">
        <f t="shared" si="339"/>
        <v>0.81514995247703093</v>
      </c>
      <c r="GB75" s="93">
        <f t="shared" si="340"/>
        <v>0.82713745177816367</v>
      </c>
      <c r="GC75" s="93">
        <f t="shared" si="341"/>
        <v>0.8393012378337249</v>
      </c>
      <c r="GD75" s="93">
        <f t="shared" si="342"/>
        <v>0.85164390309598548</v>
      </c>
      <c r="GE75" s="93">
        <f t="shared" si="343"/>
        <v>0.86416807814151464</v>
      </c>
      <c r="GF75" s="93">
        <f t="shared" si="344"/>
        <v>0.87687643223183098</v>
      </c>
      <c r="GG75" s="93">
        <f t="shared" si="345"/>
        <v>0.88977167388229905</v>
      </c>
      <c r="GH75" s="93">
        <f t="shared" si="346"/>
        <v>0.9028565514393917</v>
      </c>
      <c r="GI75" s="93">
        <f t="shared" si="347"/>
        <v>0.91613385366644151</v>
      </c>
      <c r="GJ75" s="93">
        <f t="shared" si="348"/>
        <v>0.92960641033800684</v>
      </c>
      <c r="GK75" s="93">
        <f t="shared" si="349"/>
        <v>0.94327709284297745</v>
      </c>
      <c r="GL75" s="93">
        <f t="shared" si="350"/>
        <v>0.95714881479655056</v>
      </c>
      <c r="GM75" s="93">
        <f t="shared" si="351"/>
        <v>0.97122453266120568</v>
      </c>
      <c r="GN75" s="93">
        <f t="shared" si="352"/>
        <v>0.98550724637681164</v>
      </c>
      <c r="GO75" s="93">
        <f t="shared" si="353"/>
        <v>1</v>
      </c>
      <c r="GP75" s="93">
        <f t="shared" si="354"/>
        <v>0</v>
      </c>
      <c r="GQ75" s="93">
        <f t="shared" si="355"/>
        <v>0</v>
      </c>
      <c r="GR75" s="93">
        <f t="shared" si="356"/>
        <v>0</v>
      </c>
      <c r="GS75" s="93">
        <f t="shared" si="357"/>
        <v>0</v>
      </c>
      <c r="GT75" s="93">
        <f t="shared" si="358"/>
        <v>0</v>
      </c>
      <c r="GU75" s="93">
        <f t="shared" si="359"/>
        <v>0</v>
      </c>
      <c r="GV75" s="93">
        <f t="shared" si="360"/>
        <v>0</v>
      </c>
      <c r="GW75" s="93">
        <f t="shared" si="361"/>
        <v>0</v>
      </c>
      <c r="GX75" s="93">
        <f t="shared" si="362"/>
        <v>0</v>
      </c>
      <c r="GY75" s="93">
        <f t="shared" si="363"/>
        <v>0</v>
      </c>
      <c r="GZ75" s="93">
        <f t="shared" si="364"/>
        <v>0</v>
      </c>
      <c r="HA75" s="93">
        <f t="shared" si="365"/>
        <v>0</v>
      </c>
      <c r="HB75" s="93">
        <f t="shared" si="366"/>
        <v>0</v>
      </c>
      <c r="HC75" s="93">
        <f t="shared" si="367"/>
        <v>0</v>
      </c>
      <c r="HD75" s="93">
        <f t="shared" si="368"/>
        <v>0</v>
      </c>
      <c r="HE75" s="93">
        <f t="shared" si="369"/>
        <v>0</v>
      </c>
      <c r="HF75" s="93">
        <f t="shared" si="370"/>
        <v>0</v>
      </c>
      <c r="HG75" s="93">
        <f t="shared" si="371"/>
        <v>0</v>
      </c>
      <c r="HH75" s="93">
        <f t="shared" si="372"/>
        <v>0</v>
      </c>
      <c r="HI75" s="93">
        <f t="shared" si="373"/>
        <v>0</v>
      </c>
      <c r="HJ75" s="93">
        <f t="shared" si="374"/>
        <v>0</v>
      </c>
      <c r="HK75" s="93">
        <f t="shared" si="375"/>
        <v>0</v>
      </c>
      <c r="HL75" s="93">
        <f t="shared" si="376"/>
        <v>0</v>
      </c>
      <c r="HM75" s="93">
        <f t="shared" si="377"/>
        <v>0</v>
      </c>
      <c r="HN75" s="93">
        <f t="shared" si="378"/>
        <v>0</v>
      </c>
      <c r="HO75" s="93">
        <f t="shared" si="379"/>
        <v>0</v>
      </c>
      <c r="HP75" s="93">
        <f t="shared" si="380"/>
        <v>0</v>
      </c>
      <c r="HQ75" s="93">
        <f t="shared" si="381"/>
        <v>0</v>
      </c>
    </row>
    <row r="76" spans="2:225" x14ac:dyDescent="0.25">
      <c r="B76" s="40">
        <v>72</v>
      </c>
      <c r="C76" s="91">
        <f t="shared" ca="1" si="275"/>
        <v>326730.3886886345</v>
      </c>
      <c r="D76" s="91">
        <f t="shared" ca="1" si="276"/>
        <v>331439.72786951635</v>
      </c>
      <c r="E76" s="91">
        <f t="shared" ca="1" si="277"/>
        <v>959604.54122477886</v>
      </c>
      <c r="F76" s="91">
        <f t="shared" ca="1" si="278"/>
        <v>1033029.3661404465</v>
      </c>
      <c r="H76" s="40">
        <v>72</v>
      </c>
      <c r="I76" s="91">
        <f t="shared" si="267"/>
        <v>542863.65679926006</v>
      </c>
      <c r="J76" s="41">
        <f t="shared" si="382"/>
        <v>0.20800000000000002</v>
      </c>
      <c r="K76" s="92">
        <f t="shared" si="279"/>
        <v>112915.64061424611</v>
      </c>
      <c r="L76" s="92">
        <f t="shared" si="280"/>
        <v>449.86311001691678</v>
      </c>
      <c r="M76" s="42"/>
      <c r="N76" s="40">
        <v>72</v>
      </c>
      <c r="O76" s="54">
        <f t="shared" si="383"/>
        <v>3.9448072565244163</v>
      </c>
      <c r="P76" s="92">
        <f t="shared" si="261"/>
        <v>307.01219351810283</v>
      </c>
      <c r="Q76" s="92">
        <f t="shared" si="384"/>
        <v>112059.45063410753</v>
      </c>
      <c r="R76" s="42"/>
      <c r="S76" s="40">
        <v>72</v>
      </c>
      <c r="T76" s="54">
        <f>'7. Dödsrisk'!E76</f>
        <v>2.1049999999999999E-2</v>
      </c>
      <c r="U76" s="90">
        <f t="shared" si="385"/>
        <v>0.97894999999999999</v>
      </c>
      <c r="V76" s="43"/>
      <c r="W76" s="37">
        <v>72</v>
      </c>
      <c r="X76" s="93">
        <f t="shared" si="270"/>
        <v>0.80578272927615635</v>
      </c>
      <c r="Y76" s="93">
        <f t="shared" si="270"/>
        <v>0.80803715293283895</v>
      </c>
      <c r="Z76" s="93">
        <f t="shared" si="270"/>
        <v>0.8081745426050817</v>
      </c>
      <c r="AA76" s="93">
        <f t="shared" si="270"/>
        <v>0.80835238012870991</v>
      </c>
      <c r="AB76" s="93">
        <f t="shared" si="270"/>
        <v>0.80840896875652313</v>
      </c>
      <c r="AC76" s="93">
        <f t="shared" si="270"/>
        <v>0.8085140755863488</v>
      </c>
      <c r="AD76" s="93">
        <f t="shared" si="270"/>
        <v>0.80855450331151479</v>
      </c>
      <c r="AE76" s="93">
        <f t="shared" si="270"/>
        <v>0.8086515414964941</v>
      </c>
      <c r="AF76" s="93">
        <f t="shared" si="270"/>
        <v>0.80870815106706917</v>
      </c>
      <c r="AG76" s="93">
        <f t="shared" si="270"/>
        <v>0.80872432555358009</v>
      </c>
      <c r="AH76" s="93">
        <f t="shared" si="270"/>
        <v>0.80874858801121996</v>
      </c>
      <c r="AI76" s="93">
        <f t="shared" si="270"/>
        <v>0.80878902746259351</v>
      </c>
      <c r="AJ76" s="93">
        <f t="shared" si="270"/>
        <v>0.80884564665785974</v>
      </c>
      <c r="AK76" s="93">
        <f t="shared" si="270"/>
        <v>0.80893462946710082</v>
      </c>
      <c r="AL76" s="93">
        <f t="shared" si="270"/>
        <v>0.809007440136713</v>
      </c>
      <c r="AM76" s="93">
        <f t="shared" ref="AM76:BC90" si="389">IF($W76&lt;AM$3,0,IF($W76=AM$3,1,AM75*$U75))</f>
        <v>0.80909644074519527</v>
      </c>
      <c r="AN76" s="93">
        <f t="shared" si="389"/>
        <v>0.80920163695799951</v>
      </c>
      <c r="AO76" s="93">
        <f t="shared" si="389"/>
        <v>0.8093554144867523</v>
      </c>
      <c r="AP76" s="93">
        <f t="shared" si="389"/>
        <v>0.80959829397494465</v>
      </c>
      <c r="AQ76" s="93">
        <f t="shared" si="389"/>
        <v>0.80987365101629016</v>
      </c>
      <c r="AR76" s="93">
        <f t="shared" si="389"/>
        <v>0.81032743437954213</v>
      </c>
      <c r="AS76" s="93">
        <f t="shared" si="389"/>
        <v>0.81084637606022147</v>
      </c>
      <c r="AT76" s="93">
        <f t="shared" si="389"/>
        <v>0.81134129424971368</v>
      </c>
      <c r="AU76" s="93">
        <f t="shared" si="389"/>
        <v>0.81186088521625233</v>
      </c>
      <c r="AV76" s="93">
        <f t="shared" si="389"/>
        <v>0.81236455123801954</v>
      </c>
      <c r="AW76" s="93">
        <f t="shared" si="389"/>
        <v>0.81304751114738338</v>
      </c>
      <c r="AX76" s="93">
        <f t="shared" si="389"/>
        <v>0.81377176802092188</v>
      </c>
      <c r="AY76" s="93">
        <f t="shared" si="389"/>
        <v>0.81444775966144123</v>
      </c>
      <c r="AZ76" s="93">
        <f t="shared" si="389"/>
        <v>0.81509168209029248</v>
      </c>
      <c r="BA76" s="93">
        <f t="shared" si="389"/>
        <v>0.81570345968505609</v>
      </c>
      <c r="BB76" s="93">
        <f t="shared" si="389"/>
        <v>0.81629935821655475</v>
      </c>
      <c r="BC76" s="93">
        <f t="shared" si="389"/>
        <v>0.81689569207176682</v>
      </c>
      <c r="BD76" s="93">
        <f t="shared" si="271"/>
        <v>0.81733705408097024</v>
      </c>
      <c r="BE76" s="93">
        <f t="shared" si="271"/>
        <v>0.81790959079452674</v>
      </c>
      <c r="BF76" s="93">
        <f t="shared" si="271"/>
        <v>0.81869553851149746</v>
      </c>
      <c r="BG76" s="93">
        <f t="shared" si="271"/>
        <v>0.81921983920859087</v>
      </c>
      <c r="BH76" s="93">
        <f t="shared" si="271"/>
        <v>0.81999063040116804</v>
      </c>
      <c r="BI76" s="93">
        <f t="shared" si="271"/>
        <v>0.82070464344096195</v>
      </c>
      <c r="BJ76" s="93">
        <f t="shared" si="271"/>
        <v>0.82143572123285924</v>
      </c>
      <c r="BK76" s="93">
        <f t="shared" si="271"/>
        <v>0.82197000173398582</v>
      </c>
      <c r="BL76" s="93">
        <f t="shared" si="271"/>
        <v>0.82263633716709139</v>
      </c>
      <c r="BM76" s="93">
        <f t="shared" si="271"/>
        <v>0.8234762829757265</v>
      </c>
      <c r="BN76" s="93">
        <f t="shared" si="271"/>
        <v>0.82428408137547471</v>
      </c>
      <c r="BO76" s="93">
        <f t="shared" si="271"/>
        <v>0.82521657610647514</v>
      </c>
      <c r="BP76" s="93">
        <f t="shared" si="271"/>
        <v>0.82610877358194323</v>
      </c>
      <c r="BQ76" s="93">
        <f t="shared" si="271"/>
        <v>0.82702677330030672</v>
      </c>
      <c r="BR76" s="93">
        <f t="shared" si="271"/>
        <v>0.82805355971435246</v>
      </c>
      <c r="BS76" s="93">
        <f t="shared" si="271"/>
        <v>0.82908162092429871</v>
      </c>
      <c r="BT76" s="93">
        <f t="shared" si="386"/>
        <v>0.83054337726829097</v>
      </c>
      <c r="BU76" s="93">
        <f t="shared" si="386"/>
        <v>0.83200771083936809</v>
      </c>
      <c r="BV76" s="93">
        <f t="shared" si="386"/>
        <v>0.83374189397884435</v>
      </c>
      <c r="BW76" s="93">
        <f t="shared" si="386"/>
        <v>0.83563041872516308</v>
      </c>
      <c r="BX76" s="93">
        <f t="shared" si="386"/>
        <v>0.83752322120508649</v>
      </c>
      <c r="BY76" s="93">
        <f t="shared" si="386"/>
        <v>0.84014447195759423</v>
      </c>
      <c r="BZ76" s="93">
        <f t="shared" si="386"/>
        <v>0.84301070836603853</v>
      </c>
      <c r="CA76" s="93">
        <f t="shared" si="386"/>
        <v>0.84620088570514729</v>
      </c>
      <c r="CB76" s="93">
        <f t="shared" si="386"/>
        <v>0.84961634340563796</v>
      </c>
      <c r="CC76" s="93">
        <f t="shared" si="386"/>
        <v>0.85331118081858248</v>
      </c>
      <c r="CD76" s="93">
        <f t="shared" si="386"/>
        <v>0.85747852645716427</v>
      </c>
      <c r="CE76" s="93">
        <f t="shared" si="386"/>
        <v>0.86221207072544692</v>
      </c>
      <c r="CF76" s="93">
        <f t="shared" si="386"/>
        <v>0.8671548533897685</v>
      </c>
      <c r="CG76" s="93">
        <f t="shared" si="386"/>
        <v>0.87284580805830891</v>
      </c>
      <c r="CH76" s="93">
        <f t="shared" si="386"/>
        <v>0.87875101487829055</v>
      </c>
      <c r="CI76" s="93">
        <f t="shared" si="273"/>
        <v>0.88565023017132516</v>
      </c>
      <c r="CJ76" s="93">
        <f t="shared" si="273"/>
        <v>0.89344103600529146</v>
      </c>
      <c r="CK76" s="93">
        <f t="shared" si="273"/>
        <v>0.90216497127754525</v>
      </c>
      <c r="CL76" s="93">
        <f t="shared" si="273"/>
        <v>0.91189488975119026</v>
      </c>
      <c r="CM76" s="93">
        <f t="shared" si="273"/>
        <v>0.92326022309752087</v>
      </c>
      <c r="CN76" s="93">
        <f t="shared" si="273"/>
        <v>0.93515539978275752</v>
      </c>
      <c r="CO76" s="93">
        <f t="shared" si="273"/>
        <v>0.94814498609222098</v>
      </c>
      <c r="CP76" s="93">
        <f t="shared" si="273"/>
        <v>0.96276945410000003</v>
      </c>
      <c r="CQ76" s="93">
        <f t="shared" si="273"/>
        <v>0.97931000000000001</v>
      </c>
      <c r="CR76" s="93">
        <f t="shared" si="273"/>
        <v>1</v>
      </c>
      <c r="CS76" s="93">
        <f t="shared" si="273"/>
        <v>0</v>
      </c>
      <c r="CT76" s="93">
        <f t="shared" si="273"/>
        <v>0</v>
      </c>
      <c r="CU76" s="93">
        <f t="shared" si="273"/>
        <v>0</v>
      </c>
      <c r="CV76" s="93">
        <f t="shared" si="273"/>
        <v>0</v>
      </c>
      <c r="CW76" s="93">
        <f t="shared" si="273"/>
        <v>0</v>
      </c>
      <c r="CX76" s="93">
        <f t="shared" si="273"/>
        <v>0</v>
      </c>
      <c r="CY76" s="93">
        <f t="shared" si="388"/>
        <v>0</v>
      </c>
      <c r="CZ76" s="93">
        <f t="shared" si="387"/>
        <v>0</v>
      </c>
      <c r="DA76" s="93">
        <f t="shared" si="387"/>
        <v>0</v>
      </c>
      <c r="DB76" s="93">
        <f t="shared" si="387"/>
        <v>0</v>
      </c>
      <c r="DC76" s="93">
        <f t="shared" si="387"/>
        <v>0</v>
      </c>
      <c r="DD76" s="93">
        <f t="shared" si="387"/>
        <v>0</v>
      </c>
      <c r="DE76" s="93">
        <f t="shared" si="387"/>
        <v>0</v>
      </c>
      <c r="DF76" s="93">
        <f t="shared" si="387"/>
        <v>0</v>
      </c>
      <c r="DG76" s="93">
        <f t="shared" si="387"/>
        <v>0</v>
      </c>
      <c r="DH76" s="93">
        <f t="shared" si="387"/>
        <v>0</v>
      </c>
      <c r="DI76" s="93">
        <f t="shared" si="387"/>
        <v>0</v>
      </c>
      <c r="DJ76" s="93">
        <f t="shared" si="387"/>
        <v>0</v>
      </c>
      <c r="DK76" s="93">
        <f t="shared" si="387"/>
        <v>0</v>
      </c>
      <c r="DL76" s="93">
        <f t="shared" si="387"/>
        <v>0</v>
      </c>
      <c r="DM76" s="93">
        <f t="shared" si="387"/>
        <v>0</v>
      </c>
      <c r="DN76" s="93">
        <f t="shared" si="387"/>
        <v>0</v>
      </c>
      <c r="DO76" s="93">
        <f t="shared" si="272"/>
        <v>0</v>
      </c>
      <c r="DP76" s="93">
        <f t="shared" si="272"/>
        <v>0</v>
      </c>
      <c r="DQ76" s="93">
        <f t="shared" si="272"/>
        <v>0</v>
      </c>
      <c r="DR76" s="93">
        <f t="shared" si="272"/>
        <v>0</v>
      </c>
      <c r="DS76" s="93">
        <f t="shared" si="272"/>
        <v>0</v>
      </c>
      <c r="DU76" s="37">
        <v>72</v>
      </c>
      <c r="DV76" s="93">
        <f t="shared" si="282"/>
        <v>0.3495482899011213</v>
      </c>
      <c r="DW76" s="93">
        <f t="shared" si="283"/>
        <v>0.35468870592907897</v>
      </c>
      <c r="DX76" s="93">
        <f t="shared" si="284"/>
        <v>0.35990471631038895</v>
      </c>
      <c r="DY76" s="93">
        <f t="shared" si="285"/>
        <v>0.36519743272671817</v>
      </c>
      <c r="DZ76" s="93">
        <f t="shared" si="286"/>
        <v>0.37056798320799345</v>
      </c>
      <c r="EA76" s="93">
        <f t="shared" si="287"/>
        <v>0.37601751237281689</v>
      </c>
      <c r="EB76" s="93">
        <f t="shared" si="288"/>
        <v>0.38154718167241714</v>
      </c>
      <c r="EC76" s="93">
        <f t="shared" si="289"/>
        <v>0.38715816963818794</v>
      </c>
      <c r="ED76" s="93">
        <f t="shared" si="290"/>
        <v>0.39285167213286715</v>
      </c>
      <c r="EE76" s="93">
        <f t="shared" si="291"/>
        <v>0.39862890260540929</v>
      </c>
      <c r="EF76" s="93">
        <f t="shared" si="292"/>
        <v>0.40449109234960645</v>
      </c>
      <c r="EG76" s="93">
        <f t="shared" si="293"/>
        <v>0.41043949076651243</v>
      </c>
      <c r="EH76" s="93">
        <f t="shared" si="294"/>
        <v>0.41647536563072585</v>
      </c>
      <c r="EI76" s="93">
        <f t="shared" si="295"/>
        <v>0.42260000336058945</v>
      </c>
      <c r="EJ76" s="93">
        <f t="shared" si="296"/>
        <v>0.42881470929236282</v>
      </c>
      <c r="EK76" s="93">
        <f t="shared" si="297"/>
        <v>0.43512080795842695</v>
      </c>
      <c r="EL76" s="93">
        <f t="shared" si="298"/>
        <v>0.44151964336958027</v>
      </c>
      <c r="EM76" s="93">
        <f t="shared" si="299"/>
        <v>0.44801257930148586</v>
      </c>
      <c r="EN76" s="93">
        <f t="shared" si="300"/>
        <v>0.45460099958533123</v>
      </c>
      <c r="EO76" s="93">
        <f t="shared" si="301"/>
        <v>0.46128630840276258</v>
      </c>
      <c r="EP76" s="93">
        <f t="shared" si="302"/>
        <v>0.46806993058515611</v>
      </c>
      <c r="EQ76" s="93">
        <f t="shared" si="303"/>
        <v>0.47495331191729073</v>
      </c>
      <c r="ER76" s="93">
        <f t="shared" si="304"/>
        <v>0.48193791944548614</v>
      </c>
      <c r="ES76" s="93">
        <f t="shared" si="305"/>
        <v>0.48902524179027268</v>
      </c>
      <c r="ET76" s="93">
        <f t="shared" si="306"/>
        <v>0.49621678946365899</v>
      </c>
      <c r="EU76" s="93">
        <f t="shared" si="307"/>
        <v>0.50351409519106571</v>
      </c>
      <c r="EV76" s="93">
        <f t="shared" si="308"/>
        <v>0.51091871423799318</v>
      </c>
      <c r="EW76" s="93">
        <f t="shared" si="309"/>
        <v>0.51843222474149309</v>
      </c>
      <c r="EX76" s="93">
        <f t="shared" si="310"/>
        <v>0.52605622804651497</v>
      </c>
      <c r="EY76" s="93">
        <f t="shared" si="311"/>
        <v>0.53379234904719897</v>
      </c>
      <c r="EZ76" s="93">
        <f t="shared" si="312"/>
        <v>0.5416422365331871</v>
      </c>
      <c r="FA76" s="93">
        <f t="shared" si="313"/>
        <v>0.54960756354102802</v>
      </c>
      <c r="FB76" s="93">
        <f t="shared" si="314"/>
        <v>0.55769002771074905</v>
      </c>
      <c r="FC76" s="93">
        <f t="shared" si="315"/>
        <v>0.56589135164767179</v>
      </c>
      <c r="FD76" s="93">
        <f t="shared" si="316"/>
        <v>0.57421328328954924</v>
      </c>
      <c r="FE76" s="93">
        <f t="shared" si="317"/>
        <v>0.58265759627910141</v>
      </c>
      <c r="FF76" s="93">
        <f t="shared" si="318"/>
        <v>0.59122609034202933</v>
      </c>
      <c r="FG76" s="93">
        <f t="shared" si="319"/>
        <v>0.59992059167058853</v>
      </c>
      <c r="FH76" s="93">
        <f t="shared" si="320"/>
        <v>0.60874295331280304</v>
      </c>
      <c r="FI76" s="93">
        <f t="shared" si="321"/>
        <v>0.61769505556740301</v>
      </c>
      <c r="FJ76" s="93">
        <f t="shared" si="322"/>
        <v>0.62677880638457062</v>
      </c>
      <c r="FK76" s="93">
        <f t="shared" si="323"/>
        <v>0.63599614177257902</v>
      </c>
      <c r="FL76" s="93">
        <f t="shared" si="324"/>
        <v>0.64534902621041101</v>
      </c>
      <c r="FM76" s="93">
        <f t="shared" si="325"/>
        <v>0.65483945306644642</v>
      </c>
      <c r="FN76" s="93">
        <f t="shared" si="326"/>
        <v>0.66446944502330585</v>
      </c>
      <c r="FO76" s="93">
        <f t="shared" si="327"/>
        <v>0.67424105450894267</v>
      </c>
      <c r="FP76" s="93">
        <f t="shared" si="328"/>
        <v>0.6841563641340741</v>
      </c>
      <c r="FQ76" s="93">
        <f t="shared" si="329"/>
        <v>0.6942174871360457</v>
      </c>
      <c r="FR76" s="93">
        <f t="shared" si="330"/>
        <v>0.70442656782922286</v>
      </c>
      <c r="FS76" s="93">
        <f t="shared" si="331"/>
        <v>0.71478578206200549</v>
      </c>
      <c r="FT76" s="93">
        <f t="shared" si="332"/>
        <v>0.72529733768056437</v>
      </c>
      <c r="FU76" s="93">
        <f t="shared" si="333"/>
        <v>0.73596347499939618</v>
      </c>
      <c r="FV76" s="93">
        <f t="shared" si="334"/>
        <v>0.74678646727879905</v>
      </c>
      <c r="FW76" s="93">
        <f t="shared" si="335"/>
        <v>0.75776862120936961</v>
      </c>
      <c r="FX76" s="93">
        <f t="shared" si="336"/>
        <v>0.768912277403625</v>
      </c>
      <c r="FY76" s="93">
        <f t="shared" si="337"/>
        <v>0.7802198108948547</v>
      </c>
      <c r="FZ76" s="93">
        <f t="shared" si="338"/>
        <v>0.79169363164330842</v>
      </c>
      <c r="GA76" s="93">
        <f t="shared" si="339"/>
        <v>0.80333618504982762</v>
      </c>
      <c r="GB76" s="93">
        <f t="shared" si="340"/>
        <v>0.81514995247703093</v>
      </c>
      <c r="GC76" s="93">
        <f t="shared" si="341"/>
        <v>0.82713745177816367</v>
      </c>
      <c r="GD76" s="93">
        <f t="shared" si="342"/>
        <v>0.8393012378337249</v>
      </c>
      <c r="GE76" s="93">
        <f t="shared" si="343"/>
        <v>0.85164390309598548</v>
      </c>
      <c r="GF76" s="93">
        <f t="shared" si="344"/>
        <v>0.86416807814151464</v>
      </c>
      <c r="GG76" s="93">
        <f t="shared" si="345"/>
        <v>0.87687643223183098</v>
      </c>
      <c r="GH76" s="93">
        <f t="shared" si="346"/>
        <v>0.88977167388229905</v>
      </c>
      <c r="GI76" s="93">
        <f t="shared" si="347"/>
        <v>0.9028565514393917</v>
      </c>
      <c r="GJ76" s="93">
        <f t="shared" si="348"/>
        <v>0.91613385366644151</v>
      </c>
      <c r="GK76" s="93">
        <f t="shared" si="349"/>
        <v>0.92960641033800684</v>
      </c>
      <c r="GL76" s="93">
        <f t="shared" si="350"/>
        <v>0.94327709284297745</v>
      </c>
      <c r="GM76" s="93">
        <f t="shared" si="351"/>
        <v>0.95714881479655056</v>
      </c>
      <c r="GN76" s="93">
        <f t="shared" si="352"/>
        <v>0.97122453266120568</v>
      </c>
      <c r="GO76" s="93">
        <f t="shared" si="353"/>
        <v>0.98550724637681164</v>
      </c>
      <c r="GP76" s="93">
        <f t="shared" si="354"/>
        <v>1</v>
      </c>
      <c r="GQ76" s="93">
        <f t="shared" si="355"/>
        <v>0</v>
      </c>
      <c r="GR76" s="93">
        <f t="shared" si="356"/>
        <v>0</v>
      </c>
      <c r="GS76" s="93">
        <f t="shared" si="357"/>
        <v>0</v>
      </c>
      <c r="GT76" s="93">
        <f t="shared" si="358"/>
        <v>0</v>
      </c>
      <c r="GU76" s="93">
        <f t="shared" si="359"/>
        <v>0</v>
      </c>
      <c r="GV76" s="93">
        <f t="shared" si="360"/>
        <v>0</v>
      </c>
      <c r="GW76" s="93">
        <f t="shared" si="361"/>
        <v>0</v>
      </c>
      <c r="GX76" s="93">
        <f t="shared" si="362"/>
        <v>0</v>
      </c>
      <c r="GY76" s="93">
        <f t="shared" si="363"/>
        <v>0</v>
      </c>
      <c r="GZ76" s="93">
        <f t="shared" si="364"/>
        <v>0</v>
      </c>
      <c r="HA76" s="93">
        <f t="shared" si="365"/>
        <v>0</v>
      </c>
      <c r="HB76" s="93">
        <f t="shared" si="366"/>
        <v>0</v>
      </c>
      <c r="HC76" s="93">
        <f t="shared" si="367"/>
        <v>0</v>
      </c>
      <c r="HD76" s="93">
        <f t="shared" si="368"/>
        <v>0</v>
      </c>
      <c r="HE76" s="93">
        <f t="shared" si="369"/>
        <v>0</v>
      </c>
      <c r="HF76" s="93">
        <f t="shared" si="370"/>
        <v>0</v>
      </c>
      <c r="HG76" s="93">
        <f t="shared" si="371"/>
        <v>0</v>
      </c>
      <c r="HH76" s="93">
        <f t="shared" si="372"/>
        <v>0</v>
      </c>
      <c r="HI76" s="93">
        <f t="shared" si="373"/>
        <v>0</v>
      </c>
      <c r="HJ76" s="93">
        <f t="shared" si="374"/>
        <v>0</v>
      </c>
      <c r="HK76" s="93">
        <f t="shared" si="375"/>
        <v>0</v>
      </c>
      <c r="HL76" s="93">
        <f t="shared" si="376"/>
        <v>0</v>
      </c>
      <c r="HM76" s="93">
        <f t="shared" si="377"/>
        <v>0</v>
      </c>
      <c r="HN76" s="93">
        <f t="shared" si="378"/>
        <v>0</v>
      </c>
      <c r="HO76" s="93">
        <f t="shared" si="379"/>
        <v>0</v>
      </c>
      <c r="HP76" s="93">
        <f t="shared" si="380"/>
        <v>0</v>
      </c>
      <c r="HQ76" s="93">
        <f t="shared" si="381"/>
        <v>0</v>
      </c>
    </row>
    <row r="77" spans="2:225" x14ac:dyDescent="0.25">
      <c r="B77" s="40">
        <v>73</v>
      </c>
      <c r="C77" s="91">
        <f t="shared" ca="1" si="275"/>
        <v>221624.27356340375</v>
      </c>
      <c r="D77" s="91">
        <f t="shared" ca="1" si="276"/>
        <v>223222.92993030313</v>
      </c>
      <c r="E77" s="91">
        <f t="shared" ca="1" si="277"/>
        <v>878501.44438603683</v>
      </c>
      <c r="F77" s="91">
        <f t="shared" ca="1" si="278"/>
        <v>940773.1911806924</v>
      </c>
      <c r="H77" s="40">
        <v>73</v>
      </c>
      <c r="I77" s="91">
        <f t="shared" si="267"/>
        <v>542863.65679926006</v>
      </c>
      <c r="J77" s="41">
        <f t="shared" si="382"/>
        <v>0.20800000000000002</v>
      </c>
      <c r="K77" s="92">
        <f t="shared" si="279"/>
        <v>112915.64061424611</v>
      </c>
      <c r="L77" s="92">
        <f t="shared" si="280"/>
        <v>449.86311001691678</v>
      </c>
      <c r="M77" s="42"/>
      <c r="N77" s="40">
        <v>73</v>
      </c>
      <c r="O77" s="54">
        <f t="shared" si="383"/>
        <v>3.9448072565244163</v>
      </c>
      <c r="P77" s="92">
        <f t="shared" si="261"/>
        <v>307.01219351810283</v>
      </c>
      <c r="Q77" s="92">
        <f t="shared" si="384"/>
        <v>112059.45063410753</v>
      </c>
      <c r="R77" s="42"/>
      <c r="S77" s="40">
        <v>73</v>
      </c>
      <c r="T77" s="54">
        <f>'7. Dödsrisk'!E77</f>
        <v>2.3100000000000002E-2</v>
      </c>
      <c r="U77" s="90">
        <f t="shared" si="385"/>
        <v>0.97689999999999999</v>
      </c>
      <c r="V77" s="43"/>
      <c r="W77" s="37">
        <v>73</v>
      </c>
      <c r="X77" s="93">
        <f t="shared" ref="X77:AM92" si="390">IF($W77&lt;X$3,0,IF($W77=X$3,1,X76*$U76))</f>
        <v>0.7888210028248932</v>
      </c>
      <c r="Y77" s="93">
        <f t="shared" si="390"/>
        <v>0.79102797086360266</v>
      </c>
      <c r="Z77" s="93">
        <f t="shared" si="390"/>
        <v>0.79116246848324467</v>
      </c>
      <c r="AA77" s="93">
        <f t="shared" si="390"/>
        <v>0.79133656252700058</v>
      </c>
      <c r="AB77" s="93">
        <f t="shared" si="390"/>
        <v>0.79139195996419831</v>
      </c>
      <c r="AC77" s="93">
        <f t="shared" si="390"/>
        <v>0.79149485429525612</v>
      </c>
      <c r="AD77" s="93">
        <f t="shared" si="390"/>
        <v>0.79153443101680743</v>
      </c>
      <c r="AE77" s="93">
        <f t="shared" si="390"/>
        <v>0.79162942654799284</v>
      </c>
      <c r="AF77" s="93">
        <f t="shared" si="390"/>
        <v>0.7916848444871073</v>
      </c>
      <c r="AG77" s="93">
        <f t="shared" si="390"/>
        <v>0.79170067850067727</v>
      </c>
      <c r="AH77" s="93">
        <f t="shared" si="390"/>
        <v>0.79172443023358374</v>
      </c>
      <c r="AI77" s="93">
        <f t="shared" si="390"/>
        <v>0.79176401843450595</v>
      </c>
      <c r="AJ77" s="93">
        <f t="shared" si="390"/>
        <v>0.79181944579571173</v>
      </c>
      <c r="AK77" s="93">
        <f t="shared" si="390"/>
        <v>0.79190655551681832</v>
      </c>
      <c r="AL77" s="93">
        <f t="shared" si="390"/>
        <v>0.79197783352183515</v>
      </c>
      <c r="AM77" s="93">
        <f t="shared" si="389"/>
        <v>0.79206496066750887</v>
      </c>
      <c r="AN77" s="93">
        <f t="shared" si="389"/>
        <v>0.79216794250003364</v>
      </c>
      <c r="AO77" s="93">
        <f t="shared" si="389"/>
        <v>0.79231848301180618</v>
      </c>
      <c r="AP77" s="93">
        <f t="shared" si="389"/>
        <v>0.79255624988677209</v>
      </c>
      <c r="AQ77" s="93">
        <f t="shared" si="389"/>
        <v>0.79282581066239721</v>
      </c>
      <c r="AR77" s="93">
        <f t="shared" si="389"/>
        <v>0.79327004188585271</v>
      </c>
      <c r="AS77" s="93">
        <f t="shared" si="389"/>
        <v>0.79377805984415384</v>
      </c>
      <c r="AT77" s="93">
        <f t="shared" si="389"/>
        <v>0.79426256000575723</v>
      </c>
      <c r="AU77" s="93">
        <f t="shared" si="389"/>
        <v>0.79477121358245018</v>
      </c>
      <c r="AV77" s="93">
        <f t="shared" si="389"/>
        <v>0.79526427743445927</v>
      </c>
      <c r="AW77" s="93">
        <f t="shared" si="389"/>
        <v>0.79593286103773098</v>
      </c>
      <c r="AX77" s="93">
        <f t="shared" si="389"/>
        <v>0.79664187230408146</v>
      </c>
      <c r="AY77" s="93">
        <f t="shared" si="389"/>
        <v>0.79730363432056783</v>
      </c>
      <c r="AZ77" s="93">
        <f t="shared" si="389"/>
        <v>0.79793400218229182</v>
      </c>
      <c r="BA77" s="93">
        <f t="shared" si="389"/>
        <v>0.79853290185868564</v>
      </c>
      <c r="BB77" s="93">
        <f t="shared" si="389"/>
        <v>0.79911625672609621</v>
      </c>
      <c r="BC77" s="93">
        <f t="shared" si="389"/>
        <v>0.79970003775365617</v>
      </c>
      <c r="BD77" s="93">
        <f t="shared" si="271"/>
        <v>0.80013210909256582</v>
      </c>
      <c r="BE77" s="93">
        <f t="shared" si="271"/>
        <v>0.80069259390830194</v>
      </c>
      <c r="BF77" s="93">
        <f t="shared" si="271"/>
        <v>0.80146199742583046</v>
      </c>
      <c r="BG77" s="93">
        <f t="shared" si="271"/>
        <v>0.80197526159325006</v>
      </c>
      <c r="BH77" s="93">
        <f t="shared" si="271"/>
        <v>0.80272982763122347</v>
      </c>
      <c r="BI77" s="93">
        <f t="shared" si="271"/>
        <v>0.80342881069652972</v>
      </c>
      <c r="BJ77" s="93">
        <f t="shared" si="271"/>
        <v>0.80414449930090759</v>
      </c>
      <c r="BK77" s="93">
        <f t="shared" si="271"/>
        <v>0.80466753319748541</v>
      </c>
      <c r="BL77" s="93">
        <f t="shared" si="271"/>
        <v>0.80531984226972408</v>
      </c>
      <c r="BM77" s="93">
        <f t="shared" si="271"/>
        <v>0.80614210721908741</v>
      </c>
      <c r="BN77" s="93">
        <f t="shared" si="271"/>
        <v>0.80693290146252095</v>
      </c>
      <c r="BO77" s="93">
        <f t="shared" si="271"/>
        <v>0.80784576717943379</v>
      </c>
      <c r="BP77" s="93">
        <f t="shared" si="271"/>
        <v>0.80871918389804331</v>
      </c>
      <c r="BQ77" s="93">
        <f t="shared" si="271"/>
        <v>0.80961785972233524</v>
      </c>
      <c r="BR77" s="93">
        <f t="shared" si="271"/>
        <v>0.81062303228236532</v>
      </c>
      <c r="BS77" s="93">
        <f t="shared" si="271"/>
        <v>0.81162945280384224</v>
      </c>
      <c r="BT77" s="93">
        <f t="shared" si="386"/>
        <v>0.81306043917679338</v>
      </c>
      <c r="BU77" s="93">
        <f t="shared" si="386"/>
        <v>0.81449394852619939</v>
      </c>
      <c r="BV77" s="93">
        <f t="shared" si="386"/>
        <v>0.81619162711058968</v>
      </c>
      <c r="BW77" s="93">
        <f t="shared" si="386"/>
        <v>0.8180403984109984</v>
      </c>
      <c r="BX77" s="93">
        <f t="shared" si="386"/>
        <v>0.81989335739871938</v>
      </c>
      <c r="BY77" s="93">
        <f t="shared" si="386"/>
        <v>0.82245943082288686</v>
      </c>
      <c r="BZ77" s="93">
        <f t="shared" si="386"/>
        <v>0.82526533295493343</v>
      </c>
      <c r="CA77" s="93">
        <f t="shared" si="386"/>
        <v>0.82838835706105396</v>
      </c>
      <c r="CB77" s="93">
        <f t="shared" si="386"/>
        <v>0.83173191937694924</v>
      </c>
      <c r="CC77" s="93">
        <f t="shared" si="386"/>
        <v>0.83534898046235129</v>
      </c>
      <c r="CD77" s="93">
        <f t="shared" si="386"/>
        <v>0.83942860347524095</v>
      </c>
      <c r="CE77" s="93">
        <f t="shared" si="386"/>
        <v>0.84406250663667626</v>
      </c>
      <c r="CF77" s="93">
        <f t="shared" si="386"/>
        <v>0.84890124372591391</v>
      </c>
      <c r="CG77" s="93">
        <f t="shared" si="386"/>
        <v>0.8544724037986815</v>
      </c>
      <c r="CH77" s="93">
        <f t="shared" si="386"/>
        <v>0.86025330601510253</v>
      </c>
      <c r="CI77" s="93">
        <f t="shared" si="273"/>
        <v>0.8670072928262188</v>
      </c>
      <c r="CJ77" s="93">
        <f t="shared" si="273"/>
        <v>0.87463410219738003</v>
      </c>
      <c r="CK77" s="93">
        <f t="shared" si="273"/>
        <v>0.88317439863215286</v>
      </c>
      <c r="CL77" s="93">
        <f t="shared" si="273"/>
        <v>0.89269950232192774</v>
      </c>
      <c r="CM77" s="93">
        <f t="shared" si="273"/>
        <v>0.90382559540131802</v>
      </c>
      <c r="CN77" s="93">
        <f t="shared" si="273"/>
        <v>0.91547037861733049</v>
      </c>
      <c r="CO77" s="93">
        <f t="shared" si="273"/>
        <v>0.92818653413497976</v>
      </c>
      <c r="CP77" s="93">
        <f t="shared" si="273"/>
        <v>0.94250315709119503</v>
      </c>
      <c r="CQ77" s="93">
        <f t="shared" si="273"/>
        <v>0.95869552449999995</v>
      </c>
      <c r="CR77" s="93">
        <f t="shared" si="273"/>
        <v>0.97894999999999999</v>
      </c>
      <c r="CS77" s="93">
        <f t="shared" si="273"/>
        <v>1</v>
      </c>
      <c r="CT77" s="93">
        <f t="shared" si="273"/>
        <v>0</v>
      </c>
      <c r="CU77" s="93">
        <f t="shared" si="273"/>
        <v>0</v>
      </c>
      <c r="CV77" s="93">
        <f t="shared" si="273"/>
        <v>0</v>
      </c>
      <c r="CW77" s="93">
        <f t="shared" si="273"/>
        <v>0</v>
      </c>
      <c r="CX77" s="93">
        <f t="shared" si="273"/>
        <v>0</v>
      </c>
      <c r="CY77" s="93">
        <f t="shared" si="388"/>
        <v>0</v>
      </c>
      <c r="CZ77" s="93">
        <f t="shared" si="387"/>
        <v>0</v>
      </c>
      <c r="DA77" s="93">
        <f t="shared" si="387"/>
        <v>0</v>
      </c>
      <c r="DB77" s="93">
        <f t="shared" si="387"/>
        <v>0</v>
      </c>
      <c r="DC77" s="93">
        <f t="shared" si="387"/>
        <v>0</v>
      </c>
      <c r="DD77" s="93">
        <f t="shared" si="387"/>
        <v>0</v>
      </c>
      <c r="DE77" s="93">
        <f t="shared" si="387"/>
        <v>0</v>
      </c>
      <c r="DF77" s="93">
        <f t="shared" si="387"/>
        <v>0</v>
      </c>
      <c r="DG77" s="93">
        <f t="shared" si="387"/>
        <v>0</v>
      </c>
      <c r="DH77" s="93">
        <f t="shared" si="387"/>
        <v>0</v>
      </c>
      <c r="DI77" s="93">
        <f t="shared" si="387"/>
        <v>0</v>
      </c>
      <c r="DJ77" s="93">
        <f t="shared" si="387"/>
        <v>0</v>
      </c>
      <c r="DK77" s="93">
        <f t="shared" si="387"/>
        <v>0</v>
      </c>
      <c r="DL77" s="93">
        <f t="shared" si="387"/>
        <v>0</v>
      </c>
      <c r="DM77" s="93">
        <f t="shared" si="387"/>
        <v>0</v>
      </c>
      <c r="DN77" s="93">
        <f t="shared" si="387"/>
        <v>0</v>
      </c>
      <c r="DO77" s="93">
        <f t="shared" si="272"/>
        <v>0</v>
      </c>
      <c r="DP77" s="93">
        <f t="shared" si="272"/>
        <v>0</v>
      </c>
      <c r="DQ77" s="93">
        <f t="shared" si="272"/>
        <v>0</v>
      </c>
      <c r="DR77" s="93">
        <f t="shared" si="272"/>
        <v>0</v>
      </c>
      <c r="DS77" s="93">
        <f t="shared" si="272"/>
        <v>0</v>
      </c>
      <c r="DU77" s="37">
        <v>73</v>
      </c>
      <c r="DV77" s="93">
        <f t="shared" si="282"/>
        <v>0.34448237265617754</v>
      </c>
      <c r="DW77" s="93">
        <f t="shared" si="283"/>
        <v>0.3495482899011213</v>
      </c>
      <c r="DX77" s="93">
        <f t="shared" si="284"/>
        <v>0.35468870592907897</v>
      </c>
      <c r="DY77" s="93">
        <f t="shared" si="285"/>
        <v>0.35990471631038895</v>
      </c>
      <c r="DZ77" s="93">
        <f t="shared" si="286"/>
        <v>0.36519743272671817</v>
      </c>
      <c r="EA77" s="93">
        <f t="shared" si="287"/>
        <v>0.37056798320799345</v>
      </c>
      <c r="EB77" s="93">
        <f t="shared" si="288"/>
        <v>0.37601751237281689</v>
      </c>
      <c r="EC77" s="93">
        <f t="shared" si="289"/>
        <v>0.38154718167241714</v>
      </c>
      <c r="ED77" s="93">
        <f t="shared" si="290"/>
        <v>0.38715816963818794</v>
      </c>
      <c r="EE77" s="93">
        <f t="shared" si="291"/>
        <v>0.39285167213286715</v>
      </c>
      <c r="EF77" s="93">
        <f t="shared" si="292"/>
        <v>0.39862890260540929</v>
      </c>
      <c r="EG77" s="93">
        <f t="shared" si="293"/>
        <v>0.40449109234960645</v>
      </c>
      <c r="EH77" s="93">
        <f t="shared" si="294"/>
        <v>0.41043949076651243</v>
      </c>
      <c r="EI77" s="93">
        <f t="shared" si="295"/>
        <v>0.41647536563072585</v>
      </c>
      <c r="EJ77" s="93">
        <f t="shared" si="296"/>
        <v>0.42260000336058945</v>
      </c>
      <c r="EK77" s="93">
        <f t="shared" si="297"/>
        <v>0.42881470929236282</v>
      </c>
      <c r="EL77" s="93">
        <f t="shared" si="298"/>
        <v>0.43512080795842695</v>
      </c>
      <c r="EM77" s="93">
        <f t="shared" si="299"/>
        <v>0.44151964336958027</v>
      </c>
      <c r="EN77" s="93">
        <f t="shared" si="300"/>
        <v>0.44801257930148586</v>
      </c>
      <c r="EO77" s="93">
        <f t="shared" si="301"/>
        <v>0.45460099958533123</v>
      </c>
      <c r="EP77" s="93">
        <f t="shared" si="302"/>
        <v>0.46128630840276258</v>
      </c>
      <c r="EQ77" s="93">
        <f t="shared" si="303"/>
        <v>0.46806993058515611</v>
      </c>
      <c r="ER77" s="93">
        <f t="shared" si="304"/>
        <v>0.47495331191729073</v>
      </c>
      <c r="ES77" s="93">
        <f t="shared" si="305"/>
        <v>0.48193791944548614</v>
      </c>
      <c r="ET77" s="93">
        <f t="shared" si="306"/>
        <v>0.48902524179027268</v>
      </c>
      <c r="EU77" s="93">
        <f t="shared" si="307"/>
        <v>0.49621678946365899</v>
      </c>
      <c r="EV77" s="93">
        <f t="shared" si="308"/>
        <v>0.50351409519106571</v>
      </c>
      <c r="EW77" s="93">
        <f t="shared" si="309"/>
        <v>0.51091871423799318</v>
      </c>
      <c r="EX77" s="93">
        <f t="shared" si="310"/>
        <v>0.51843222474149309</v>
      </c>
      <c r="EY77" s="93">
        <f t="shared" si="311"/>
        <v>0.52605622804651497</v>
      </c>
      <c r="EZ77" s="93">
        <f t="shared" si="312"/>
        <v>0.53379234904719897</v>
      </c>
      <c r="FA77" s="93">
        <f t="shared" si="313"/>
        <v>0.5416422365331871</v>
      </c>
      <c r="FB77" s="93">
        <f t="shared" si="314"/>
        <v>0.54960756354102802</v>
      </c>
      <c r="FC77" s="93">
        <f t="shared" si="315"/>
        <v>0.55769002771074905</v>
      </c>
      <c r="FD77" s="93">
        <f t="shared" si="316"/>
        <v>0.56589135164767179</v>
      </c>
      <c r="FE77" s="93">
        <f t="shared" si="317"/>
        <v>0.57421328328954924</v>
      </c>
      <c r="FF77" s="93">
        <f t="shared" si="318"/>
        <v>0.58265759627910141</v>
      </c>
      <c r="FG77" s="93">
        <f t="shared" si="319"/>
        <v>0.59122609034202933</v>
      </c>
      <c r="FH77" s="93">
        <f t="shared" si="320"/>
        <v>0.59992059167058853</v>
      </c>
      <c r="FI77" s="93">
        <f t="shared" si="321"/>
        <v>0.60874295331280304</v>
      </c>
      <c r="FJ77" s="93">
        <f t="shared" si="322"/>
        <v>0.61769505556740301</v>
      </c>
      <c r="FK77" s="93">
        <f t="shared" si="323"/>
        <v>0.62677880638457062</v>
      </c>
      <c r="FL77" s="93">
        <f t="shared" si="324"/>
        <v>0.63599614177257902</v>
      </c>
      <c r="FM77" s="93">
        <f t="shared" si="325"/>
        <v>0.64534902621041101</v>
      </c>
      <c r="FN77" s="93">
        <f t="shared" si="326"/>
        <v>0.65483945306644642</v>
      </c>
      <c r="FO77" s="93">
        <f t="shared" si="327"/>
        <v>0.66446944502330585</v>
      </c>
      <c r="FP77" s="93">
        <f t="shared" si="328"/>
        <v>0.67424105450894267</v>
      </c>
      <c r="FQ77" s="93">
        <f t="shared" si="329"/>
        <v>0.6841563641340741</v>
      </c>
      <c r="FR77" s="93">
        <f t="shared" si="330"/>
        <v>0.6942174871360457</v>
      </c>
      <c r="FS77" s="93">
        <f t="shared" si="331"/>
        <v>0.70442656782922286</v>
      </c>
      <c r="FT77" s="93">
        <f t="shared" si="332"/>
        <v>0.71478578206200549</v>
      </c>
      <c r="FU77" s="93">
        <f t="shared" si="333"/>
        <v>0.72529733768056437</v>
      </c>
      <c r="FV77" s="93">
        <f t="shared" si="334"/>
        <v>0.73596347499939618</v>
      </c>
      <c r="FW77" s="93">
        <f t="shared" si="335"/>
        <v>0.74678646727879905</v>
      </c>
      <c r="FX77" s="93">
        <f t="shared" si="336"/>
        <v>0.75776862120936961</v>
      </c>
      <c r="FY77" s="93">
        <f t="shared" si="337"/>
        <v>0.768912277403625</v>
      </c>
      <c r="FZ77" s="93">
        <f t="shared" si="338"/>
        <v>0.7802198108948547</v>
      </c>
      <c r="GA77" s="93">
        <f t="shared" si="339"/>
        <v>0.79169363164330842</v>
      </c>
      <c r="GB77" s="93">
        <f t="shared" si="340"/>
        <v>0.80333618504982762</v>
      </c>
      <c r="GC77" s="93">
        <f t="shared" si="341"/>
        <v>0.81514995247703093</v>
      </c>
      <c r="GD77" s="93">
        <f t="shared" si="342"/>
        <v>0.82713745177816367</v>
      </c>
      <c r="GE77" s="93">
        <f t="shared" si="343"/>
        <v>0.8393012378337249</v>
      </c>
      <c r="GF77" s="93">
        <f t="shared" si="344"/>
        <v>0.85164390309598548</v>
      </c>
      <c r="GG77" s="93">
        <f t="shared" si="345"/>
        <v>0.86416807814151464</v>
      </c>
      <c r="GH77" s="93">
        <f t="shared" si="346"/>
        <v>0.87687643223183098</v>
      </c>
      <c r="GI77" s="93">
        <f t="shared" si="347"/>
        <v>0.88977167388229905</v>
      </c>
      <c r="GJ77" s="93">
        <f t="shared" si="348"/>
        <v>0.9028565514393917</v>
      </c>
      <c r="GK77" s="93">
        <f t="shared" si="349"/>
        <v>0.91613385366644151</v>
      </c>
      <c r="GL77" s="93">
        <f t="shared" si="350"/>
        <v>0.92960641033800684</v>
      </c>
      <c r="GM77" s="93">
        <f t="shared" si="351"/>
        <v>0.94327709284297745</v>
      </c>
      <c r="GN77" s="93">
        <f t="shared" si="352"/>
        <v>0.95714881479655056</v>
      </c>
      <c r="GO77" s="93">
        <f t="shared" si="353"/>
        <v>0.97122453266120568</v>
      </c>
      <c r="GP77" s="93">
        <f t="shared" si="354"/>
        <v>0.98550724637681164</v>
      </c>
      <c r="GQ77" s="93">
        <f t="shared" si="355"/>
        <v>1</v>
      </c>
      <c r="GR77" s="93">
        <f t="shared" si="356"/>
        <v>0</v>
      </c>
      <c r="GS77" s="93">
        <f t="shared" si="357"/>
        <v>0</v>
      </c>
      <c r="GT77" s="93">
        <f t="shared" si="358"/>
        <v>0</v>
      </c>
      <c r="GU77" s="93">
        <f t="shared" si="359"/>
        <v>0</v>
      </c>
      <c r="GV77" s="93">
        <f t="shared" si="360"/>
        <v>0</v>
      </c>
      <c r="GW77" s="93">
        <f t="shared" si="361"/>
        <v>0</v>
      </c>
      <c r="GX77" s="93">
        <f t="shared" si="362"/>
        <v>0</v>
      </c>
      <c r="GY77" s="93">
        <f t="shared" si="363"/>
        <v>0</v>
      </c>
      <c r="GZ77" s="93">
        <f t="shared" si="364"/>
        <v>0</v>
      </c>
      <c r="HA77" s="93">
        <f t="shared" si="365"/>
        <v>0</v>
      </c>
      <c r="HB77" s="93">
        <f t="shared" si="366"/>
        <v>0</v>
      </c>
      <c r="HC77" s="93">
        <f t="shared" si="367"/>
        <v>0</v>
      </c>
      <c r="HD77" s="93">
        <f t="shared" si="368"/>
        <v>0</v>
      </c>
      <c r="HE77" s="93">
        <f t="shared" si="369"/>
        <v>0</v>
      </c>
      <c r="HF77" s="93">
        <f t="shared" si="370"/>
        <v>0</v>
      </c>
      <c r="HG77" s="93">
        <f t="shared" si="371"/>
        <v>0</v>
      </c>
      <c r="HH77" s="93">
        <f t="shared" si="372"/>
        <v>0</v>
      </c>
      <c r="HI77" s="93">
        <f t="shared" si="373"/>
        <v>0</v>
      </c>
      <c r="HJ77" s="93">
        <f t="shared" si="374"/>
        <v>0</v>
      </c>
      <c r="HK77" s="93">
        <f t="shared" si="375"/>
        <v>0</v>
      </c>
      <c r="HL77" s="93">
        <f t="shared" si="376"/>
        <v>0</v>
      </c>
      <c r="HM77" s="93">
        <f t="shared" si="377"/>
        <v>0</v>
      </c>
      <c r="HN77" s="93">
        <f t="shared" si="378"/>
        <v>0</v>
      </c>
      <c r="HO77" s="93">
        <f t="shared" si="379"/>
        <v>0</v>
      </c>
      <c r="HP77" s="93">
        <f t="shared" si="380"/>
        <v>0</v>
      </c>
      <c r="HQ77" s="93">
        <f t="shared" si="381"/>
        <v>0</v>
      </c>
    </row>
    <row r="78" spans="2:225" x14ac:dyDescent="0.25">
      <c r="B78" s="40">
        <v>74</v>
      </c>
      <c r="C78" s="91">
        <f t="shared" ca="1" si="275"/>
        <v>112915.64061424611</v>
      </c>
      <c r="D78" s="91">
        <f t="shared" ca="1" si="276"/>
        <v>112915.64061424611</v>
      </c>
      <c r="E78" s="91">
        <f t="shared" ca="1" si="277"/>
        <v>796103.18307134695</v>
      </c>
      <c r="F78" s="91">
        <f t="shared" ca="1" si="278"/>
        <v>848309.69448928745</v>
      </c>
      <c r="H78" s="40">
        <v>74</v>
      </c>
      <c r="I78" s="91">
        <f t="shared" si="267"/>
        <v>542863.65679926006</v>
      </c>
      <c r="J78" s="41">
        <f t="shared" si="382"/>
        <v>0.20800000000000002</v>
      </c>
      <c r="K78" s="92">
        <f t="shared" si="279"/>
        <v>112915.64061424611</v>
      </c>
      <c r="L78" s="92">
        <f t="shared" si="280"/>
        <v>449.86311001691678</v>
      </c>
      <c r="M78" s="42"/>
      <c r="N78" s="40">
        <v>74</v>
      </c>
      <c r="O78" s="54">
        <f t="shared" si="383"/>
        <v>3.9448072565244163</v>
      </c>
      <c r="P78" s="92">
        <f t="shared" si="261"/>
        <v>307.01219351810283</v>
      </c>
      <c r="Q78" s="92">
        <f t="shared" si="384"/>
        <v>112059.45063410753</v>
      </c>
      <c r="R78" s="42"/>
      <c r="S78" s="40">
        <v>74</v>
      </c>
      <c r="T78" s="54">
        <f>'7. Dödsrisk'!E78</f>
        <v>2.6719999999999997E-2</v>
      </c>
      <c r="U78" s="90">
        <f t="shared" si="385"/>
        <v>0.97328000000000003</v>
      </c>
      <c r="V78" s="43"/>
      <c r="W78" s="37">
        <v>74</v>
      </c>
      <c r="X78" s="93">
        <f t="shared" si="390"/>
        <v>0.77059923765963811</v>
      </c>
      <c r="Y78" s="93">
        <f t="shared" si="390"/>
        <v>0.77275522473665348</v>
      </c>
      <c r="Z78" s="93">
        <f t="shared" si="390"/>
        <v>0.77288661546128168</v>
      </c>
      <c r="AA78" s="93">
        <f t="shared" si="390"/>
        <v>0.77305668793262683</v>
      </c>
      <c r="AB78" s="93">
        <f t="shared" si="390"/>
        <v>0.77311080568902535</v>
      </c>
      <c r="AC78" s="93">
        <f t="shared" si="390"/>
        <v>0.77321132316103569</v>
      </c>
      <c r="AD78" s="93">
        <f t="shared" si="390"/>
        <v>0.77324998566031922</v>
      </c>
      <c r="AE78" s="93">
        <f t="shared" si="390"/>
        <v>0.77334278679473423</v>
      </c>
      <c r="AF78" s="93">
        <f t="shared" si="390"/>
        <v>0.77339692457945508</v>
      </c>
      <c r="AG78" s="93">
        <f t="shared" si="390"/>
        <v>0.77341239282731167</v>
      </c>
      <c r="AH78" s="93">
        <f t="shared" si="390"/>
        <v>0.77343559589518796</v>
      </c>
      <c r="AI78" s="93">
        <f t="shared" si="390"/>
        <v>0.77347426960866883</v>
      </c>
      <c r="AJ78" s="93">
        <f t="shared" si="390"/>
        <v>0.77352841659783078</v>
      </c>
      <c r="AK78" s="93">
        <f t="shared" si="390"/>
        <v>0.77361351408437984</v>
      </c>
      <c r="AL78" s="93">
        <f t="shared" si="390"/>
        <v>0.77368314556748075</v>
      </c>
      <c r="AM78" s="93">
        <f t="shared" si="389"/>
        <v>0.77376826007608945</v>
      </c>
      <c r="AN78" s="93">
        <f t="shared" si="389"/>
        <v>0.77386886302828284</v>
      </c>
      <c r="AO78" s="93">
        <f t="shared" si="389"/>
        <v>0.77401592605423342</v>
      </c>
      <c r="AP78" s="93">
        <f t="shared" si="389"/>
        <v>0.7742482005143877</v>
      </c>
      <c r="AQ78" s="93">
        <f t="shared" si="389"/>
        <v>0.77451153443609588</v>
      </c>
      <c r="AR78" s="93">
        <f t="shared" si="389"/>
        <v>0.77494550391828954</v>
      </c>
      <c r="AS78" s="93">
        <f t="shared" si="389"/>
        <v>0.7754417866617539</v>
      </c>
      <c r="AT78" s="93">
        <f t="shared" si="389"/>
        <v>0.77591509486962429</v>
      </c>
      <c r="AU78" s="93">
        <f t="shared" si="389"/>
        <v>0.77641199854869558</v>
      </c>
      <c r="AV78" s="93">
        <f t="shared" si="389"/>
        <v>0.77689367262572329</v>
      </c>
      <c r="AW78" s="93">
        <f t="shared" si="389"/>
        <v>0.77754681194775943</v>
      </c>
      <c r="AX78" s="93">
        <f t="shared" si="389"/>
        <v>0.77823944505385712</v>
      </c>
      <c r="AY78" s="93">
        <f t="shared" si="389"/>
        <v>0.77888592036776272</v>
      </c>
      <c r="AZ78" s="93">
        <f t="shared" si="389"/>
        <v>0.7795017267318809</v>
      </c>
      <c r="BA78" s="93">
        <f t="shared" si="389"/>
        <v>0.78008679182575003</v>
      </c>
      <c r="BB78" s="93">
        <f t="shared" si="389"/>
        <v>0.78065667119572335</v>
      </c>
      <c r="BC78" s="93">
        <f t="shared" si="389"/>
        <v>0.78122696688154669</v>
      </c>
      <c r="BD78" s="93">
        <f t="shared" si="271"/>
        <v>0.78164905737252754</v>
      </c>
      <c r="BE78" s="93">
        <f t="shared" si="271"/>
        <v>0.78219659498902017</v>
      </c>
      <c r="BF78" s="93">
        <f t="shared" si="271"/>
        <v>0.78294822528529373</v>
      </c>
      <c r="BG78" s="93">
        <f t="shared" si="271"/>
        <v>0.78344963305044601</v>
      </c>
      <c r="BH78" s="93">
        <f t="shared" si="271"/>
        <v>0.78418676861294223</v>
      </c>
      <c r="BI78" s="93">
        <f t="shared" si="271"/>
        <v>0.78486960516943982</v>
      </c>
      <c r="BJ78" s="93">
        <f t="shared" si="271"/>
        <v>0.78556876136705667</v>
      </c>
      <c r="BK78" s="93">
        <f t="shared" si="271"/>
        <v>0.78607971318062353</v>
      </c>
      <c r="BL78" s="93">
        <f t="shared" si="271"/>
        <v>0.78671695391329344</v>
      </c>
      <c r="BM78" s="93">
        <f t="shared" si="271"/>
        <v>0.78752022454232651</v>
      </c>
      <c r="BN78" s="93">
        <f t="shared" si="271"/>
        <v>0.78829275143873667</v>
      </c>
      <c r="BO78" s="93">
        <f t="shared" si="271"/>
        <v>0.78918452995758892</v>
      </c>
      <c r="BP78" s="93">
        <f t="shared" si="271"/>
        <v>0.79003777074999848</v>
      </c>
      <c r="BQ78" s="93">
        <f t="shared" si="271"/>
        <v>0.79091568716274929</v>
      </c>
      <c r="BR78" s="93">
        <f t="shared" si="271"/>
        <v>0.79189764023664266</v>
      </c>
      <c r="BS78" s="93">
        <f t="shared" si="271"/>
        <v>0.79288081244407349</v>
      </c>
      <c r="BT78" s="93">
        <f t="shared" si="386"/>
        <v>0.79427874303180945</v>
      </c>
      <c r="BU78" s="93">
        <f t="shared" si="386"/>
        <v>0.79567913831524417</v>
      </c>
      <c r="BV78" s="93">
        <f t="shared" si="386"/>
        <v>0.797337600524335</v>
      </c>
      <c r="BW78" s="93">
        <f t="shared" si="386"/>
        <v>0.7991436652077043</v>
      </c>
      <c r="BX78" s="93">
        <f t="shared" si="386"/>
        <v>0.80095382084280897</v>
      </c>
      <c r="BY78" s="93">
        <f t="shared" si="386"/>
        <v>0.8034606179708782</v>
      </c>
      <c r="BZ78" s="93">
        <f t="shared" si="386"/>
        <v>0.8062017037636745</v>
      </c>
      <c r="CA78" s="93">
        <f t="shared" si="386"/>
        <v>0.80925258601294359</v>
      </c>
      <c r="CB78" s="93">
        <f t="shared" si="386"/>
        <v>0.81251891203934168</v>
      </c>
      <c r="CC78" s="93">
        <f t="shared" si="386"/>
        <v>0.81605241901367098</v>
      </c>
      <c r="CD78" s="93">
        <f t="shared" si="386"/>
        <v>0.82003780273496285</v>
      </c>
      <c r="CE78" s="93">
        <f t="shared" si="386"/>
        <v>0.82456466273336904</v>
      </c>
      <c r="CF78" s="93">
        <f t="shared" si="386"/>
        <v>0.8292916249958453</v>
      </c>
      <c r="CG78" s="93">
        <f t="shared" si="386"/>
        <v>0.8347340912709319</v>
      </c>
      <c r="CH78" s="93">
        <f t="shared" si="386"/>
        <v>0.84038145464615366</v>
      </c>
      <c r="CI78" s="93">
        <f t="shared" si="273"/>
        <v>0.84697942436193319</v>
      </c>
      <c r="CJ78" s="93">
        <f t="shared" si="273"/>
        <v>0.85443005443662057</v>
      </c>
      <c r="CK78" s="93">
        <f t="shared" si="273"/>
        <v>0.86277307002375014</v>
      </c>
      <c r="CL78" s="93">
        <f t="shared" si="273"/>
        <v>0.87207814381829118</v>
      </c>
      <c r="CM78" s="93">
        <f t="shared" si="273"/>
        <v>0.88294722414754756</v>
      </c>
      <c r="CN78" s="93">
        <f t="shared" si="273"/>
        <v>0.89432301287127014</v>
      </c>
      <c r="CO78" s="93">
        <f t="shared" si="273"/>
        <v>0.90674542519646173</v>
      </c>
      <c r="CP78" s="93">
        <f t="shared" si="273"/>
        <v>0.92073133416238839</v>
      </c>
      <c r="CQ78" s="93">
        <f t="shared" si="273"/>
        <v>0.93654965788404998</v>
      </c>
      <c r="CR78" s="93">
        <f t="shared" si="273"/>
        <v>0.95633625499999997</v>
      </c>
      <c r="CS78" s="93">
        <f t="shared" si="273"/>
        <v>0.97689999999999999</v>
      </c>
      <c r="CT78" s="93">
        <f t="shared" si="273"/>
        <v>1</v>
      </c>
      <c r="CU78" s="93">
        <f t="shared" si="273"/>
        <v>0</v>
      </c>
      <c r="CV78" s="93">
        <f t="shared" si="273"/>
        <v>0</v>
      </c>
      <c r="CW78" s="93">
        <f t="shared" si="273"/>
        <v>0</v>
      </c>
      <c r="CX78" s="93">
        <f t="shared" si="273"/>
        <v>0</v>
      </c>
      <c r="CY78" s="93">
        <f t="shared" si="388"/>
        <v>0</v>
      </c>
      <c r="CZ78" s="93">
        <f t="shared" si="387"/>
        <v>0</v>
      </c>
      <c r="DA78" s="93">
        <f t="shared" si="387"/>
        <v>0</v>
      </c>
      <c r="DB78" s="93">
        <f t="shared" si="387"/>
        <v>0</v>
      </c>
      <c r="DC78" s="93">
        <f t="shared" si="387"/>
        <v>0</v>
      </c>
      <c r="DD78" s="93">
        <f t="shared" si="387"/>
        <v>0</v>
      </c>
      <c r="DE78" s="93">
        <f t="shared" si="387"/>
        <v>0</v>
      </c>
      <c r="DF78" s="93">
        <f t="shared" si="387"/>
        <v>0</v>
      </c>
      <c r="DG78" s="93">
        <f t="shared" si="387"/>
        <v>0</v>
      </c>
      <c r="DH78" s="93">
        <f t="shared" si="387"/>
        <v>0</v>
      </c>
      <c r="DI78" s="93">
        <f t="shared" si="387"/>
        <v>0</v>
      </c>
      <c r="DJ78" s="93">
        <f t="shared" si="387"/>
        <v>0</v>
      </c>
      <c r="DK78" s="93">
        <f t="shared" si="387"/>
        <v>0</v>
      </c>
      <c r="DL78" s="93">
        <f t="shared" si="387"/>
        <v>0</v>
      </c>
      <c r="DM78" s="93">
        <f t="shared" si="387"/>
        <v>0</v>
      </c>
      <c r="DN78" s="93">
        <f t="shared" si="387"/>
        <v>0</v>
      </c>
      <c r="DO78" s="93">
        <f t="shared" si="272"/>
        <v>0</v>
      </c>
      <c r="DP78" s="93">
        <f t="shared" si="272"/>
        <v>0</v>
      </c>
      <c r="DQ78" s="93">
        <f t="shared" si="272"/>
        <v>0</v>
      </c>
      <c r="DR78" s="93">
        <f t="shared" si="272"/>
        <v>0</v>
      </c>
      <c r="DS78" s="93">
        <f t="shared" si="272"/>
        <v>0</v>
      </c>
      <c r="DU78" s="37">
        <v>74</v>
      </c>
      <c r="DV78" s="93">
        <f t="shared" si="282"/>
        <v>0.33948987450174017</v>
      </c>
      <c r="DW78" s="93">
        <f t="shared" si="283"/>
        <v>0.34448237265617754</v>
      </c>
      <c r="DX78" s="93">
        <f t="shared" si="284"/>
        <v>0.3495482899011213</v>
      </c>
      <c r="DY78" s="93">
        <f t="shared" si="285"/>
        <v>0.35468870592907897</v>
      </c>
      <c r="DZ78" s="93">
        <f t="shared" si="286"/>
        <v>0.35990471631038895</v>
      </c>
      <c r="EA78" s="93">
        <f t="shared" si="287"/>
        <v>0.36519743272671817</v>
      </c>
      <c r="EB78" s="93">
        <f t="shared" si="288"/>
        <v>0.37056798320799345</v>
      </c>
      <c r="EC78" s="93">
        <f t="shared" si="289"/>
        <v>0.37601751237281689</v>
      </c>
      <c r="ED78" s="93">
        <f t="shared" si="290"/>
        <v>0.38154718167241714</v>
      </c>
      <c r="EE78" s="93">
        <f t="shared" si="291"/>
        <v>0.38715816963818794</v>
      </c>
      <c r="EF78" s="93">
        <f t="shared" si="292"/>
        <v>0.39285167213286715</v>
      </c>
      <c r="EG78" s="93">
        <f t="shared" si="293"/>
        <v>0.39862890260540929</v>
      </c>
      <c r="EH78" s="93">
        <f t="shared" si="294"/>
        <v>0.40449109234960645</v>
      </c>
      <c r="EI78" s="93">
        <f t="shared" si="295"/>
        <v>0.41043949076651243</v>
      </c>
      <c r="EJ78" s="93">
        <f t="shared" si="296"/>
        <v>0.41647536563072585</v>
      </c>
      <c r="EK78" s="93">
        <f t="shared" si="297"/>
        <v>0.42260000336058945</v>
      </c>
      <c r="EL78" s="93">
        <f t="shared" si="298"/>
        <v>0.42881470929236282</v>
      </c>
      <c r="EM78" s="93">
        <f t="shared" si="299"/>
        <v>0.43512080795842695</v>
      </c>
      <c r="EN78" s="93">
        <f t="shared" si="300"/>
        <v>0.44151964336958027</v>
      </c>
      <c r="EO78" s="93">
        <f t="shared" si="301"/>
        <v>0.44801257930148586</v>
      </c>
      <c r="EP78" s="93">
        <f t="shared" si="302"/>
        <v>0.45460099958533123</v>
      </c>
      <c r="EQ78" s="93">
        <f t="shared" si="303"/>
        <v>0.46128630840276258</v>
      </c>
      <c r="ER78" s="93">
        <f t="shared" si="304"/>
        <v>0.46806993058515611</v>
      </c>
      <c r="ES78" s="93">
        <f t="shared" si="305"/>
        <v>0.47495331191729073</v>
      </c>
      <c r="ET78" s="93">
        <f t="shared" si="306"/>
        <v>0.48193791944548614</v>
      </c>
      <c r="EU78" s="93">
        <f t="shared" si="307"/>
        <v>0.48902524179027268</v>
      </c>
      <c r="EV78" s="93">
        <f t="shared" si="308"/>
        <v>0.49621678946365899</v>
      </c>
      <c r="EW78" s="93">
        <f t="shared" si="309"/>
        <v>0.50351409519106571</v>
      </c>
      <c r="EX78" s="93">
        <f t="shared" si="310"/>
        <v>0.51091871423799318</v>
      </c>
      <c r="EY78" s="93">
        <f t="shared" si="311"/>
        <v>0.51843222474149309</v>
      </c>
      <c r="EZ78" s="93">
        <f t="shared" si="312"/>
        <v>0.52605622804651497</v>
      </c>
      <c r="FA78" s="93">
        <f t="shared" si="313"/>
        <v>0.53379234904719897</v>
      </c>
      <c r="FB78" s="93">
        <f t="shared" si="314"/>
        <v>0.5416422365331871</v>
      </c>
      <c r="FC78" s="93">
        <f t="shared" si="315"/>
        <v>0.54960756354102802</v>
      </c>
      <c r="FD78" s="93">
        <f t="shared" si="316"/>
        <v>0.55769002771074905</v>
      </c>
      <c r="FE78" s="93">
        <f t="shared" si="317"/>
        <v>0.56589135164767179</v>
      </c>
      <c r="FF78" s="93">
        <f t="shared" si="318"/>
        <v>0.57421328328954924</v>
      </c>
      <c r="FG78" s="93">
        <f t="shared" si="319"/>
        <v>0.58265759627910141</v>
      </c>
      <c r="FH78" s="93">
        <f t="shared" si="320"/>
        <v>0.59122609034202933</v>
      </c>
      <c r="FI78" s="93">
        <f t="shared" si="321"/>
        <v>0.59992059167058853</v>
      </c>
      <c r="FJ78" s="93">
        <f t="shared" si="322"/>
        <v>0.60874295331280304</v>
      </c>
      <c r="FK78" s="93">
        <f t="shared" si="323"/>
        <v>0.61769505556740301</v>
      </c>
      <c r="FL78" s="93">
        <f t="shared" si="324"/>
        <v>0.62677880638457062</v>
      </c>
      <c r="FM78" s="93">
        <f t="shared" si="325"/>
        <v>0.63599614177257902</v>
      </c>
      <c r="FN78" s="93">
        <f t="shared" si="326"/>
        <v>0.64534902621041101</v>
      </c>
      <c r="FO78" s="93">
        <f t="shared" si="327"/>
        <v>0.65483945306644642</v>
      </c>
      <c r="FP78" s="93">
        <f t="shared" si="328"/>
        <v>0.66446944502330585</v>
      </c>
      <c r="FQ78" s="93">
        <f t="shared" si="329"/>
        <v>0.67424105450894267</v>
      </c>
      <c r="FR78" s="93">
        <f t="shared" si="330"/>
        <v>0.6841563641340741</v>
      </c>
      <c r="FS78" s="93">
        <f t="shared" si="331"/>
        <v>0.6942174871360457</v>
      </c>
      <c r="FT78" s="93">
        <f t="shared" si="332"/>
        <v>0.70442656782922286</v>
      </c>
      <c r="FU78" s="93">
        <f t="shared" si="333"/>
        <v>0.71478578206200549</v>
      </c>
      <c r="FV78" s="93">
        <f t="shared" si="334"/>
        <v>0.72529733768056437</v>
      </c>
      <c r="FW78" s="93">
        <f t="shared" si="335"/>
        <v>0.73596347499939618</v>
      </c>
      <c r="FX78" s="93">
        <f t="shared" si="336"/>
        <v>0.74678646727879905</v>
      </c>
      <c r="FY78" s="93">
        <f t="shared" si="337"/>
        <v>0.75776862120936961</v>
      </c>
      <c r="FZ78" s="93">
        <f t="shared" si="338"/>
        <v>0.768912277403625</v>
      </c>
      <c r="GA78" s="93">
        <f t="shared" si="339"/>
        <v>0.7802198108948547</v>
      </c>
      <c r="GB78" s="93">
        <f t="shared" si="340"/>
        <v>0.79169363164330842</v>
      </c>
      <c r="GC78" s="93">
        <f t="shared" si="341"/>
        <v>0.80333618504982762</v>
      </c>
      <c r="GD78" s="93">
        <f t="shared" si="342"/>
        <v>0.81514995247703093</v>
      </c>
      <c r="GE78" s="93">
        <f t="shared" si="343"/>
        <v>0.82713745177816367</v>
      </c>
      <c r="GF78" s="93">
        <f t="shared" si="344"/>
        <v>0.8393012378337249</v>
      </c>
      <c r="GG78" s="93">
        <f t="shared" si="345"/>
        <v>0.85164390309598548</v>
      </c>
      <c r="GH78" s="93">
        <f t="shared" si="346"/>
        <v>0.86416807814151464</v>
      </c>
      <c r="GI78" s="93">
        <f t="shared" si="347"/>
        <v>0.87687643223183098</v>
      </c>
      <c r="GJ78" s="93">
        <f t="shared" si="348"/>
        <v>0.88977167388229905</v>
      </c>
      <c r="GK78" s="93">
        <f t="shared" si="349"/>
        <v>0.9028565514393917</v>
      </c>
      <c r="GL78" s="93">
        <f t="shared" si="350"/>
        <v>0.91613385366644151</v>
      </c>
      <c r="GM78" s="93">
        <f t="shared" si="351"/>
        <v>0.92960641033800684</v>
      </c>
      <c r="GN78" s="93">
        <f t="shared" si="352"/>
        <v>0.94327709284297745</v>
      </c>
      <c r="GO78" s="93">
        <f t="shared" si="353"/>
        <v>0.95714881479655056</v>
      </c>
      <c r="GP78" s="93">
        <f t="shared" si="354"/>
        <v>0.97122453266120568</v>
      </c>
      <c r="GQ78" s="93">
        <f t="shared" si="355"/>
        <v>0.98550724637681164</v>
      </c>
      <c r="GR78" s="93">
        <f t="shared" si="356"/>
        <v>1</v>
      </c>
      <c r="GS78" s="93">
        <f t="shared" si="357"/>
        <v>0</v>
      </c>
      <c r="GT78" s="93">
        <f t="shared" si="358"/>
        <v>0</v>
      </c>
      <c r="GU78" s="93">
        <f t="shared" si="359"/>
        <v>0</v>
      </c>
      <c r="GV78" s="93">
        <f t="shared" si="360"/>
        <v>0</v>
      </c>
      <c r="GW78" s="93">
        <f t="shared" si="361"/>
        <v>0</v>
      </c>
      <c r="GX78" s="93">
        <f t="shared" si="362"/>
        <v>0</v>
      </c>
      <c r="GY78" s="93">
        <f t="shared" si="363"/>
        <v>0</v>
      </c>
      <c r="GZ78" s="93">
        <f t="shared" si="364"/>
        <v>0</v>
      </c>
      <c r="HA78" s="93">
        <f t="shared" si="365"/>
        <v>0</v>
      </c>
      <c r="HB78" s="93">
        <f t="shared" si="366"/>
        <v>0</v>
      </c>
      <c r="HC78" s="93">
        <f t="shared" si="367"/>
        <v>0</v>
      </c>
      <c r="HD78" s="93">
        <f t="shared" si="368"/>
        <v>0</v>
      </c>
      <c r="HE78" s="93">
        <f t="shared" si="369"/>
        <v>0</v>
      </c>
      <c r="HF78" s="93">
        <f t="shared" si="370"/>
        <v>0</v>
      </c>
      <c r="HG78" s="93">
        <f t="shared" si="371"/>
        <v>0</v>
      </c>
      <c r="HH78" s="93">
        <f t="shared" si="372"/>
        <v>0</v>
      </c>
      <c r="HI78" s="93">
        <f t="shared" si="373"/>
        <v>0</v>
      </c>
      <c r="HJ78" s="93">
        <f t="shared" si="374"/>
        <v>0</v>
      </c>
      <c r="HK78" s="93">
        <f t="shared" si="375"/>
        <v>0</v>
      </c>
      <c r="HL78" s="93">
        <f t="shared" si="376"/>
        <v>0</v>
      </c>
      <c r="HM78" s="93">
        <f t="shared" si="377"/>
        <v>0</v>
      </c>
      <c r="HN78" s="93">
        <f t="shared" si="378"/>
        <v>0</v>
      </c>
      <c r="HO78" s="93">
        <f t="shared" si="379"/>
        <v>0</v>
      </c>
      <c r="HP78" s="93">
        <f t="shared" si="380"/>
        <v>0</v>
      </c>
      <c r="HQ78" s="93">
        <f t="shared" si="381"/>
        <v>0</v>
      </c>
    </row>
    <row r="79" spans="2:225" x14ac:dyDescent="0.25">
      <c r="B79" s="40">
        <v>75</v>
      </c>
      <c r="C79" s="91">
        <f t="shared" ca="1" si="275"/>
        <v>0</v>
      </c>
      <c r="D79" s="91">
        <f t="shared" ca="1" si="276"/>
        <v>0</v>
      </c>
      <c r="E79" s="91">
        <f t="shared" ca="1" si="277"/>
        <v>713158.80228785973</v>
      </c>
      <c r="F79" s="91">
        <f t="shared" ca="1" si="278"/>
        <v>756462.93343660596</v>
      </c>
      <c r="H79" s="40">
        <v>75</v>
      </c>
      <c r="I79" s="91">
        <v>0</v>
      </c>
      <c r="J79" s="41">
        <v>0</v>
      </c>
      <c r="K79" s="92">
        <f t="shared" si="279"/>
        <v>0</v>
      </c>
      <c r="L79" s="92">
        <f t="shared" si="280"/>
        <v>0</v>
      </c>
      <c r="M79" s="42"/>
      <c r="N79" s="40">
        <v>75</v>
      </c>
      <c r="O79" s="54">
        <f t="shared" si="383"/>
        <v>3.9448072565244163</v>
      </c>
      <c r="P79" s="92">
        <f t="shared" si="261"/>
        <v>248.52285716103822</v>
      </c>
      <c r="Q79" s="92">
        <f t="shared" si="384"/>
        <v>90710.842863778948</v>
      </c>
      <c r="R79" s="42"/>
      <c r="S79" s="40">
        <v>75</v>
      </c>
      <c r="T79" s="54">
        <f>'7. Dödsrisk'!E79</f>
        <v>3.0379999999999997E-2</v>
      </c>
      <c r="U79" s="90">
        <f t="shared" si="385"/>
        <v>0.96962000000000004</v>
      </c>
      <c r="V79" s="43"/>
      <c r="W79" s="37">
        <v>75</v>
      </c>
      <c r="X79" s="93">
        <f t="shared" si="390"/>
        <v>0.75000882602937258</v>
      </c>
      <c r="Y79" s="93">
        <f t="shared" si="390"/>
        <v>0.75210720513169016</v>
      </c>
      <c r="Z79" s="93">
        <f t="shared" si="390"/>
        <v>0.75223508509615622</v>
      </c>
      <c r="AA79" s="93">
        <f t="shared" si="390"/>
        <v>0.75240061323106711</v>
      </c>
      <c r="AB79" s="93">
        <f t="shared" si="390"/>
        <v>0.7524532849610146</v>
      </c>
      <c r="AC79" s="93">
        <f t="shared" si="390"/>
        <v>0.7525511166061728</v>
      </c>
      <c r="AD79" s="93">
        <f t="shared" si="390"/>
        <v>0.75258874604347548</v>
      </c>
      <c r="AE79" s="93">
        <f t="shared" si="390"/>
        <v>0.75267906753157898</v>
      </c>
      <c r="AF79" s="93">
        <f t="shared" si="390"/>
        <v>0.75273175875469212</v>
      </c>
      <c r="AG79" s="93">
        <f t="shared" si="390"/>
        <v>0.75274681369096597</v>
      </c>
      <c r="AH79" s="93">
        <f t="shared" si="390"/>
        <v>0.75276939677286858</v>
      </c>
      <c r="AI79" s="93">
        <f t="shared" si="390"/>
        <v>0.75280703712472519</v>
      </c>
      <c r="AJ79" s="93">
        <f t="shared" si="390"/>
        <v>0.75285973730633682</v>
      </c>
      <c r="AK79" s="93">
        <f t="shared" si="390"/>
        <v>0.75294256098804524</v>
      </c>
      <c r="AL79" s="93">
        <f t="shared" si="390"/>
        <v>0.75301033191791766</v>
      </c>
      <c r="AM79" s="93">
        <f t="shared" si="389"/>
        <v>0.75309317216685634</v>
      </c>
      <c r="AN79" s="93">
        <f t="shared" si="389"/>
        <v>0.75319108700816717</v>
      </c>
      <c r="AO79" s="93">
        <f t="shared" si="389"/>
        <v>0.75333422051006438</v>
      </c>
      <c r="AP79" s="93">
        <f t="shared" si="389"/>
        <v>0.75356028859664326</v>
      </c>
      <c r="AQ79" s="93">
        <f t="shared" si="389"/>
        <v>0.75381658623596348</v>
      </c>
      <c r="AR79" s="93">
        <f t="shared" si="389"/>
        <v>0.75423896005359281</v>
      </c>
      <c r="AS79" s="93">
        <f t="shared" si="389"/>
        <v>0.75472198212215191</v>
      </c>
      <c r="AT79" s="93">
        <f t="shared" si="389"/>
        <v>0.75518264353470799</v>
      </c>
      <c r="AU79" s="93">
        <f t="shared" si="389"/>
        <v>0.75566626994747443</v>
      </c>
      <c r="AV79" s="93">
        <f t="shared" si="389"/>
        <v>0.75613507369316402</v>
      </c>
      <c r="AW79" s="93">
        <f t="shared" si="389"/>
        <v>0.75677076113251529</v>
      </c>
      <c r="AX79" s="93">
        <f t="shared" si="389"/>
        <v>0.75744488708201807</v>
      </c>
      <c r="AY79" s="93">
        <f t="shared" si="389"/>
        <v>0.75807408857553615</v>
      </c>
      <c r="AZ79" s="93">
        <f t="shared" si="389"/>
        <v>0.75867344059360509</v>
      </c>
      <c r="BA79" s="93">
        <f t="shared" si="389"/>
        <v>0.75924287274816604</v>
      </c>
      <c r="BB79" s="93">
        <f t="shared" si="389"/>
        <v>0.75979752494137365</v>
      </c>
      <c r="BC79" s="93">
        <f t="shared" si="389"/>
        <v>0.76035258232647174</v>
      </c>
      <c r="BD79" s="93">
        <f t="shared" si="271"/>
        <v>0.76076339455953368</v>
      </c>
      <c r="BE79" s="93">
        <f t="shared" si="271"/>
        <v>0.76129630197091358</v>
      </c>
      <c r="BF79" s="93">
        <f t="shared" si="271"/>
        <v>0.76202784870567075</v>
      </c>
      <c r="BG79" s="93">
        <f t="shared" si="271"/>
        <v>0.76251585885533812</v>
      </c>
      <c r="BH79" s="93">
        <f t="shared" si="271"/>
        <v>0.76323329815560448</v>
      </c>
      <c r="BI79" s="93">
        <f t="shared" si="271"/>
        <v>0.76389788931931246</v>
      </c>
      <c r="BJ79" s="93">
        <f t="shared" si="271"/>
        <v>0.76457836406332891</v>
      </c>
      <c r="BK79" s="93">
        <f t="shared" si="271"/>
        <v>0.76507566324443732</v>
      </c>
      <c r="BL79" s="93">
        <f t="shared" si="271"/>
        <v>0.76569587690473029</v>
      </c>
      <c r="BM79" s="93">
        <f t="shared" si="271"/>
        <v>0.76647768414255557</v>
      </c>
      <c r="BN79" s="93">
        <f t="shared" si="271"/>
        <v>0.76722956912029361</v>
      </c>
      <c r="BO79" s="93">
        <f t="shared" si="271"/>
        <v>0.76809751931712222</v>
      </c>
      <c r="BP79" s="93">
        <f t="shared" si="271"/>
        <v>0.76892796151555853</v>
      </c>
      <c r="BQ79" s="93">
        <f t="shared" si="271"/>
        <v>0.76978242000176067</v>
      </c>
      <c r="BR79" s="93">
        <f t="shared" si="271"/>
        <v>0.77073813528951962</v>
      </c>
      <c r="BS79" s="93">
        <f t="shared" si="271"/>
        <v>0.77169503713556786</v>
      </c>
      <c r="BT79" s="93">
        <f t="shared" si="386"/>
        <v>0.77305561501799958</v>
      </c>
      <c r="BU79" s="93">
        <f t="shared" si="386"/>
        <v>0.77441859173946093</v>
      </c>
      <c r="BV79" s="93">
        <f t="shared" si="386"/>
        <v>0.77603273983832477</v>
      </c>
      <c r="BW79" s="93">
        <f t="shared" si="386"/>
        <v>0.77779054647335444</v>
      </c>
      <c r="BX79" s="93">
        <f t="shared" si="386"/>
        <v>0.77955233474988916</v>
      </c>
      <c r="BY79" s="93">
        <f t="shared" si="386"/>
        <v>0.78199215025869639</v>
      </c>
      <c r="BZ79" s="93">
        <f t="shared" si="386"/>
        <v>0.78465999423910915</v>
      </c>
      <c r="CA79" s="93">
        <f t="shared" si="386"/>
        <v>0.78762935691467773</v>
      </c>
      <c r="CB79" s="93">
        <f t="shared" si="386"/>
        <v>0.79080840670965047</v>
      </c>
      <c r="CC79" s="93">
        <f t="shared" si="386"/>
        <v>0.79424749837762576</v>
      </c>
      <c r="CD79" s="93">
        <f t="shared" si="386"/>
        <v>0.7981263926458847</v>
      </c>
      <c r="CE79" s="93">
        <f t="shared" si="386"/>
        <v>0.80253229494513345</v>
      </c>
      <c r="CF79" s="93">
        <f t="shared" si="386"/>
        <v>0.80713295277595631</v>
      </c>
      <c r="CG79" s="93">
        <f t="shared" si="386"/>
        <v>0.81242999635217261</v>
      </c>
      <c r="CH79" s="93">
        <f t="shared" si="386"/>
        <v>0.81792646217800846</v>
      </c>
      <c r="CI79" s="93">
        <f t="shared" si="273"/>
        <v>0.82434813414298236</v>
      </c>
      <c r="CJ79" s="93">
        <f t="shared" si="273"/>
        <v>0.83159968338207413</v>
      </c>
      <c r="CK79" s="93">
        <f t="shared" si="273"/>
        <v>0.83971977359271555</v>
      </c>
      <c r="CL79" s="93">
        <f t="shared" si="273"/>
        <v>0.84877621581546647</v>
      </c>
      <c r="CM79" s="93">
        <f t="shared" si="273"/>
        <v>0.85935487431832513</v>
      </c>
      <c r="CN79" s="93">
        <f t="shared" si="273"/>
        <v>0.87042670196734984</v>
      </c>
      <c r="CO79" s="93">
        <f t="shared" si="273"/>
        <v>0.88251718743521235</v>
      </c>
      <c r="CP79" s="93">
        <f t="shared" si="273"/>
        <v>0.89612939291356941</v>
      </c>
      <c r="CQ79" s="93">
        <f t="shared" si="273"/>
        <v>0.91152505102538817</v>
      </c>
      <c r="CR79" s="93">
        <f t="shared" si="273"/>
        <v>0.93078295026640001</v>
      </c>
      <c r="CS79" s="93">
        <f t="shared" si="273"/>
        <v>0.95079723199999999</v>
      </c>
      <c r="CT79" s="93">
        <f t="shared" si="273"/>
        <v>0.97328000000000003</v>
      </c>
      <c r="CU79" s="93">
        <f t="shared" si="273"/>
        <v>1</v>
      </c>
      <c r="CV79" s="93">
        <f t="shared" si="273"/>
        <v>0</v>
      </c>
      <c r="CW79" s="93">
        <f t="shared" si="273"/>
        <v>0</v>
      </c>
      <c r="CX79" s="93">
        <f t="shared" si="273"/>
        <v>0</v>
      </c>
      <c r="CY79" s="93">
        <f t="shared" si="388"/>
        <v>0</v>
      </c>
      <c r="CZ79" s="93">
        <f t="shared" si="387"/>
        <v>0</v>
      </c>
      <c r="DA79" s="93">
        <f t="shared" si="387"/>
        <v>0</v>
      </c>
      <c r="DB79" s="93">
        <f t="shared" si="387"/>
        <v>0</v>
      </c>
      <c r="DC79" s="93">
        <f t="shared" si="387"/>
        <v>0</v>
      </c>
      <c r="DD79" s="93">
        <f t="shared" si="387"/>
        <v>0</v>
      </c>
      <c r="DE79" s="93">
        <f t="shared" si="387"/>
        <v>0</v>
      </c>
      <c r="DF79" s="93">
        <f t="shared" si="387"/>
        <v>0</v>
      </c>
      <c r="DG79" s="93">
        <f t="shared" si="387"/>
        <v>0</v>
      </c>
      <c r="DH79" s="93">
        <f t="shared" si="387"/>
        <v>0</v>
      </c>
      <c r="DI79" s="93">
        <f t="shared" si="387"/>
        <v>0</v>
      </c>
      <c r="DJ79" s="93">
        <f t="shared" si="387"/>
        <v>0</v>
      </c>
      <c r="DK79" s="93">
        <f t="shared" si="387"/>
        <v>0</v>
      </c>
      <c r="DL79" s="93">
        <f t="shared" si="387"/>
        <v>0</v>
      </c>
      <c r="DM79" s="93">
        <f t="shared" si="387"/>
        <v>0</v>
      </c>
      <c r="DN79" s="93">
        <f t="shared" si="387"/>
        <v>0</v>
      </c>
      <c r="DO79" s="93">
        <f t="shared" si="272"/>
        <v>0</v>
      </c>
      <c r="DP79" s="93">
        <f t="shared" si="272"/>
        <v>0</v>
      </c>
      <c r="DQ79" s="93">
        <f t="shared" si="272"/>
        <v>0</v>
      </c>
      <c r="DR79" s="93">
        <f t="shared" si="272"/>
        <v>0</v>
      </c>
      <c r="DS79" s="93">
        <f t="shared" si="272"/>
        <v>0</v>
      </c>
      <c r="DU79" s="37">
        <v>75</v>
      </c>
      <c r="DV79" s="93">
        <f t="shared" si="282"/>
        <v>0.33456973139301932</v>
      </c>
      <c r="DW79" s="93">
        <f t="shared" si="283"/>
        <v>0.33948987450174017</v>
      </c>
      <c r="DX79" s="93">
        <f t="shared" si="284"/>
        <v>0.34448237265617754</v>
      </c>
      <c r="DY79" s="93">
        <f t="shared" si="285"/>
        <v>0.3495482899011213</v>
      </c>
      <c r="DZ79" s="93">
        <f t="shared" si="286"/>
        <v>0.35468870592907897</v>
      </c>
      <c r="EA79" s="93">
        <f t="shared" si="287"/>
        <v>0.35990471631038895</v>
      </c>
      <c r="EB79" s="93">
        <f t="shared" si="288"/>
        <v>0.36519743272671817</v>
      </c>
      <c r="EC79" s="93">
        <f t="shared" si="289"/>
        <v>0.37056798320799345</v>
      </c>
      <c r="ED79" s="93">
        <f t="shared" si="290"/>
        <v>0.37601751237281689</v>
      </c>
      <c r="EE79" s="93">
        <f t="shared" si="291"/>
        <v>0.38154718167241714</v>
      </c>
      <c r="EF79" s="93">
        <f t="shared" si="292"/>
        <v>0.38715816963818794</v>
      </c>
      <c r="EG79" s="93">
        <f t="shared" si="293"/>
        <v>0.39285167213286715</v>
      </c>
      <c r="EH79" s="93">
        <f t="shared" si="294"/>
        <v>0.39862890260540929</v>
      </c>
      <c r="EI79" s="93">
        <f t="shared" si="295"/>
        <v>0.40449109234960645</v>
      </c>
      <c r="EJ79" s="93">
        <f t="shared" si="296"/>
        <v>0.41043949076651243</v>
      </c>
      <c r="EK79" s="93">
        <f t="shared" si="297"/>
        <v>0.41647536563072585</v>
      </c>
      <c r="EL79" s="93">
        <f t="shared" si="298"/>
        <v>0.42260000336058945</v>
      </c>
      <c r="EM79" s="93">
        <f t="shared" si="299"/>
        <v>0.42881470929236282</v>
      </c>
      <c r="EN79" s="93">
        <f t="shared" si="300"/>
        <v>0.43512080795842695</v>
      </c>
      <c r="EO79" s="93">
        <f t="shared" si="301"/>
        <v>0.44151964336958027</v>
      </c>
      <c r="EP79" s="93">
        <f t="shared" si="302"/>
        <v>0.44801257930148586</v>
      </c>
      <c r="EQ79" s="93">
        <f t="shared" si="303"/>
        <v>0.45460099958533123</v>
      </c>
      <c r="ER79" s="93">
        <f t="shared" si="304"/>
        <v>0.46128630840276258</v>
      </c>
      <c r="ES79" s="93">
        <f t="shared" si="305"/>
        <v>0.46806993058515611</v>
      </c>
      <c r="ET79" s="93">
        <f t="shared" si="306"/>
        <v>0.47495331191729073</v>
      </c>
      <c r="EU79" s="93">
        <f t="shared" si="307"/>
        <v>0.48193791944548614</v>
      </c>
      <c r="EV79" s="93">
        <f t="shared" si="308"/>
        <v>0.48902524179027268</v>
      </c>
      <c r="EW79" s="93">
        <f t="shared" si="309"/>
        <v>0.49621678946365899</v>
      </c>
      <c r="EX79" s="93">
        <f t="shared" si="310"/>
        <v>0.50351409519106571</v>
      </c>
      <c r="EY79" s="93">
        <f t="shared" si="311"/>
        <v>0.51091871423799318</v>
      </c>
      <c r="EZ79" s="93">
        <f t="shared" si="312"/>
        <v>0.51843222474149309</v>
      </c>
      <c r="FA79" s="93">
        <f t="shared" si="313"/>
        <v>0.52605622804651497</v>
      </c>
      <c r="FB79" s="93">
        <f t="shared" si="314"/>
        <v>0.53379234904719897</v>
      </c>
      <c r="FC79" s="93">
        <f t="shared" si="315"/>
        <v>0.5416422365331871</v>
      </c>
      <c r="FD79" s="93">
        <f t="shared" si="316"/>
        <v>0.54960756354102802</v>
      </c>
      <c r="FE79" s="93">
        <f t="shared" si="317"/>
        <v>0.55769002771074905</v>
      </c>
      <c r="FF79" s="93">
        <f t="shared" si="318"/>
        <v>0.56589135164767179</v>
      </c>
      <c r="FG79" s="93">
        <f t="shared" si="319"/>
        <v>0.57421328328954924</v>
      </c>
      <c r="FH79" s="93">
        <f t="shared" si="320"/>
        <v>0.58265759627910141</v>
      </c>
      <c r="FI79" s="93">
        <f t="shared" si="321"/>
        <v>0.59122609034202933</v>
      </c>
      <c r="FJ79" s="93">
        <f t="shared" si="322"/>
        <v>0.59992059167058853</v>
      </c>
      <c r="FK79" s="93">
        <f t="shared" si="323"/>
        <v>0.60874295331280304</v>
      </c>
      <c r="FL79" s="93">
        <f t="shared" si="324"/>
        <v>0.61769505556740301</v>
      </c>
      <c r="FM79" s="93">
        <f t="shared" si="325"/>
        <v>0.62677880638457062</v>
      </c>
      <c r="FN79" s="93">
        <f t="shared" si="326"/>
        <v>0.63599614177257902</v>
      </c>
      <c r="FO79" s="93">
        <f t="shared" si="327"/>
        <v>0.64534902621041101</v>
      </c>
      <c r="FP79" s="93">
        <f t="shared" si="328"/>
        <v>0.65483945306644642</v>
      </c>
      <c r="FQ79" s="93">
        <f t="shared" si="329"/>
        <v>0.66446944502330585</v>
      </c>
      <c r="FR79" s="93">
        <f t="shared" si="330"/>
        <v>0.67424105450894267</v>
      </c>
      <c r="FS79" s="93">
        <f t="shared" si="331"/>
        <v>0.6841563641340741</v>
      </c>
      <c r="FT79" s="93">
        <f t="shared" si="332"/>
        <v>0.6942174871360457</v>
      </c>
      <c r="FU79" s="93">
        <f t="shared" si="333"/>
        <v>0.70442656782922286</v>
      </c>
      <c r="FV79" s="93">
        <f t="shared" si="334"/>
        <v>0.71478578206200549</v>
      </c>
      <c r="FW79" s="93">
        <f t="shared" si="335"/>
        <v>0.72529733768056437</v>
      </c>
      <c r="FX79" s="93">
        <f t="shared" si="336"/>
        <v>0.73596347499939618</v>
      </c>
      <c r="FY79" s="93">
        <f t="shared" si="337"/>
        <v>0.74678646727879905</v>
      </c>
      <c r="FZ79" s="93">
        <f t="shared" si="338"/>
        <v>0.75776862120936961</v>
      </c>
      <c r="GA79" s="93">
        <f t="shared" si="339"/>
        <v>0.768912277403625</v>
      </c>
      <c r="GB79" s="93">
        <f t="shared" si="340"/>
        <v>0.7802198108948547</v>
      </c>
      <c r="GC79" s="93">
        <f t="shared" si="341"/>
        <v>0.79169363164330842</v>
      </c>
      <c r="GD79" s="93">
        <f t="shared" si="342"/>
        <v>0.80333618504982762</v>
      </c>
      <c r="GE79" s="93">
        <f t="shared" si="343"/>
        <v>0.81514995247703093</v>
      </c>
      <c r="GF79" s="93">
        <f t="shared" si="344"/>
        <v>0.82713745177816367</v>
      </c>
      <c r="GG79" s="93">
        <f t="shared" si="345"/>
        <v>0.8393012378337249</v>
      </c>
      <c r="GH79" s="93">
        <f t="shared" si="346"/>
        <v>0.85164390309598548</v>
      </c>
      <c r="GI79" s="93">
        <f t="shared" si="347"/>
        <v>0.86416807814151464</v>
      </c>
      <c r="GJ79" s="93">
        <f t="shared" si="348"/>
        <v>0.87687643223183098</v>
      </c>
      <c r="GK79" s="93">
        <f t="shared" si="349"/>
        <v>0.88977167388229905</v>
      </c>
      <c r="GL79" s="93">
        <f t="shared" si="350"/>
        <v>0.9028565514393917</v>
      </c>
      <c r="GM79" s="93">
        <f t="shared" si="351"/>
        <v>0.91613385366644151</v>
      </c>
      <c r="GN79" s="93">
        <f t="shared" si="352"/>
        <v>0.92960641033800684</v>
      </c>
      <c r="GO79" s="93">
        <f t="shared" si="353"/>
        <v>0.94327709284297745</v>
      </c>
      <c r="GP79" s="93">
        <f t="shared" si="354"/>
        <v>0.95714881479655056</v>
      </c>
      <c r="GQ79" s="93">
        <f t="shared" si="355"/>
        <v>0.97122453266120568</v>
      </c>
      <c r="GR79" s="93">
        <f t="shared" si="356"/>
        <v>0.98550724637681164</v>
      </c>
      <c r="GS79" s="93">
        <f t="shared" si="357"/>
        <v>1</v>
      </c>
      <c r="GT79" s="93">
        <f t="shared" si="358"/>
        <v>0</v>
      </c>
      <c r="GU79" s="93">
        <f t="shared" si="359"/>
        <v>0</v>
      </c>
      <c r="GV79" s="93">
        <f t="shared" si="360"/>
        <v>0</v>
      </c>
      <c r="GW79" s="93">
        <f t="shared" si="361"/>
        <v>0</v>
      </c>
      <c r="GX79" s="93">
        <f t="shared" si="362"/>
        <v>0</v>
      </c>
      <c r="GY79" s="93">
        <f t="shared" si="363"/>
        <v>0</v>
      </c>
      <c r="GZ79" s="93">
        <f t="shared" si="364"/>
        <v>0</v>
      </c>
      <c r="HA79" s="93">
        <f t="shared" si="365"/>
        <v>0</v>
      </c>
      <c r="HB79" s="93">
        <f t="shared" si="366"/>
        <v>0</v>
      </c>
      <c r="HC79" s="93">
        <f t="shared" si="367"/>
        <v>0</v>
      </c>
      <c r="HD79" s="93">
        <f t="shared" si="368"/>
        <v>0</v>
      </c>
      <c r="HE79" s="93">
        <f t="shared" si="369"/>
        <v>0</v>
      </c>
      <c r="HF79" s="93">
        <f t="shared" si="370"/>
        <v>0</v>
      </c>
      <c r="HG79" s="93">
        <f t="shared" si="371"/>
        <v>0</v>
      </c>
      <c r="HH79" s="93">
        <f t="shared" si="372"/>
        <v>0</v>
      </c>
      <c r="HI79" s="93">
        <f t="shared" si="373"/>
        <v>0</v>
      </c>
      <c r="HJ79" s="93">
        <f t="shared" si="374"/>
        <v>0</v>
      </c>
      <c r="HK79" s="93">
        <f t="shared" si="375"/>
        <v>0</v>
      </c>
      <c r="HL79" s="93">
        <f t="shared" si="376"/>
        <v>0</v>
      </c>
      <c r="HM79" s="93">
        <f t="shared" si="377"/>
        <v>0</v>
      </c>
      <c r="HN79" s="93">
        <f t="shared" si="378"/>
        <v>0</v>
      </c>
      <c r="HO79" s="93">
        <f t="shared" si="379"/>
        <v>0</v>
      </c>
      <c r="HP79" s="93">
        <f t="shared" si="380"/>
        <v>0</v>
      </c>
      <c r="HQ79" s="93">
        <f t="shared" si="381"/>
        <v>0</v>
      </c>
    </row>
    <row r="80" spans="2:225" x14ac:dyDescent="0.25">
      <c r="B80" s="40">
        <v>76</v>
      </c>
      <c r="C80" s="91">
        <f t="shared" ca="1" si="275"/>
        <v>0</v>
      </c>
      <c r="D80" s="91">
        <f t="shared" ca="1" si="276"/>
        <v>0</v>
      </c>
      <c r="E80" s="91">
        <f t="shared" ca="1" si="277"/>
        <v>651390.86021967325</v>
      </c>
      <c r="F80" s="91">
        <f t="shared" ca="1" si="278"/>
        <v>686611.34317859262</v>
      </c>
      <c r="H80" s="40">
        <v>76</v>
      </c>
      <c r="I80" s="91">
        <v>0</v>
      </c>
      <c r="J80" s="41">
        <v>0</v>
      </c>
      <c r="K80" s="92">
        <f t="shared" si="279"/>
        <v>0</v>
      </c>
      <c r="L80" s="92">
        <f t="shared" si="280"/>
        <v>0</v>
      </c>
      <c r="M80" s="42"/>
      <c r="N80" s="40">
        <v>76</v>
      </c>
      <c r="O80" s="54">
        <f t="shared" si="383"/>
        <v>3.9448072565244163</v>
      </c>
      <c r="P80" s="92">
        <f t="shared" si="261"/>
        <v>248.52285716103822</v>
      </c>
      <c r="Q80" s="92">
        <f t="shared" si="384"/>
        <v>90710.842863778948</v>
      </c>
      <c r="R80" s="42"/>
      <c r="S80" s="40">
        <v>76</v>
      </c>
      <c r="T80" s="54">
        <f>'7. Dödsrisk'!E80</f>
        <v>3.143E-2</v>
      </c>
      <c r="U80" s="90">
        <f t="shared" si="385"/>
        <v>0.96857000000000004</v>
      </c>
      <c r="V80" s="43"/>
      <c r="W80" s="37">
        <v>76</v>
      </c>
      <c r="X80" s="93">
        <f t="shared" si="390"/>
        <v>0.72722355789460025</v>
      </c>
      <c r="Y80" s="93">
        <f t="shared" si="390"/>
        <v>0.7292581882397895</v>
      </c>
      <c r="Z80" s="93">
        <f t="shared" si="390"/>
        <v>0.72938218321093506</v>
      </c>
      <c r="AA80" s="93">
        <f t="shared" si="390"/>
        <v>0.72954268260110733</v>
      </c>
      <c r="AB80" s="93">
        <f t="shared" si="390"/>
        <v>0.72959375416389904</v>
      </c>
      <c r="AC80" s="93">
        <f t="shared" si="390"/>
        <v>0.72968861368367732</v>
      </c>
      <c r="AD80" s="93">
        <f t="shared" si="390"/>
        <v>0.72972509993867474</v>
      </c>
      <c r="AE80" s="93">
        <f t="shared" si="390"/>
        <v>0.72981267745996969</v>
      </c>
      <c r="AF80" s="93">
        <f t="shared" si="390"/>
        <v>0.72986376792372465</v>
      </c>
      <c r="AG80" s="93">
        <f t="shared" si="390"/>
        <v>0.72987836549103446</v>
      </c>
      <c r="AH80" s="93">
        <f t="shared" si="390"/>
        <v>0.72990026249890883</v>
      </c>
      <c r="AI80" s="93">
        <f t="shared" si="390"/>
        <v>0.72993675933687607</v>
      </c>
      <c r="AJ80" s="93">
        <f t="shared" si="390"/>
        <v>0.72998785848697034</v>
      </c>
      <c r="AK80" s="93">
        <f t="shared" si="390"/>
        <v>0.7300681659852285</v>
      </c>
      <c r="AL80" s="93">
        <f t="shared" si="390"/>
        <v>0.73013387803425134</v>
      </c>
      <c r="AM80" s="93">
        <f t="shared" si="389"/>
        <v>0.73021420159642725</v>
      </c>
      <c r="AN80" s="93">
        <f t="shared" si="389"/>
        <v>0.73030914178485906</v>
      </c>
      <c r="AO80" s="93">
        <f t="shared" si="389"/>
        <v>0.7304479268909686</v>
      </c>
      <c r="AP80" s="93">
        <f t="shared" si="389"/>
        <v>0.73066712702907721</v>
      </c>
      <c r="AQ80" s="93">
        <f t="shared" si="389"/>
        <v>0.73091563834611495</v>
      </c>
      <c r="AR80" s="93">
        <f t="shared" si="389"/>
        <v>0.73132518044716466</v>
      </c>
      <c r="AS80" s="93">
        <f t="shared" si="389"/>
        <v>0.73179352830528099</v>
      </c>
      <c r="AT80" s="93">
        <f t="shared" si="389"/>
        <v>0.73224019482412361</v>
      </c>
      <c r="AU80" s="93">
        <f t="shared" si="389"/>
        <v>0.7327091286664702</v>
      </c>
      <c r="AV80" s="93">
        <f t="shared" si="389"/>
        <v>0.73316369015436578</v>
      </c>
      <c r="AW80" s="93">
        <f t="shared" si="389"/>
        <v>0.73378006540930951</v>
      </c>
      <c r="AX80" s="93">
        <f t="shared" si="389"/>
        <v>0.73443371141246638</v>
      </c>
      <c r="AY80" s="93">
        <f t="shared" si="389"/>
        <v>0.73504379776461137</v>
      </c>
      <c r="AZ80" s="93">
        <f t="shared" si="389"/>
        <v>0.73562494146837143</v>
      </c>
      <c r="BA80" s="93">
        <f t="shared" si="389"/>
        <v>0.73617707427407675</v>
      </c>
      <c r="BB80" s="93">
        <f t="shared" si="389"/>
        <v>0.73671487613365472</v>
      </c>
      <c r="BC80" s="93">
        <f t="shared" si="389"/>
        <v>0.7372530708753936</v>
      </c>
      <c r="BD80" s="93">
        <f t="shared" ref="BD80:BS95" si="391">IF($W80&lt;BD$3,0,IF($W80=BD$3,1,BD79*$U79))</f>
        <v>0.73765140263281503</v>
      </c>
      <c r="BE80" s="93">
        <f t="shared" si="391"/>
        <v>0.73816812031703727</v>
      </c>
      <c r="BF80" s="93">
        <f t="shared" si="391"/>
        <v>0.73887744266199251</v>
      </c>
      <c r="BG80" s="93">
        <f t="shared" si="391"/>
        <v>0.739350627063313</v>
      </c>
      <c r="BH80" s="93">
        <f t="shared" si="391"/>
        <v>0.74004627055763728</v>
      </c>
      <c r="BI80" s="93">
        <f t="shared" si="391"/>
        <v>0.74069067144179179</v>
      </c>
      <c r="BJ80" s="93">
        <f t="shared" si="391"/>
        <v>0.74135047336308502</v>
      </c>
      <c r="BK80" s="93">
        <f t="shared" si="391"/>
        <v>0.74183266459507136</v>
      </c>
      <c r="BL80" s="93">
        <f t="shared" si="391"/>
        <v>0.74243403616436465</v>
      </c>
      <c r="BM80" s="93">
        <f t="shared" si="391"/>
        <v>0.74319209209830472</v>
      </c>
      <c r="BN80" s="93">
        <f t="shared" si="391"/>
        <v>0.7439211348104191</v>
      </c>
      <c r="BO80" s="93">
        <f t="shared" si="391"/>
        <v>0.74476271668026806</v>
      </c>
      <c r="BP80" s="93">
        <f t="shared" si="391"/>
        <v>0.74556793004471589</v>
      </c>
      <c r="BQ80" s="93">
        <f t="shared" si="391"/>
        <v>0.74639643008210721</v>
      </c>
      <c r="BR80" s="93">
        <f t="shared" si="391"/>
        <v>0.74732311073942403</v>
      </c>
      <c r="BS80" s="93">
        <f t="shared" si="391"/>
        <v>0.74825094190738939</v>
      </c>
      <c r="BT80" s="93">
        <f t="shared" si="386"/>
        <v>0.74957018543375276</v>
      </c>
      <c r="BU80" s="93">
        <f t="shared" si="386"/>
        <v>0.75089175492241611</v>
      </c>
      <c r="BV80" s="93">
        <f t="shared" si="386"/>
        <v>0.75245686520203647</v>
      </c>
      <c r="BW80" s="93">
        <f t="shared" si="386"/>
        <v>0.75416126967149399</v>
      </c>
      <c r="BX80" s="93">
        <f t="shared" si="386"/>
        <v>0.75586953482018759</v>
      </c>
      <c r="BY80" s="93">
        <f t="shared" si="386"/>
        <v>0.7582352287338372</v>
      </c>
      <c r="BZ80" s="93">
        <f t="shared" si="386"/>
        <v>0.76082202361412499</v>
      </c>
      <c r="CA80" s="93">
        <f t="shared" si="386"/>
        <v>0.76370117705160989</v>
      </c>
      <c r="CB80" s="93">
        <f t="shared" si="386"/>
        <v>0.76678364731381132</v>
      </c>
      <c r="CC80" s="93">
        <f t="shared" si="386"/>
        <v>0.77011825937691347</v>
      </c>
      <c r="CD80" s="93">
        <f t="shared" si="386"/>
        <v>0.77387931283730271</v>
      </c>
      <c r="CE80" s="93">
        <f t="shared" si="386"/>
        <v>0.77815136382470029</v>
      </c>
      <c r="CF80" s="93">
        <f t="shared" si="386"/>
        <v>0.78261225367062281</v>
      </c>
      <c r="CG80" s="93">
        <f t="shared" si="386"/>
        <v>0.78774837306299361</v>
      </c>
      <c r="CH80" s="93">
        <f t="shared" si="386"/>
        <v>0.79307785625704064</v>
      </c>
      <c r="CI80" s="93">
        <f t="shared" si="273"/>
        <v>0.79930443782771854</v>
      </c>
      <c r="CJ80" s="93">
        <f t="shared" si="273"/>
        <v>0.80633568500092678</v>
      </c>
      <c r="CK80" s="93">
        <f t="shared" si="273"/>
        <v>0.81420908687096893</v>
      </c>
      <c r="CL80" s="93">
        <f t="shared" si="273"/>
        <v>0.82299039437899268</v>
      </c>
      <c r="CM80" s="93">
        <f t="shared" si="273"/>
        <v>0.83324767323653448</v>
      </c>
      <c r="CN80" s="93">
        <f t="shared" si="273"/>
        <v>0.84398313876158182</v>
      </c>
      <c r="CO80" s="93">
        <f t="shared" si="273"/>
        <v>0.85570631528093066</v>
      </c>
      <c r="CP80" s="93">
        <f t="shared" si="273"/>
        <v>0.86890498195685517</v>
      </c>
      <c r="CQ80" s="93">
        <f t="shared" si="273"/>
        <v>0.88383291997523694</v>
      </c>
      <c r="CR80" s="93">
        <f t="shared" si="273"/>
        <v>0.90250576423730677</v>
      </c>
      <c r="CS80" s="93">
        <f t="shared" si="273"/>
        <v>0.92191201209184004</v>
      </c>
      <c r="CT80" s="93">
        <f t="shared" si="273"/>
        <v>0.94371175360000004</v>
      </c>
      <c r="CU80" s="93">
        <f t="shared" si="273"/>
        <v>0.96962000000000004</v>
      </c>
      <c r="CV80" s="93">
        <f t="shared" si="273"/>
        <v>1</v>
      </c>
      <c r="CW80" s="93">
        <f t="shared" si="273"/>
        <v>0</v>
      </c>
      <c r="CX80" s="93">
        <f t="shared" si="273"/>
        <v>0</v>
      </c>
      <c r="CY80" s="93">
        <f t="shared" si="388"/>
        <v>0</v>
      </c>
      <c r="CZ80" s="93">
        <f t="shared" si="387"/>
        <v>0</v>
      </c>
      <c r="DA80" s="93">
        <f t="shared" si="387"/>
        <v>0</v>
      </c>
      <c r="DB80" s="93">
        <f t="shared" si="387"/>
        <v>0</v>
      </c>
      <c r="DC80" s="93">
        <f t="shared" si="387"/>
        <v>0</v>
      </c>
      <c r="DD80" s="93">
        <f t="shared" si="387"/>
        <v>0</v>
      </c>
      <c r="DE80" s="93">
        <f t="shared" si="387"/>
        <v>0</v>
      </c>
      <c r="DF80" s="93">
        <f t="shared" si="387"/>
        <v>0</v>
      </c>
      <c r="DG80" s="93">
        <f t="shared" si="387"/>
        <v>0</v>
      </c>
      <c r="DH80" s="93">
        <f t="shared" si="387"/>
        <v>0</v>
      </c>
      <c r="DI80" s="93">
        <f t="shared" si="387"/>
        <v>0</v>
      </c>
      <c r="DJ80" s="93">
        <f t="shared" si="387"/>
        <v>0</v>
      </c>
      <c r="DK80" s="93">
        <f t="shared" si="387"/>
        <v>0</v>
      </c>
      <c r="DL80" s="93">
        <f t="shared" si="387"/>
        <v>0</v>
      </c>
      <c r="DM80" s="93">
        <f t="shared" si="387"/>
        <v>0</v>
      </c>
      <c r="DN80" s="93">
        <f t="shared" si="387"/>
        <v>0</v>
      </c>
      <c r="DO80" s="93">
        <f t="shared" si="272"/>
        <v>0</v>
      </c>
      <c r="DP80" s="93">
        <f t="shared" si="272"/>
        <v>0</v>
      </c>
      <c r="DQ80" s="93">
        <f t="shared" si="272"/>
        <v>0</v>
      </c>
      <c r="DR80" s="93">
        <f t="shared" si="272"/>
        <v>0</v>
      </c>
      <c r="DS80" s="93">
        <f t="shared" si="272"/>
        <v>0</v>
      </c>
      <c r="DU80" s="37">
        <v>76</v>
      </c>
      <c r="DV80" s="93">
        <f t="shared" si="282"/>
        <v>0.329720894706164</v>
      </c>
      <c r="DW80" s="93">
        <f t="shared" si="283"/>
        <v>0.33456973139301932</v>
      </c>
      <c r="DX80" s="93">
        <f t="shared" si="284"/>
        <v>0.33948987450174017</v>
      </c>
      <c r="DY80" s="93">
        <f t="shared" si="285"/>
        <v>0.34448237265617754</v>
      </c>
      <c r="DZ80" s="93">
        <f t="shared" si="286"/>
        <v>0.3495482899011213</v>
      </c>
      <c r="EA80" s="93">
        <f t="shared" si="287"/>
        <v>0.35468870592907897</v>
      </c>
      <c r="EB80" s="93">
        <f t="shared" si="288"/>
        <v>0.35990471631038895</v>
      </c>
      <c r="EC80" s="93">
        <f t="shared" si="289"/>
        <v>0.36519743272671817</v>
      </c>
      <c r="ED80" s="93">
        <f t="shared" si="290"/>
        <v>0.37056798320799345</v>
      </c>
      <c r="EE80" s="93">
        <f t="shared" si="291"/>
        <v>0.37601751237281689</v>
      </c>
      <c r="EF80" s="93">
        <f t="shared" si="292"/>
        <v>0.38154718167241714</v>
      </c>
      <c r="EG80" s="93">
        <f t="shared" si="293"/>
        <v>0.38715816963818794</v>
      </c>
      <c r="EH80" s="93">
        <f t="shared" si="294"/>
        <v>0.39285167213286715</v>
      </c>
      <c r="EI80" s="93">
        <f t="shared" si="295"/>
        <v>0.39862890260540929</v>
      </c>
      <c r="EJ80" s="93">
        <f t="shared" si="296"/>
        <v>0.40449109234960645</v>
      </c>
      <c r="EK80" s="93">
        <f t="shared" si="297"/>
        <v>0.41043949076651243</v>
      </c>
      <c r="EL80" s="93">
        <f t="shared" si="298"/>
        <v>0.41647536563072585</v>
      </c>
      <c r="EM80" s="93">
        <f t="shared" si="299"/>
        <v>0.42260000336058945</v>
      </c>
      <c r="EN80" s="93">
        <f t="shared" si="300"/>
        <v>0.42881470929236282</v>
      </c>
      <c r="EO80" s="93">
        <f t="shared" si="301"/>
        <v>0.43512080795842695</v>
      </c>
      <c r="EP80" s="93">
        <f t="shared" si="302"/>
        <v>0.44151964336958027</v>
      </c>
      <c r="EQ80" s="93">
        <f t="shared" si="303"/>
        <v>0.44801257930148586</v>
      </c>
      <c r="ER80" s="93">
        <f t="shared" si="304"/>
        <v>0.45460099958533123</v>
      </c>
      <c r="ES80" s="93">
        <f t="shared" si="305"/>
        <v>0.46128630840276258</v>
      </c>
      <c r="ET80" s="93">
        <f t="shared" si="306"/>
        <v>0.46806993058515611</v>
      </c>
      <c r="EU80" s="93">
        <f t="shared" si="307"/>
        <v>0.47495331191729073</v>
      </c>
      <c r="EV80" s="93">
        <f t="shared" si="308"/>
        <v>0.48193791944548614</v>
      </c>
      <c r="EW80" s="93">
        <f t="shared" si="309"/>
        <v>0.48902524179027268</v>
      </c>
      <c r="EX80" s="93">
        <f t="shared" si="310"/>
        <v>0.49621678946365899</v>
      </c>
      <c r="EY80" s="93">
        <f t="shared" si="311"/>
        <v>0.50351409519106571</v>
      </c>
      <c r="EZ80" s="93">
        <f t="shared" si="312"/>
        <v>0.51091871423799318</v>
      </c>
      <c r="FA80" s="93">
        <f t="shared" si="313"/>
        <v>0.51843222474149309</v>
      </c>
      <c r="FB80" s="93">
        <f t="shared" si="314"/>
        <v>0.52605622804651497</v>
      </c>
      <c r="FC80" s="93">
        <f t="shared" si="315"/>
        <v>0.53379234904719897</v>
      </c>
      <c r="FD80" s="93">
        <f t="shared" si="316"/>
        <v>0.5416422365331871</v>
      </c>
      <c r="FE80" s="93">
        <f t="shared" si="317"/>
        <v>0.54960756354102802</v>
      </c>
      <c r="FF80" s="93">
        <f t="shared" si="318"/>
        <v>0.55769002771074905</v>
      </c>
      <c r="FG80" s="93">
        <f t="shared" si="319"/>
        <v>0.56589135164767179</v>
      </c>
      <c r="FH80" s="93">
        <f t="shared" si="320"/>
        <v>0.57421328328954924</v>
      </c>
      <c r="FI80" s="93">
        <f t="shared" si="321"/>
        <v>0.58265759627910141</v>
      </c>
      <c r="FJ80" s="93">
        <f t="shared" si="322"/>
        <v>0.59122609034202933</v>
      </c>
      <c r="FK80" s="93">
        <f t="shared" si="323"/>
        <v>0.59992059167058853</v>
      </c>
      <c r="FL80" s="93">
        <f t="shared" si="324"/>
        <v>0.60874295331280304</v>
      </c>
      <c r="FM80" s="93">
        <f t="shared" si="325"/>
        <v>0.61769505556740301</v>
      </c>
      <c r="FN80" s="93">
        <f t="shared" si="326"/>
        <v>0.62677880638457062</v>
      </c>
      <c r="FO80" s="93">
        <f t="shared" si="327"/>
        <v>0.63599614177257902</v>
      </c>
      <c r="FP80" s="93">
        <f t="shared" si="328"/>
        <v>0.64534902621041101</v>
      </c>
      <c r="FQ80" s="93">
        <f t="shared" si="329"/>
        <v>0.65483945306644642</v>
      </c>
      <c r="FR80" s="93">
        <f t="shared" si="330"/>
        <v>0.66446944502330585</v>
      </c>
      <c r="FS80" s="93">
        <f t="shared" si="331"/>
        <v>0.67424105450894267</v>
      </c>
      <c r="FT80" s="93">
        <f t="shared" si="332"/>
        <v>0.6841563641340741</v>
      </c>
      <c r="FU80" s="93">
        <f t="shared" si="333"/>
        <v>0.6942174871360457</v>
      </c>
      <c r="FV80" s="93">
        <f t="shared" si="334"/>
        <v>0.70442656782922286</v>
      </c>
      <c r="FW80" s="93">
        <f t="shared" si="335"/>
        <v>0.71478578206200549</v>
      </c>
      <c r="FX80" s="93">
        <f t="shared" si="336"/>
        <v>0.72529733768056437</v>
      </c>
      <c r="FY80" s="93">
        <f t="shared" si="337"/>
        <v>0.73596347499939618</v>
      </c>
      <c r="FZ80" s="93">
        <f t="shared" si="338"/>
        <v>0.74678646727879905</v>
      </c>
      <c r="GA80" s="93">
        <f t="shared" si="339"/>
        <v>0.75776862120936961</v>
      </c>
      <c r="GB80" s="93">
        <f t="shared" si="340"/>
        <v>0.768912277403625</v>
      </c>
      <c r="GC80" s="93">
        <f t="shared" si="341"/>
        <v>0.7802198108948547</v>
      </c>
      <c r="GD80" s="93">
        <f t="shared" si="342"/>
        <v>0.79169363164330842</v>
      </c>
      <c r="GE80" s="93">
        <f t="shared" si="343"/>
        <v>0.80333618504982762</v>
      </c>
      <c r="GF80" s="93">
        <f t="shared" si="344"/>
        <v>0.81514995247703093</v>
      </c>
      <c r="GG80" s="93">
        <f t="shared" si="345"/>
        <v>0.82713745177816367</v>
      </c>
      <c r="GH80" s="93">
        <f t="shared" si="346"/>
        <v>0.8393012378337249</v>
      </c>
      <c r="GI80" s="93">
        <f t="shared" si="347"/>
        <v>0.85164390309598548</v>
      </c>
      <c r="GJ80" s="93">
        <f t="shared" si="348"/>
        <v>0.86416807814151464</v>
      </c>
      <c r="GK80" s="93">
        <f t="shared" si="349"/>
        <v>0.87687643223183098</v>
      </c>
      <c r="GL80" s="93">
        <f t="shared" si="350"/>
        <v>0.88977167388229905</v>
      </c>
      <c r="GM80" s="93">
        <f t="shared" si="351"/>
        <v>0.9028565514393917</v>
      </c>
      <c r="GN80" s="93">
        <f t="shared" si="352"/>
        <v>0.91613385366644151</v>
      </c>
      <c r="GO80" s="93">
        <f t="shared" si="353"/>
        <v>0.92960641033800684</v>
      </c>
      <c r="GP80" s="93">
        <f t="shared" si="354"/>
        <v>0.94327709284297745</v>
      </c>
      <c r="GQ80" s="93">
        <f t="shared" si="355"/>
        <v>0.95714881479655056</v>
      </c>
      <c r="GR80" s="93">
        <f t="shared" si="356"/>
        <v>0.97122453266120568</v>
      </c>
      <c r="GS80" s="93">
        <f t="shared" si="357"/>
        <v>0.98550724637681164</v>
      </c>
      <c r="GT80" s="93">
        <f t="shared" si="358"/>
        <v>1</v>
      </c>
      <c r="GU80" s="93">
        <f t="shared" si="359"/>
        <v>0</v>
      </c>
      <c r="GV80" s="93">
        <f t="shared" si="360"/>
        <v>0</v>
      </c>
      <c r="GW80" s="93">
        <f t="shared" si="361"/>
        <v>0</v>
      </c>
      <c r="GX80" s="93">
        <f t="shared" si="362"/>
        <v>0</v>
      </c>
      <c r="GY80" s="93">
        <f t="shared" si="363"/>
        <v>0</v>
      </c>
      <c r="GZ80" s="93">
        <f t="shared" si="364"/>
        <v>0</v>
      </c>
      <c r="HA80" s="93">
        <f t="shared" si="365"/>
        <v>0</v>
      </c>
      <c r="HB80" s="93">
        <f t="shared" si="366"/>
        <v>0</v>
      </c>
      <c r="HC80" s="93">
        <f t="shared" si="367"/>
        <v>0</v>
      </c>
      <c r="HD80" s="93">
        <f t="shared" si="368"/>
        <v>0</v>
      </c>
      <c r="HE80" s="93">
        <f t="shared" si="369"/>
        <v>0</v>
      </c>
      <c r="HF80" s="93">
        <f t="shared" si="370"/>
        <v>0</v>
      </c>
      <c r="HG80" s="93">
        <f t="shared" si="371"/>
        <v>0</v>
      </c>
      <c r="HH80" s="93">
        <f t="shared" si="372"/>
        <v>0</v>
      </c>
      <c r="HI80" s="93">
        <f t="shared" si="373"/>
        <v>0</v>
      </c>
      <c r="HJ80" s="93">
        <f t="shared" si="374"/>
        <v>0</v>
      </c>
      <c r="HK80" s="93">
        <f t="shared" si="375"/>
        <v>0</v>
      </c>
      <c r="HL80" s="93">
        <f t="shared" si="376"/>
        <v>0</v>
      </c>
      <c r="HM80" s="93">
        <f t="shared" si="377"/>
        <v>0</v>
      </c>
      <c r="HN80" s="93">
        <f t="shared" si="378"/>
        <v>0</v>
      </c>
      <c r="HO80" s="93">
        <f t="shared" si="379"/>
        <v>0</v>
      </c>
      <c r="HP80" s="93">
        <f t="shared" si="380"/>
        <v>0</v>
      </c>
      <c r="HQ80" s="93">
        <f t="shared" si="381"/>
        <v>0</v>
      </c>
    </row>
    <row r="81" spans="2:225" x14ac:dyDescent="0.25">
      <c r="B81" s="40">
        <v>77</v>
      </c>
      <c r="C81" s="91">
        <f t="shared" ca="1" si="275"/>
        <v>0</v>
      </c>
      <c r="D81" s="91">
        <f t="shared" ca="1" si="276"/>
        <v>0</v>
      </c>
      <c r="E81" s="91">
        <f t="shared" ca="1" si="277"/>
        <v>587386.88141153974</v>
      </c>
      <c r="F81" s="91">
        <f t="shared" ca="1" si="278"/>
        <v>615237.41217961907</v>
      </c>
      <c r="H81" s="40">
        <v>77</v>
      </c>
      <c r="I81" s="91">
        <v>0</v>
      </c>
      <c r="J81" s="41">
        <v>0</v>
      </c>
      <c r="K81" s="92">
        <f t="shared" si="279"/>
        <v>0</v>
      </c>
      <c r="L81" s="92">
        <f t="shared" si="280"/>
        <v>0</v>
      </c>
      <c r="M81" s="42"/>
      <c r="N81" s="40">
        <v>77</v>
      </c>
      <c r="O81" s="54">
        <f t="shared" si="383"/>
        <v>3.9448072565244163</v>
      </c>
      <c r="P81" s="92">
        <f t="shared" si="261"/>
        <v>248.52285716103822</v>
      </c>
      <c r="Q81" s="92">
        <f t="shared" si="384"/>
        <v>90710.842863778948</v>
      </c>
      <c r="R81" s="42"/>
      <c r="S81" s="40">
        <v>77</v>
      </c>
      <c r="T81" s="54">
        <f>'7. Dödsrisk'!E81</f>
        <v>3.5799999999999998E-2</v>
      </c>
      <c r="U81" s="90">
        <f t="shared" si="385"/>
        <v>0.96419999999999995</v>
      </c>
      <c r="V81" s="43"/>
      <c r="W81" s="37">
        <v>77</v>
      </c>
      <c r="X81" s="93">
        <f t="shared" si="390"/>
        <v>0.70436692146997304</v>
      </c>
      <c r="Y81" s="93">
        <f t="shared" si="390"/>
        <v>0.70633760338341289</v>
      </c>
      <c r="Z81" s="93">
        <f t="shared" si="390"/>
        <v>0.70645770119261542</v>
      </c>
      <c r="AA81" s="93">
        <f t="shared" si="390"/>
        <v>0.70661315608695452</v>
      </c>
      <c r="AB81" s="93">
        <f t="shared" si="390"/>
        <v>0.70666262247052769</v>
      </c>
      <c r="AC81" s="93">
        <f t="shared" si="390"/>
        <v>0.70675450055559941</v>
      </c>
      <c r="AD81" s="93">
        <f t="shared" si="390"/>
        <v>0.70678984004760226</v>
      </c>
      <c r="AE81" s="93">
        <f t="shared" si="390"/>
        <v>0.70687466500740292</v>
      </c>
      <c r="AF81" s="93">
        <f t="shared" si="390"/>
        <v>0.70692414969788198</v>
      </c>
      <c r="AG81" s="93">
        <f t="shared" si="390"/>
        <v>0.70693828846365125</v>
      </c>
      <c r="AH81" s="93">
        <f t="shared" si="390"/>
        <v>0.7069594972485681</v>
      </c>
      <c r="AI81" s="93">
        <f t="shared" si="390"/>
        <v>0.70699484699091808</v>
      </c>
      <c r="AJ81" s="93">
        <f t="shared" si="390"/>
        <v>0.70704434009472494</v>
      </c>
      <c r="AK81" s="93">
        <f t="shared" si="390"/>
        <v>0.70712212352831283</v>
      </c>
      <c r="AL81" s="93">
        <f t="shared" si="390"/>
        <v>0.70718577024763485</v>
      </c>
      <c r="AM81" s="93">
        <f t="shared" si="389"/>
        <v>0.70726356924025158</v>
      </c>
      <c r="AN81" s="93">
        <f t="shared" si="389"/>
        <v>0.70735552545856095</v>
      </c>
      <c r="AO81" s="93">
        <f t="shared" si="389"/>
        <v>0.70748994854878544</v>
      </c>
      <c r="AP81" s="93">
        <f t="shared" si="389"/>
        <v>0.70770225922655339</v>
      </c>
      <c r="AQ81" s="93">
        <f t="shared" si="389"/>
        <v>0.70794295983289657</v>
      </c>
      <c r="AR81" s="93">
        <f t="shared" si="389"/>
        <v>0.70833963002571032</v>
      </c>
      <c r="AS81" s="93">
        <f t="shared" si="389"/>
        <v>0.70879325771064605</v>
      </c>
      <c r="AT81" s="93">
        <f t="shared" si="389"/>
        <v>0.70922588550080146</v>
      </c>
      <c r="AU81" s="93">
        <f t="shared" si="389"/>
        <v>0.70968008075248312</v>
      </c>
      <c r="AV81" s="93">
        <f t="shared" si="389"/>
        <v>0.71012035537281404</v>
      </c>
      <c r="AW81" s="93">
        <f t="shared" si="389"/>
        <v>0.710717357953495</v>
      </c>
      <c r="AX81" s="93">
        <f t="shared" si="389"/>
        <v>0.71135045986277257</v>
      </c>
      <c r="AY81" s="93">
        <f t="shared" si="389"/>
        <v>0.71194137120086964</v>
      </c>
      <c r="AZ81" s="93">
        <f t="shared" si="389"/>
        <v>0.7125042495580205</v>
      </c>
      <c r="BA81" s="93">
        <f t="shared" si="389"/>
        <v>0.71303902882964254</v>
      </c>
      <c r="BB81" s="93">
        <f t="shared" si="389"/>
        <v>0.713559927576774</v>
      </c>
      <c r="BC81" s="93">
        <f t="shared" si="389"/>
        <v>0.71408120685777998</v>
      </c>
      <c r="BD81" s="93">
        <f t="shared" si="391"/>
        <v>0.71446701904806564</v>
      </c>
      <c r="BE81" s="93">
        <f t="shared" si="391"/>
        <v>0.71496749629547285</v>
      </c>
      <c r="BF81" s="93">
        <f t="shared" si="391"/>
        <v>0.71565452463912615</v>
      </c>
      <c r="BG81" s="93">
        <f t="shared" si="391"/>
        <v>0.71611283685471305</v>
      </c>
      <c r="BH81" s="93">
        <f t="shared" si="391"/>
        <v>0.71678661627401075</v>
      </c>
      <c r="BI81" s="93">
        <f t="shared" si="391"/>
        <v>0.7174107636383763</v>
      </c>
      <c r="BJ81" s="93">
        <f t="shared" si="391"/>
        <v>0.71804982798528327</v>
      </c>
      <c r="BK81" s="93">
        <f t="shared" si="391"/>
        <v>0.71851686394684833</v>
      </c>
      <c r="BL81" s="93">
        <f t="shared" si="391"/>
        <v>0.71909933440771867</v>
      </c>
      <c r="BM81" s="93">
        <f t="shared" si="391"/>
        <v>0.719833564643655</v>
      </c>
      <c r="BN81" s="93">
        <f t="shared" si="391"/>
        <v>0.7205396935433277</v>
      </c>
      <c r="BO81" s="93">
        <f t="shared" si="391"/>
        <v>0.72135482449500721</v>
      </c>
      <c r="BP81" s="93">
        <f t="shared" si="391"/>
        <v>0.72213473000341055</v>
      </c>
      <c r="BQ81" s="93">
        <f t="shared" si="391"/>
        <v>0.72293719028462666</v>
      </c>
      <c r="BR81" s="93">
        <f t="shared" si="391"/>
        <v>0.72383474536888393</v>
      </c>
      <c r="BS81" s="93">
        <f t="shared" si="391"/>
        <v>0.72473341480324016</v>
      </c>
      <c r="BT81" s="93">
        <f t="shared" si="386"/>
        <v>0.72601119450556995</v>
      </c>
      <c r="BU81" s="93">
        <f t="shared" si="386"/>
        <v>0.72729122706520455</v>
      </c>
      <c r="BV81" s="93">
        <f t="shared" si="386"/>
        <v>0.72880714592873652</v>
      </c>
      <c r="BW81" s="93">
        <f t="shared" si="386"/>
        <v>0.73045798096571901</v>
      </c>
      <c r="BX81" s="93">
        <f t="shared" si="386"/>
        <v>0.73211255534078912</v>
      </c>
      <c r="BY81" s="93">
        <f t="shared" si="386"/>
        <v>0.73440389549473273</v>
      </c>
      <c r="BZ81" s="93">
        <f t="shared" si="386"/>
        <v>0.73690938741193313</v>
      </c>
      <c r="CA81" s="93">
        <f t="shared" si="386"/>
        <v>0.73969804905687786</v>
      </c>
      <c r="CB81" s="93">
        <f t="shared" si="386"/>
        <v>0.74268363727873832</v>
      </c>
      <c r="CC81" s="93">
        <f t="shared" si="386"/>
        <v>0.74591344248469715</v>
      </c>
      <c r="CD81" s="93">
        <f t="shared" si="386"/>
        <v>0.74955628603482627</v>
      </c>
      <c r="CE81" s="93">
        <f t="shared" si="386"/>
        <v>0.75369406645968995</v>
      </c>
      <c r="CF81" s="93">
        <f t="shared" si="386"/>
        <v>0.75801475053775513</v>
      </c>
      <c r="CG81" s="93">
        <f t="shared" si="386"/>
        <v>0.76298944169762373</v>
      </c>
      <c r="CH81" s="93">
        <f t="shared" si="386"/>
        <v>0.76815141923488184</v>
      </c>
      <c r="CI81" s="93">
        <f t="shared" si="273"/>
        <v>0.77418229934679339</v>
      </c>
      <c r="CJ81" s="93">
        <f t="shared" si="273"/>
        <v>0.78099255442134774</v>
      </c>
      <c r="CK81" s="93">
        <f t="shared" si="273"/>
        <v>0.78861849527061445</v>
      </c>
      <c r="CL81" s="93">
        <f t="shared" si="273"/>
        <v>0.79712380628366097</v>
      </c>
      <c r="CM81" s="93">
        <f t="shared" si="273"/>
        <v>0.80705869886671022</v>
      </c>
      <c r="CN81" s="93">
        <f t="shared" si="273"/>
        <v>0.81745674871030538</v>
      </c>
      <c r="CO81" s="93">
        <f t="shared" si="273"/>
        <v>0.8288114657916511</v>
      </c>
      <c r="CP81" s="93">
        <f t="shared" si="273"/>
        <v>0.8415952983739512</v>
      </c>
      <c r="CQ81" s="93">
        <f t="shared" si="273"/>
        <v>0.85605405130041523</v>
      </c>
      <c r="CR81" s="93">
        <f t="shared" si="273"/>
        <v>0.87414000806732828</v>
      </c>
      <c r="CS81" s="93">
        <f t="shared" si="273"/>
        <v>0.89293631755179359</v>
      </c>
      <c r="CT81" s="93">
        <f t="shared" si="273"/>
        <v>0.91405089318435206</v>
      </c>
      <c r="CU81" s="93">
        <f t="shared" si="273"/>
        <v>0.93914484340000004</v>
      </c>
      <c r="CV81" s="93">
        <f t="shared" si="273"/>
        <v>0.96857000000000004</v>
      </c>
      <c r="CW81" s="93">
        <f t="shared" si="273"/>
        <v>1</v>
      </c>
      <c r="CX81" s="93">
        <f t="shared" si="273"/>
        <v>0</v>
      </c>
      <c r="CY81" s="93">
        <f t="shared" si="388"/>
        <v>0</v>
      </c>
      <c r="CZ81" s="93">
        <f t="shared" si="387"/>
        <v>0</v>
      </c>
      <c r="DA81" s="93">
        <f t="shared" si="387"/>
        <v>0</v>
      </c>
      <c r="DB81" s="93">
        <f t="shared" si="387"/>
        <v>0</v>
      </c>
      <c r="DC81" s="93">
        <f t="shared" si="387"/>
        <v>0</v>
      </c>
      <c r="DD81" s="93">
        <f t="shared" si="387"/>
        <v>0</v>
      </c>
      <c r="DE81" s="93">
        <f t="shared" si="387"/>
        <v>0</v>
      </c>
      <c r="DF81" s="93">
        <f t="shared" si="387"/>
        <v>0</v>
      </c>
      <c r="DG81" s="93">
        <f t="shared" si="387"/>
        <v>0</v>
      </c>
      <c r="DH81" s="93">
        <f t="shared" si="387"/>
        <v>0</v>
      </c>
      <c r="DI81" s="93">
        <f t="shared" si="387"/>
        <v>0</v>
      </c>
      <c r="DJ81" s="93">
        <f t="shared" si="387"/>
        <v>0</v>
      </c>
      <c r="DK81" s="93">
        <f t="shared" si="387"/>
        <v>0</v>
      </c>
      <c r="DL81" s="93">
        <f t="shared" si="387"/>
        <v>0</v>
      </c>
      <c r="DM81" s="93">
        <f t="shared" si="387"/>
        <v>0</v>
      </c>
      <c r="DN81" s="93">
        <f t="shared" si="387"/>
        <v>0</v>
      </c>
      <c r="DO81" s="93">
        <f t="shared" si="272"/>
        <v>0</v>
      </c>
      <c r="DP81" s="93">
        <f t="shared" si="272"/>
        <v>0</v>
      </c>
      <c r="DQ81" s="93">
        <f t="shared" si="272"/>
        <v>0</v>
      </c>
      <c r="DR81" s="93">
        <f t="shared" si="272"/>
        <v>0</v>
      </c>
      <c r="DS81" s="93">
        <f t="shared" si="272"/>
        <v>0</v>
      </c>
      <c r="DU81" s="37">
        <v>77</v>
      </c>
      <c r="DV81" s="93">
        <f t="shared" si="282"/>
        <v>0.32494233101477032</v>
      </c>
      <c r="DW81" s="93">
        <f t="shared" si="283"/>
        <v>0.329720894706164</v>
      </c>
      <c r="DX81" s="93">
        <f t="shared" si="284"/>
        <v>0.33456973139301932</v>
      </c>
      <c r="DY81" s="93">
        <f t="shared" si="285"/>
        <v>0.33948987450174017</v>
      </c>
      <c r="DZ81" s="93">
        <f t="shared" si="286"/>
        <v>0.34448237265617754</v>
      </c>
      <c r="EA81" s="93">
        <f t="shared" si="287"/>
        <v>0.3495482899011213</v>
      </c>
      <c r="EB81" s="93">
        <f t="shared" si="288"/>
        <v>0.35468870592907897</v>
      </c>
      <c r="EC81" s="93">
        <f t="shared" si="289"/>
        <v>0.35990471631038895</v>
      </c>
      <c r="ED81" s="93">
        <f t="shared" si="290"/>
        <v>0.36519743272671817</v>
      </c>
      <c r="EE81" s="93">
        <f t="shared" si="291"/>
        <v>0.37056798320799345</v>
      </c>
      <c r="EF81" s="93">
        <f t="shared" si="292"/>
        <v>0.37601751237281689</v>
      </c>
      <c r="EG81" s="93">
        <f t="shared" si="293"/>
        <v>0.38154718167241714</v>
      </c>
      <c r="EH81" s="93">
        <f t="shared" si="294"/>
        <v>0.38715816963818794</v>
      </c>
      <c r="EI81" s="93">
        <f t="shared" si="295"/>
        <v>0.39285167213286715</v>
      </c>
      <c r="EJ81" s="93">
        <f t="shared" si="296"/>
        <v>0.39862890260540929</v>
      </c>
      <c r="EK81" s="93">
        <f t="shared" si="297"/>
        <v>0.40449109234960645</v>
      </c>
      <c r="EL81" s="93">
        <f t="shared" si="298"/>
        <v>0.41043949076651243</v>
      </c>
      <c r="EM81" s="93">
        <f t="shared" si="299"/>
        <v>0.41647536563072585</v>
      </c>
      <c r="EN81" s="93">
        <f t="shared" si="300"/>
        <v>0.42260000336058945</v>
      </c>
      <c r="EO81" s="93">
        <f t="shared" si="301"/>
        <v>0.42881470929236282</v>
      </c>
      <c r="EP81" s="93">
        <f t="shared" si="302"/>
        <v>0.43512080795842695</v>
      </c>
      <c r="EQ81" s="93">
        <f t="shared" si="303"/>
        <v>0.44151964336958027</v>
      </c>
      <c r="ER81" s="93">
        <f t="shared" si="304"/>
        <v>0.44801257930148586</v>
      </c>
      <c r="ES81" s="93">
        <f t="shared" si="305"/>
        <v>0.45460099958533123</v>
      </c>
      <c r="ET81" s="93">
        <f t="shared" si="306"/>
        <v>0.46128630840276258</v>
      </c>
      <c r="EU81" s="93">
        <f t="shared" si="307"/>
        <v>0.46806993058515611</v>
      </c>
      <c r="EV81" s="93">
        <f t="shared" si="308"/>
        <v>0.47495331191729073</v>
      </c>
      <c r="EW81" s="93">
        <f t="shared" si="309"/>
        <v>0.48193791944548614</v>
      </c>
      <c r="EX81" s="93">
        <f t="shared" si="310"/>
        <v>0.48902524179027268</v>
      </c>
      <c r="EY81" s="93">
        <f t="shared" si="311"/>
        <v>0.49621678946365899</v>
      </c>
      <c r="EZ81" s="93">
        <f t="shared" si="312"/>
        <v>0.50351409519106571</v>
      </c>
      <c r="FA81" s="93">
        <f t="shared" si="313"/>
        <v>0.51091871423799318</v>
      </c>
      <c r="FB81" s="93">
        <f t="shared" si="314"/>
        <v>0.51843222474149309</v>
      </c>
      <c r="FC81" s="93">
        <f t="shared" si="315"/>
        <v>0.52605622804651497</v>
      </c>
      <c r="FD81" s="93">
        <f t="shared" si="316"/>
        <v>0.53379234904719897</v>
      </c>
      <c r="FE81" s="93">
        <f t="shared" si="317"/>
        <v>0.5416422365331871</v>
      </c>
      <c r="FF81" s="93">
        <f t="shared" si="318"/>
        <v>0.54960756354102802</v>
      </c>
      <c r="FG81" s="93">
        <f t="shared" si="319"/>
        <v>0.55769002771074905</v>
      </c>
      <c r="FH81" s="93">
        <f t="shared" si="320"/>
        <v>0.56589135164767179</v>
      </c>
      <c r="FI81" s="93">
        <f t="shared" si="321"/>
        <v>0.57421328328954924</v>
      </c>
      <c r="FJ81" s="93">
        <f t="shared" si="322"/>
        <v>0.58265759627910141</v>
      </c>
      <c r="FK81" s="93">
        <f t="shared" si="323"/>
        <v>0.59122609034202933</v>
      </c>
      <c r="FL81" s="93">
        <f t="shared" si="324"/>
        <v>0.59992059167058853</v>
      </c>
      <c r="FM81" s="93">
        <f t="shared" si="325"/>
        <v>0.60874295331280304</v>
      </c>
      <c r="FN81" s="93">
        <f t="shared" si="326"/>
        <v>0.61769505556740301</v>
      </c>
      <c r="FO81" s="93">
        <f t="shared" si="327"/>
        <v>0.62677880638457062</v>
      </c>
      <c r="FP81" s="93">
        <f t="shared" si="328"/>
        <v>0.63599614177257902</v>
      </c>
      <c r="FQ81" s="93">
        <f t="shared" si="329"/>
        <v>0.64534902621041101</v>
      </c>
      <c r="FR81" s="93">
        <f t="shared" si="330"/>
        <v>0.65483945306644642</v>
      </c>
      <c r="FS81" s="93">
        <f t="shared" si="331"/>
        <v>0.66446944502330585</v>
      </c>
      <c r="FT81" s="93">
        <f t="shared" si="332"/>
        <v>0.67424105450894267</v>
      </c>
      <c r="FU81" s="93">
        <f t="shared" si="333"/>
        <v>0.6841563641340741</v>
      </c>
      <c r="FV81" s="93">
        <f t="shared" si="334"/>
        <v>0.6942174871360457</v>
      </c>
      <c r="FW81" s="93">
        <f t="shared" si="335"/>
        <v>0.70442656782922286</v>
      </c>
      <c r="FX81" s="93">
        <f t="shared" si="336"/>
        <v>0.71478578206200549</v>
      </c>
      <c r="FY81" s="93">
        <f t="shared" si="337"/>
        <v>0.72529733768056437</v>
      </c>
      <c r="FZ81" s="93">
        <f t="shared" si="338"/>
        <v>0.73596347499939618</v>
      </c>
      <c r="GA81" s="93">
        <f t="shared" si="339"/>
        <v>0.74678646727879905</v>
      </c>
      <c r="GB81" s="93">
        <f t="shared" si="340"/>
        <v>0.75776862120936961</v>
      </c>
      <c r="GC81" s="93">
        <f t="shared" si="341"/>
        <v>0.768912277403625</v>
      </c>
      <c r="GD81" s="93">
        <f t="shared" si="342"/>
        <v>0.7802198108948547</v>
      </c>
      <c r="GE81" s="93">
        <f t="shared" si="343"/>
        <v>0.79169363164330842</v>
      </c>
      <c r="GF81" s="93">
        <f t="shared" si="344"/>
        <v>0.80333618504982762</v>
      </c>
      <c r="GG81" s="93">
        <f t="shared" si="345"/>
        <v>0.81514995247703093</v>
      </c>
      <c r="GH81" s="93">
        <f t="shared" si="346"/>
        <v>0.82713745177816367</v>
      </c>
      <c r="GI81" s="93">
        <f t="shared" si="347"/>
        <v>0.8393012378337249</v>
      </c>
      <c r="GJ81" s="93">
        <f t="shared" si="348"/>
        <v>0.85164390309598548</v>
      </c>
      <c r="GK81" s="93">
        <f t="shared" si="349"/>
        <v>0.86416807814151464</v>
      </c>
      <c r="GL81" s="93">
        <f t="shared" si="350"/>
        <v>0.87687643223183098</v>
      </c>
      <c r="GM81" s="93">
        <f t="shared" si="351"/>
        <v>0.88977167388229905</v>
      </c>
      <c r="GN81" s="93">
        <f t="shared" si="352"/>
        <v>0.9028565514393917</v>
      </c>
      <c r="GO81" s="93">
        <f t="shared" si="353"/>
        <v>0.91613385366644151</v>
      </c>
      <c r="GP81" s="93">
        <f t="shared" si="354"/>
        <v>0.92960641033800684</v>
      </c>
      <c r="GQ81" s="93">
        <f t="shared" si="355"/>
        <v>0.94327709284297745</v>
      </c>
      <c r="GR81" s="93">
        <f t="shared" si="356"/>
        <v>0.95714881479655056</v>
      </c>
      <c r="GS81" s="93">
        <f t="shared" si="357"/>
        <v>0.97122453266120568</v>
      </c>
      <c r="GT81" s="93">
        <f t="shared" si="358"/>
        <v>0.98550724637681164</v>
      </c>
      <c r="GU81" s="93">
        <f t="shared" si="359"/>
        <v>1</v>
      </c>
      <c r="GV81" s="93">
        <f t="shared" si="360"/>
        <v>0</v>
      </c>
      <c r="GW81" s="93">
        <f t="shared" si="361"/>
        <v>0</v>
      </c>
      <c r="GX81" s="93">
        <f t="shared" si="362"/>
        <v>0</v>
      </c>
      <c r="GY81" s="93">
        <f t="shared" si="363"/>
        <v>0</v>
      </c>
      <c r="GZ81" s="93">
        <f t="shared" si="364"/>
        <v>0</v>
      </c>
      <c r="HA81" s="93">
        <f t="shared" si="365"/>
        <v>0</v>
      </c>
      <c r="HB81" s="93">
        <f t="shared" si="366"/>
        <v>0</v>
      </c>
      <c r="HC81" s="93">
        <f t="shared" si="367"/>
        <v>0</v>
      </c>
      <c r="HD81" s="93">
        <f t="shared" si="368"/>
        <v>0</v>
      </c>
      <c r="HE81" s="93">
        <f t="shared" si="369"/>
        <v>0</v>
      </c>
      <c r="HF81" s="93">
        <f t="shared" si="370"/>
        <v>0</v>
      </c>
      <c r="HG81" s="93">
        <f t="shared" si="371"/>
        <v>0</v>
      </c>
      <c r="HH81" s="93">
        <f t="shared" si="372"/>
        <v>0</v>
      </c>
      <c r="HI81" s="93">
        <f t="shared" si="373"/>
        <v>0</v>
      </c>
      <c r="HJ81" s="93">
        <f t="shared" si="374"/>
        <v>0</v>
      </c>
      <c r="HK81" s="93">
        <f t="shared" si="375"/>
        <v>0</v>
      </c>
      <c r="HL81" s="93">
        <f t="shared" si="376"/>
        <v>0</v>
      </c>
      <c r="HM81" s="93">
        <f t="shared" si="377"/>
        <v>0</v>
      </c>
      <c r="HN81" s="93">
        <f t="shared" si="378"/>
        <v>0</v>
      </c>
      <c r="HO81" s="93">
        <f t="shared" si="379"/>
        <v>0</v>
      </c>
      <c r="HP81" s="93">
        <f t="shared" si="380"/>
        <v>0</v>
      </c>
      <c r="HQ81" s="93">
        <f t="shared" si="381"/>
        <v>0</v>
      </c>
    </row>
    <row r="82" spans="2:225" x14ac:dyDescent="0.25">
      <c r="B82" s="40">
        <v>78</v>
      </c>
      <c r="C82" s="91">
        <f t="shared" ca="1" si="275"/>
        <v>0</v>
      </c>
      <c r="D82" s="91">
        <f t="shared" ca="1" si="276"/>
        <v>0</v>
      </c>
      <c r="E82" s="91">
        <f t="shared" ca="1" si="277"/>
        <v>522692.48904601642</v>
      </c>
      <c r="F82" s="91">
        <f t="shared" ca="1" si="278"/>
        <v>544001.83500916837</v>
      </c>
      <c r="H82" s="40">
        <v>78</v>
      </c>
      <c r="I82" s="91">
        <v>0</v>
      </c>
      <c r="J82" s="41">
        <v>0</v>
      </c>
      <c r="K82" s="92">
        <f t="shared" si="279"/>
        <v>0</v>
      </c>
      <c r="L82" s="92">
        <f t="shared" si="280"/>
        <v>0</v>
      </c>
      <c r="M82" s="42"/>
      <c r="N82" s="40">
        <v>78</v>
      </c>
      <c r="O82" s="54">
        <f t="shared" si="383"/>
        <v>3.9448072565244163</v>
      </c>
      <c r="P82" s="92">
        <f t="shared" si="261"/>
        <v>248.52285716103822</v>
      </c>
      <c r="Q82" s="92">
        <f t="shared" si="384"/>
        <v>90710.842863778948</v>
      </c>
      <c r="R82" s="42"/>
      <c r="S82" s="40">
        <v>78</v>
      </c>
      <c r="T82" s="54">
        <f>'7. Dödsrisk'!E82</f>
        <v>4.3099999999999999E-2</v>
      </c>
      <c r="U82" s="90">
        <f t="shared" si="385"/>
        <v>0.95689999999999997</v>
      </c>
      <c r="V82" s="43"/>
      <c r="W82" s="37">
        <v>78</v>
      </c>
      <c r="X82" s="93">
        <f t="shared" si="390"/>
        <v>0.67915058568134801</v>
      </c>
      <c r="Y82" s="93">
        <f t="shared" si="390"/>
        <v>0.68105071718228671</v>
      </c>
      <c r="Z82" s="93">
        <f t="shared" si="390"/>
        <v>0.6811665154899198</v>
      </c>
      <c r="AA82" s="93">
        <f t="shared" si="390"/>
        <v>0.68131640509904146</v>
      </c>
      <c r="AB82" s="93">
        <f t="shared" si="390"/>
        <v>0.68136410058608277</v>
      </c>
      <c r="AC82" s="93">
        <f t="shared" si="390"/>
        <v>0.68145268943570891</v>
      </c>
      <c r="AD82" s="93">
        <f t="shared" si="390"/>
        <v>0.68148676377389805</v>
      </c>
      <c r="AE82" s="93">
        <f t="shared" si="390"/>
        <v>0.68156855200013788</v>
      </c>
      <c r="AF82" s="93">
        <f t="shared" si="390"/>
        <v>0.68161626513869777</v>
      </c>
      <c r="AG82" s="93">
        <f t="shared" si="390"/>
        <v>0.6816298977366525</v>
      </c>
      <c r="AH82" s="93">
        <f t="shared" si="390"/>
        <v>0.6816503472470693</v>
      </c>
      <c r="AI82" s="93">
        <f t="shared" si="390"/>
        <v>0.68168443146864321</v>
      </c>
      <c r="AJ82" s="93">
        <f t="shared" si="390"/>
        <v>0.68173215271933374</v>
      </c>
      <c r="AK82" s="93">
        <f t="shared" si="390"/>
        <v>0.68180715150599924</v>
      </c>
      <c r="AL82" s="93">
        <f t="shared" si="390"/>
        <v>0.68186851967276951</v>
      </c>
      <c r="AM82" s="93">
        <f t="shared" si="389"/>
        <v>0.68194353346145054</v>
      </c>
      <c r="AN82" s="93">
        <f t="shared" si="389"/>
        <v>0.6820321976471444</v>
      </c>
      <c r="AO82" s="93">
        <f t="shared" si="389"/>
        <v>0.68216180839073892</v>
      </c>
      <c r="AP82" s="93">
        <f t="shared" si="389"/>
        <v>0.68236651834624273</v>
      </c>
      <c r="AQ82" s="93">
        <f t="shared" si="389"/>
        <v>0.68259860187087884</v>
      </c>
      <c r="AR82" s="93">
        <f t="shared" si="389"/>
        <v>0.68298107127078989</v>
      </c>
      <c r="AS82" s="93">
        <f t="shared" si="389"/>
        <v>0.68341845908460486</v>
      </c>
      <c r="AT82" s="93">
        <f t="shared" si="389"/>
        <v>0.68383559879987277</v>
      </c>
      <c r="AU82" s="93">
        <f t="shared" si="389"/>
        <v>0.68427353386154421</v>
      </c>
      <c r="AV82" s="93">
        <f t="shared" si="389"/>
        <v>0.6846980466504673</v>
      </c>
      <c r="AW82" s="93">
        <f t="shared" si="389"/>
        <v>0.68527367653875981</v>
      </c>
      <c r="AX82" s="93">
        <f t="shared" si="389"/>
        <v>0.68588411339968525</v>
      </c>
      <c r="AY82" s="93">
        <f t="shared" si="389"/>
        <v>0.68645387011187842</v>
      </c>
      <c r="AZ82" s="93">
        <f t="shared" si="389"/>
        <v>0.68699659742384334</v>
      </c>
      <c r="BA82" s="93">
        <f t="shared" si="389"/>
        <v>0.68751223159754127</v>
      </c>
      <c r="BB82" s="93">
        <f t="shared" si="389"/>
        <v>0.68801448216952543</v>
      </c>
      <c r="BC82" s="93">
        <f t="shared" si="389"/>
        <v>0.68851709965227137</v>
      </c>
      <c r="BD82" s="93">
        <f t="shared" si="391"/>
        <v>0.68888909976614487</v>
      </c>
      <c r="BE82" s="93">
        <f t="shared" si="391"/>
        <v>0.6893716599280949</v>
      </c>
      <c r="BF82" s="93">
        <f t="shared" si="391"/>
        <v>0.69003409265704541</v>
      </c>
      <c r="BG82" s="93">
        <f t="shared" si="391"/>
        <v>0.69047599729531428</v>
      </c>
      <c r="BH82" s="93">
        <f t="shared" si="391"/>
        <v>0.69112565541140114</v>
      </c>
      <c r="BI82" s="93">
        <f t="shared" si="391"/>
        <v>0.69172745830012239</v>
      </c>
      <c r="BJ82" s="93">
        <f t="shared" si="391"/>
        <v>0.6923436441434101</v>
      </c>
      <c r="BK82" s="93">
        <f t="shared" si="391"/>
        <v>0.69279396021755113</v>
      </c>
      <c r="BL82" s="93">
        <f t="shared" si="391"/>
        <v>0.69335557823592231</v>
      </c>
      <c r="BM82" s="93">
        <f t="shared" si="391"/>
        <v>0.6940635230294121</v>
      </c>
      <c r="BN82" s="93">
        <f t="shared" si="391"/>
        <v>0.69474437251447652</v>
      </c>
      <c r="BO82" s="93">
        <f t="shared" si="391"/>
        <v>0.69553032177808594</v>
      </c>
      <c r="BP82" s="93">
        <f t="shared" si="391"/>
        <v>0.69628230666928836</v>
      </c>
      <c r="BQ82" s="93">
        <f t="shared" si="391"/>
        <v>0.69705603887243694</v>
      </c>
      <c r="BR82" s="93">
        <f t="shared" si="391"/>
        <v>0.69792146148467782</v>
      </c>
      <c r="BS82" s="93">
        <f t="shared" si="391"/>
        <v>0.69878795855328413</v>
      </c>
      <c r="BT82" s="93">
        <f t="shared" si="386"/>
        <v>0.70001999374227053</v>
      </c>
      <c r="BU82" s="93">
        <f t="shared" si="386"/>
        <v>0.70125420113627024</v>
      </c>
      <c r="BV82" s="93">
        <f t="shared" si="386"/>
        <v>0.70271585010448767</v>
      </c>
      <c r="BW82" s="93">
        <f t="shared" si="386"/>
        <v>0.70430758524714621</v>
      </c>
      <c r="BX82" s="93">
        <f t="shared" si="386"/>
        <v>0.7059029258595888</v>
      </c>
      <c r="BY82" s="93">
        <f t="shared" si="386"/>
        <v>0.70811223603602125</v>
      </c>
      <c r="BZ82" s="93">
        <f t="shared" si="386"/>
        <v>0.71052803134258591</v>
      </c>
      <c r="CA82" s="93">
        <f t="shared" si="386"/>
        <v>0.71321685890064157</v>
      </c>
      <c r="CB82" s="93">
        <f t="shared" si="386"/>
        <v>0.71609556306415945</v>
      </c>
      <c r="CC82" s="93">
        <f t="shared" si="386"/>
        <v>0.71920974124374493</v>
      </c>
      <c r="CD82" s="93">
        <f t="shared" si="386"/>
        <v>0.72272217099477942</v>
      </c>
      <c r="CE82" s="93">
        <f t="shared" si="386"/>
        <v>0.72671181888043301</v>
      </c>
      <c r="CF82" s="93">
        <f t="shared" si="386"/>
        <v>0.73087782246850341</v>
      </c>
      <c r="CG82" s="93">
        <f t="shared" si="386"/>
        <v>0.7356744196848487</v>
      </c>
      <c r="CH82" s="93">
        <f t="shared" si="386"/>
        <v>0.74065159842627304</v>
      </c>
      <c r="CI82" s="93">
        <f t="shared" si="273"/>
        <v>0.74646657303017816</v>
      </c>
      <c r="CJ82" s="93">
        <f t="shared" si="273"/>
        <v>0.75303302097306346</v>
      </c>
      <c r="CK82" s="93">
        <f t="shared" si="273"/>
        <v>0.76038595313992641</v>
      </c>
      <c r="CL82" s="93">
        <f t="shared" si="273"/>
        <v>0.7685867740187059</v>
      </c>
      <c r="CM82" s="93">
        <f t="shared" si="273"/>
        <v>0.77816599744728199</v>
      </c>
      <c r="CN82" s="93">
        <f t="shared" si="273"/>
        <v>0.78819179710647636</v>
      </c>
      <c r="CO82" s="93">
        <f t="shared" si="273"/>
        <v>0.79914001531630996</v>
      </c>
      <c r="CP82" s="93">
        <f t="shared" si="273"/>
        <v>0.81146618669216375</v>
      </c>
      <c r="CQ82" s="93">
        <f t="shared" si="273"/>
        <v>0.82540731626386032</v>
      </c>
      <c r="CR82" s="93">
        <f t="shared" si="273"/>
        <v>0.84284579577851793</v>
      </c>
      <c r="CS82" s="93">
        <f t="shared" si="273"/>
        <v>0.86096919738343936</v>
      </c>
      <c r="CT82" s="93">
        <f t="shared" si="273"/>
        <v>0.88132787120835221</v>
      </c>
      <c r="CU82" s="93">
        <f t="shared" si="273"/>
        <v>0.90552345800627998</v>
      </c>
      <c r="CV82" s="93">
        <f t="shared" si="273"/>
        <v>0.93389519399999998</v>
      </c>
      <c r="CW82" s="93">
        <f t="shared" si="273"/>
        <v>0.96419999999999995</v>
      </c>
      <c r="CX82" s="93">
        <f t="shared" si="273"/>
        <v>1</v>
      </c>
      <c r="CY82" s="93">
        <f t="shared" si="388"/>
        <v>0</v>
      </c>
      <c r="CZ82" s="93">
        <f t="shared" si="387"/>
        <v>0</v>
      </c>
      <c r="DA82" s="93">
        <f t="shared" si="387"/>
        <v>0</v>
      </c>
      <c r="DB82" s="93">
        <f t="shared" si="387"/>
        <v>0</v>
      </c>
      <c r="DC82" s="93">
        <f t="shared" si="387"/>
        <v>0</v>
      </c>
      <c r="DD82" s="93">
        <f t="shared" si="387"/>
        <v>0</v>
      </c>
      <c r="DE82" s="93">
        <f t="shared" si="387"/>
        <v>0</v>
      </c>
      <c r="DF82" s="93">
        <f t="shared" si="387"/>
        <v>0</v>
      </c>
      <c r="DG82" s="93">
        <f t="shared" si="387"/>
        <v>0</v>
      </c>
      <c r="DH82" s="93">
        <f t="shared" si="387"/>
        <v>0</v>
      </c>
      <c r="DI82" s="93">
        <f t="shared" si="387"/>
        <v>0</v>
      </c>
      <c r="DJ82" s="93">
        <f t="shared" si="387"/>
        <v>0</v>
      </c>
      <c r="DK82" s="93">
        <f t="shared" si="387"/>
        <v>0</v>
      </c>
      <c r="DL82" s="93">
        <f t="shared" si="387"/>
        <v>0</v>
      </c>
      <c r="DM82" s="93">
        <f t="shared" si="387"/>
        <v>0</v>
      </c>
      <c r="DN82" s="93">
        <f t="shared" si="387"/>
        <v>0</v>
      </c>
      <c r="DO82" s="93">
        <f t="shared" si="387"/>
        <v>0</v>
      </c>
      <c r="DP82" s="93">
        <f t="shared" ref="DP82:DS97" si="392">IF($W82&lt;DP$3,0,IF($W82=DP$3,1,DP81*$U81))</f>
        <v>0</v>
      </c>
      <c r="DQ82" s="93">
        <f t="shared" si="392"/>
        <v>0</v>
      </c>
      <c r="DR82" s="93">
        <f t="shared" si="392"/>
        <v>0</v>
      </c>
      <c r="DS82" s="93">
        <f t="shared" si="392"/>
        <v>0</v>
      </c>
      <c r="DU82" s="37">
        <v>78</v>
      </c>
      <c r="DV82" s="93">
        <f t="shared" si="282"/>
        <v>0.32023302186962876</v>
      </c>
      <c r="DW82" s="93">
        <f t="shared" si="283"/>
        <v>0.32494233101477032</v>
      </c>
      <c r="DX82" s="93">
        <f t="shared" si="284"/>
        <v>0.329720894706164</v>
      </c>
      <c r="DY82" s="93">
        <f t="shared" si="285"/>
        <v>0.33456973139301932</v>
      </c>
      <c r="DZ82" s="93">
        <f t="shared" si="286"/>
        <v>0.33948987450174017</v>
      </c>
      <c r="EA82" s="93">
        <f t="shared" si="287"/>
        <v>0.34448237265617754</v>
      </c>
      <c r="EB82" s="93">
        <f t="shared" si="288"/>
        <v>0.3495482899011213</v>
      </c>
      <c r="EC82" s="93">
        <f t="shared" si="289"/>
        <v>0.35468870592907897</v>
      </c>
      <c r="ED82" s="93">
        <f t="shared" si="290"/>
        <v>0.35990471631038895</v>
      </c>
      <c r="EE82" s="93">
        <f t="shared" si="291"/>
        <v>0.36519743272671817</v>
      </c>
      <c r="EF82" s="93">
        <f t="shared" si="292"/>
        <v>0.37056798320799345</v>
      </c>
      <c r="EG82" s="93">
        <f t="shared" si="293"/>
        <v>0.37601751237281689</v>
      </c>
      <c r="EH82" s="93">
        <f t="shared" si="294"/>
        <v>0.38154718167241714</v>
      </c>
      <c r="EI82" s="93">
        <f t="shared" si="295"/>
        <v>0.38715816963818794</v>
      </c>
      <c r="EJ82" s="93">
        <f t="shared" si="296"/>
        <v>0.39285167213286715</v>
      </c>
      <c r="EK82" s="93">
        <f t="shared" si="297"/>
        <v>0.39862890260540929</v>
      </c>
      <c r="EL82" s="93">
        <f t="shared" si="298"/>
        <v>0.40449109234960645</v>
      </c>
      <c r="EM82" s="93">
        <f t="shared" si="299"/>
        <v>0.41043949076651243</v>
      </c>
      <c r="EN82" s="93">
        <f t="shared" si="300"/>
        <v>0.41647536563072585</v>
      </c>
      <c r="EO82" s="93">
        <f t="shared" si="301"/>
        <v>0.42260000336058945</v>
      </c>
      <c r="EP82" s="93">
        <f t="shared" si="302"/>
        <v>0.42881470929236282</v>
      </c>
      <c r="EQ82" s="93">
        <f t="shared" si="303"/>
        <v>0.43512080795842695</v>
      </c>
      <c r="ER82" s="93">
        <f t="shared" si="304"/>
        <v>0.44151964336958027</v>
      </c>
      <c r="ES82" s="93">
        <f t="shared" si="305"/>
        <v>0.44801257930148586</v>
      </c>
      <c r="ET82" s="93">
        <f t="shared" si="306"/>
        <v>0.45460099958533123</v>
      </c>
      <c r="EU82" s="93">
        <f t="shared" si="307"/>
        <v>0.46128630840276258</v>
      </c>
      <c r="EV82" s="93">
        <f t="shared" si="308"/>
        <v>0.46806993058515611</v>
      </c>
      <c r="EW82" s="93">
        <f t="shared" si="309"/>
        <v>0.47495331191729073</v>
      </c>
      <c r="EX82" s="93">
        <f t="shared" si="310"/>
        <v>0.48193791944548614</v>
      </c>
      <c r="EY82" s="93">
        <f t="shared" si="311"/>
        <v>0.48902524179027268</v>
      </c>
      <c r="EZ82" s="93">
        <f t="shared" si="312"/>
        <v>0.49621678946365899</v>
      </c>
      <c r="FA82" s="93">
        <f t="shared" si="313"/>
        <v>0.50351409519106571</v>
      </c>
      <c r="FB82" s="93">
        <f t="shared" si="314"/>
        <v>0.51091871423799318</v>
      </c>
      <c r="FC82" s="93">
        <f t="shared" si="315"/>
        <v>0.51843222474149309</v>
      </c>
      <c r="FD82" s="93">
        <f t="shared" si="316"/>
        <v>0.52605622804651497</v>
      </c>
      <c r="FE82" s="93">
        <f t="shared" si="317"/>
        <v>0.53379234904719897</v>
      </c>
      <c r="FF82" s="93">
        <f t="shared" si="318"/>
        <v>0.5416422365331871</v>
      </c>
      <c r="FG82" s="93">
        <f t="shared" si="319"/>
        <v>0.54960756354102802</v>
      </c>
      <c r="FH82" s="93">
        <f t="shared" si="320"/>
        <v>0.55769002771074905</v>
      </c>
      <c r="FI82" s="93">
        <f t="shared" si="321"/>
        <v>0.56589135164767179</v>
      </c>
      <c r="FJ82" s="93">
        <f t="shared" si="322"/>
        <v>0.57421328328954924</v>
      </c>
      <c r="FK82" s="93">
        <f t="shared" si="323"/>
        <v>0.58265759627910141</v>
      </c>
      <c r="FL82" s="93">
        <f t="shared" si="324"/>
        <v>0.59122609034202933</v>
      </c>
      <c r="FM82" s="93">
        <f t="shared" si="325"/>
        <v>0.59992059167058853</v>
      </c>
      <c r="FN82" s="93">
        <f t="shared" si="326"/>
        <v>0.60874295331280304</v>
      </c>
      <c r="FO82" s="93">
        <f t="shared" si="327"/>
        <v>0.61769505556740301</v>
      </c>
      <c r="FP82" s="93">
        <f t="shared" si="328"/>
        <v>0.62677880638457062</v>
      </c>
      <c r="FQ82" s="93">
        <f t="shared" si="329"/>
        <v>0.63599614177257902</v>
      </c>
      <c r="FR82" s="93">
        <f t="shared" si="330"/>
        <v>0.64534902621041101</v>
      </c>
      <c r="FS82" s="93">
        <f t="shared" si="331"/>
        <v>0.65483945306644642</v>
      </c>
      <c r="FT82" s="93">
        <f t="shared" si="332"/>
        <v>0.66446944502330585</v>
      </c>
      <c r="FU82" s="93">
        <f t="shared" si="333"/>
        <v>0.67424105450894267</v>
      </c>
      <c r="FV82" s="93">
        <f t="shared" si="334"/>
        <v>0.6841563641340741</v>
      </c>
      <c r="FW82" s="93">
        <f t="shared" si="335"/>
        <v>0.6942174871360457</v>
      </c>
      <c r="FX82" s="93">
        <f t="shared" si="336"/>
        <v>0.70442656782922286</v>
      </c>
      <c r="FY82" s="93">
        <f t="shared" si="337"/>
        <v>0.71478578206200549</v>
      </c>
      <c r="FZ82" s="93">
        <f t="shared" si="338"/>
        <v>0.72529733768056437</v>
      </c>
      <c r="GA82" s="93">
        <f t="shared" si="339"/>
        <v>0.73596347499939618</v>
      </c>
      <c r="GB82" s="93">
        <f t="shared" si="340"/>
        <v>0.74678646727879905</v>
      </c>
      <c r="GC82" s="93">
        <f t="shared" si="341"/>
        <v>0.75776862120936961</v>
      </c>
      <c r="GD82" s="93">
        <f t="shared" si="342"/>
        <v>0.768912277403625</v>
      </c>
      <c r="GE82" s="93">
        <f t="shared" si="343"/>
        <v>0.7802198108948547</v>
      </c>
      <c r="GF82" s="93">
        <f t="shared" si="344"/>
        <v>0.79169363164330842</v>
      </c>
      <c r="GG82" s="93">
        <f t="shared" si="345"/>
        <v>0.80333618504982762</v>
      </c>
      <c r="GH82" s="93">
        <f t="shared" si="346"/>
        <v>0.81514995247703093</v>
      </c>
      <c r="GI82" s="93">
        <f t="shared" si="347"/>
        <v>0.82713745177816367</v>
      </c>
      <c r="GJ82" s="93">
        <f t="shared" si="348"/>
        <v>0.8393012378337249</v>
      </c>
      <c r="GK82" s="93">
        <f t="shared" si="349"/>
        <v>0.85164390309598548</v>
      </c>
      <c r="GL82" s="93">
        <f t="shared" si="350"/>
        <v>0.86416807814151464</v>
      </c>
      <c r="GM82" s="93">
        <f t="shared" si="351"/>
        <v>0.87687643223183098</v>
      </c>
      <c r="GN82" s="93">
        <f t="shared" si="352"/>
        <v>0.88977167388229905</v>
      </c>
      <c r="GO82" s="93">
        <f t="shared" si="353"/>
        <v>0.9028565514393917</v>
      </c>
      <c r="GP82" s="93">
        <f t="shared" si="354"/>
        <v>0.91613385366644151</v>
      </c>
      <c r="GQ82" s="93">
        <f t="shared" si="355"/>
        <v>0.92960641033800684</v>
      </c>
      <c r="GR82" s="93">
        <f t="shared" si="356"/>
        <v>0.94327709284297745</v>
      </c>
      <c r="GS82" s="93">
        <f t="shared" si="357"/>
        <v>0.95714881479655056</v>
      </c>
      <c r="GT82" s="93">
        <f t="shared" si="358"/>
        <v>0.97122453266120568</v>
      </c>
      <c r="GU82" s="93">
        <f t="shared" si="359"/>
        <v>0.98550724637681164</v>
      </c>
      <c r="GV82" s="93">
        <f t="shared" si="360"/>
        <v>1</v>
      </c>
      <c r="GW82" s="93">
        <f t="shared" si="361"/>
        <v>0</v>
      </c>
      <c r="GX82" s="93">
        <f t="shared" si="362"/>
        <v>0</v>
      </c>
      <c r="GY82" s="93">
        <f t="shared" si="363"/>
        <v>0</v>
      </c>
      <c r="GZ82" s="93">
        <f t="shared" si="364"/>
        <v>0</v>
      </c>
      <c r="HA82" s="93">
        <f t="shared" si="365"/>
        <v>0</v>
      </c>
      <c r="HB82" s="93">
        <f t="shared" si="366"/>
        <v>0</v>
      </c>
      <c r="HC82" s="93">
        <f t="shared" si="367"/>
        <v>0</v>
      </c>
      <c r="HD82" s="93">
        <f t="shared" si="368"/>
        <v>0</v>
      </c>
      <c r="HE82" s="93">
        <f t="shared" si="369"/>
        <v>0</v>
      </c>
      <c r="HF82" s="93">
        <f t="shared" si="370"/>
        <v>0</v>
      </c>
      <c r="HG82" s="93">
        <f t="shared" si="371"/>
        <v>0</v>
      </c>
      <c r="HH82" s="93">
        <f t="shared" si="372"/>
        <v>0</v>
      </c>
      <c r="HI82" s="93">
        <f t="shared" si="373"/>
        <v>0</v>
      </c>
      <c r="HJ82" s="93">
        <f t="shared" si="374"/>
        <v>0</v>
      </c>
      <c r="HK82" s="93">
        <f t="shared" si="375"/>
        <v>0</v>
      </c>
      <c r="HL82" s="93">
        <f t="shared" si="376"/>
        <v>0</v>
      </c>
      <c r="HM82" s="93">
        <f t="shared" si="377"/>
        <v>0</v>
      </c>
      <c r="HN82" s="93">
        <f t="shared" si="378"/>
        <v>0</v>
      </c>
      <c r="HO82" s="93">
        <f t="shared" si="379"/>
        <v>0</v>
      </c>
      <c r="HP82" s="93">
        <f t="shared" si="380"/>
        <v>0</v>
      </c>
      <c r="HQ82" s="93">
        <f t="shared" si="381"/>
        <v>0</v>
      </c>
    </row>
    <row r="83" spans="2:225" x14ac:dyDescent="0.25">
      <c r="B83" s="40">
        <v>79</v>
      </c>
      <c r="C83" s="91">
        <f t="shared" ca="1" si="275"/>
        <v>0</v>
      </c>
      <c r="D83" s="91">
        <f t="shared" ca="1" si="276"/>
        <v>0</v>
      </c>
      <c r="E83" s="91">
        <f t="shared" ca="1" si="277"/>
        <v>458077.4557943602</v>
      </c>
      <c r="F83" s="91">
        <f t="shared" ca="1" si="278"/>
        <v>473707.79824996286</v>
      </c>
      <c r="H83" s="40">
        <v>79</v>
      </c>
      <c r="I83" s="91">
        <v>0</v>
      </c>
      <c r="J83" s="41">
        <v>0</v>
      </c>
      <c r="K83" s="92">
        <f t="shared" si="279"/>
        <v>0</v>
      </c>
      <c r="L83" s="92">
        <f t="shared" si="280"/>
        <v>0</v>
      </c>
      <c r="M83" s="42"/>
      <c r="N83" s="40">
        <v>79</v>
      </c>
      <c r="O83" s="54">
        <f t="shared" si="383"/>
        <v>3.9448072565244163</v>
      </c>
      <c r="P83" s="92">
        <f t="shared" ref="P83:P88" si="393">J83*O83*HA_värde_arbete+(1-J83)*O83*HA_värde_fritid</f>
        <v>248.52285716103822</v>
      </c>
      <c r="Q83" s="92">
        <f t="shared" si="384"/>
        <v>90710.842863778948</v>
      </c>
      <c r="R83" s="42"/>
      <c r="S83" s="40">
        <v>79</v>
      </c>
      <c r="T83" s="54">
        <f>'7. Dödsrisk'!E83</f>
        <v>4.6469999999999997E-2</v>
      </c>
      <c r="U83" s="90">
        <f t="shared" si="385"/>
        <v>0.95352999999999999</v>
      </c>
      <c r="V83" s="43"/>
      <c r="W83" s="37">
        <v>79</v>
      </c>
      <c r="X83" s="93">
        <f t="shared" si="390"/>
        <v>0.64987919543848194</v>
      </c>
      <c r="Y83" s="93">
        <f t="shared" si="390"/>
        <v>0.65169743127173019</v>
      </c>
      <c r="Z83" s="93">
        <f t="shared" si="390"/>
        <v>0.6518082386723042</v>
      </c>
      <c r="AA83" s="93">
        <f t="shared" si="390"/>
        <v>0.65195166803927274</v>
      </c>
      <c r="AB83" s="93">
        <f t="shared" si="390"/>
        <v>0.65199730785082255</v>
      </c>
      <c r="AC83" s="93">
        <f t="shared" si="390"/>
        <v>0.65208207852102984</v>
      </c>
      <c r="AD83" s="93">
        <f t="shared" si="390"/>
        <v>0.65211468425524299</v>
      </c>
      <c r="AE83" s="93">
        <f t="shared" si="390"/>
        <v>0.65219294740893197</v>
      </c>
      <c r="AF83" s="93">
        <f t="shared" si="390"/>
        <v>0.65223860411121992</v>
      </c>
      <c r="AG83" s="93">
        <f t="shared" si="390"/>
        <v>0.65225164914420275</v>
      </c>
      <c r="AH83" s="93">
        <f t="shared" si="390"/>
        <v>0.65227121728072057</v>
      </c>
      <c r="AI83" s="93">
        <f t="shared" si="390"/>
        <v>0.65230383247234469</v>
      </c>
      <c r="AJ83" s="93">
        <f t="shared" si="390"/>
        <v>0.6523494969371304</v>
      </c>
      <c r="AK83" s="93">
        <f t="shared" si="390"/>
        <v>0.65242126327609062</v>
      </c>
      <c r="AL83" s="93">
        <f t="shared" si="390"/>
        <v>0.65247998647487315</v>
      </c>
      <c r="AM83" s="93">
        <f t="shared" si="389"/>
        <v>0.652551767169262</v>
      </c>
      <c r="AN83" s="93">
        <f t="shared" si="389"/>
        <v>0.65263660992855244</v>
      </c>
      <c r="AO83" s="93">
        <f t="shared" si="389"/>
        <v>0.65276063444909804</v>
      </c>
      <c r="AP83" s="93">
        <f t="shared" si="389"/>
        <v>0.65295652140551963</v>
      </c>
      <c r="AQ83" s="93">
        <f t="shared" si="389"/>
        <v>0.65317860213024392</v>
      </c>
      <c r="AR83" s="93">
        <f t="shared" si="389"/>
        <v>0.65354458709901886</v>
      </c>
      <c r="AS83" s="93">
        <f t="shared" si="389"/>
        <v>0.65396312349805841</v>
      </c>
      <c r="AT83" s="93">
        <f t="shared" si="389"/>
        <v>0.65436228449159828</v>
      </c>
      <c r="AU83" s="93">
        <f t="shared" si="389"/>
        <v>0.65478134455211168</v>
      </c>
      <c r="AV83" s="93">
        <f t="shared" si="389"/>
        <v>0.65518756083983209</v>
      </c>
      <c r="AW83" s="93">
        <f t="shared" si="389"/>
        <v>0.6557383810799392</v>
      </c>
      <c r="AX83" s="93">
        <f t="shared" si="389"/>
        <v>0.65632250811215875</v>
      </c>
      <c r="AY83" s="93">
        <f t="shared" si="389"/>
        <v>0.65686770831005648</v>
      </c>
      <c r="AZ83" s="93">
        <f t="shared" si="389"/>
        <v>0.65738704407487569</v>
      </c>
      <c r="BA83" s="93">
        <f t="shared" si="389"/>
        <v>0.65788045441568721</v>
      </c>
      <c r="BB83" s="93">
        <f t="shared" si="389"/>
        <v>0.65836105798801892</v>
      </c>
      <c r="BC83" s="93">
        <f t="shared" si="389"/>
        <v>0.6588420126572585</v>
      </c>
      <c r="BD83" s="93">
        <f t="shared" si="391"/>
        <v>0.65919797956622406</v>
      </c>
      <c r="BE83" s="93">
        <f t="shared" si="391"/>
        <v>0.65965974138519401</v>
      </c>
      <c r="BF83" s="93">
        <f t="shared" si="391"/>
        <v>0.6602936232635267</v>
      </c>
      <c r="BG83" s="93">
        <f t="shared" si="391"/>
        <v>0.66071648181188625</v>
      </c>
      <c r="BH83" s="93">
        <f t="shared" si="391"/>
        <v>0.66133813966316968</v>
      </c>
      <c r="BI83" s="93">
        <f t="shared" si="391"/>
        <v>0.66191400484738705</v>
      </c>
      <c r="BJ83" s="93">
        <f t="shared" si="391"/>
        <v>0.66250363308082916</v>
      </c>
      <c r="BK83" s="93">
        <f t="shared" si="391"/>
        <v>0.66293454053217471</v>
      </c>
      <c r="BL83" s="93">
        <f t="shared" si="391"/>
        <v>0.66347195281395399</v>
      </c>
      <c r="BM83" s="93">
        <f t="shared" si="391"/>
        <v>0.66414938518684441</v>
      </c>
      <c r="BN83" s="93">
        <f t="shared" si="391"/>
        <v>0.66480089005910259</v>
      </c>
      <c r="BO83" s="93">
        <f t="shared" si="391"/>
        <v>0.66555296490945037</v>
      </c>
      <c r="BP83" s="93">
        <f t="shared" si="391"/>
        <v>0.66627253925184204</v>
      </c>
      <c r="BQ83" s="93">
        <f t="shared" si="391"/>
        <v>0.6670129235970349</v>
      </c>
      <c r="BR83" s="93">
        <f t="shared" si="391"/>
        <v>0.66784104649468823</v>
      </c>
      <c r="BS83" s="93">
        <f t="shared" si="391"/>
        <v>0.66867019753963752</v>
      </c>
      <c r="BT83" s="93">
        <f t="shared" si="386"/>
        <v>0.6698491320119786</v>
      </c>
      <c r="BU83" s="93">
        <f t="shared" si="386"/>
        <v>0.67103014506729697</v>
      </c>
      <c r="BV83" s="93">
        <f t="shared" si="386"/>
        <v>0.67242879696498425</v>
      </c>
      <c r="BW83" s="93">
        <f t="shared" si="386"/>
        <v>0.67395192832299422</v>
      </c>
      <c r="BX83" s="93">
        <f t="shared" si="386"/>
        <v>0.67547850975504053</v>
      </c>
      <c r="BY83" s="93">
        <f t="shared" si="386"/>
        <v>0.67759259866286869</v>
      </c>
      <c r="BZ83" s="93">
        <f t="shared" si="386"/>
        <v>0.67990427319172042</v>
      </c>
      <c r="CA83" s="93">
        <f t="shared" si="386"/>
        <v>0.68247721228202385</v>
      </c>
      <c r="CB83" s="93">
        <f t="shared" si="386"/>
        <v>0.68523184429609418</v>
      </c>
      <c r="CC83" s="93">
        <f t="shared" si="386"/>
        <v>0.68821180139613947</v>
      </c>
      <c r="CD83" s="93">
        <f t="shared" si="386"/>
        <v>0.69157284542490438</v>
      </c>
      <c r="CE83" s="93">
        <f t="shared" si="386"/>
        <v>0.69539053948668628</v>
      </c>
      <c r="CF83" s="93">
        <f t="shared" si="386"/>
        <v>0.69937698832011086</v>
      </c>
      <c r="CG83" s="93">
        <f t="shared" si="386"/>
        <v>0.70396685219643174</v>
      </c>
      <c r="CH83" s="93">
        <f t="shared" si="386"/>
        <v>0.7087295145341006</v>
      </c>
      <c r="CI83" s="93">
        <f t="shared" si="386"/>
        <v>0.71429386373257742</v>
      </c>
      <c r="CJ83" s="93">
        <f t="shared" ref="CJ83:CY98" si="394">IF($W83&lt;CJ$3,0,IF($W83=CJ$3,1,CJ82*$U82))</f>
        <v>0.72057729776912438</v>
      </c>
      <c r="CK83" s="93">
        <f t="shared" si="394"/>
        <v>0.72761331855959555</v>
      </c>
      <c r="CL83" s="93">
        <f t="shared" si="394"/>
        <v>0.73546068405849963</v>
      </c>
      <c r="CM83" s="93">
        <f t="shared" si="394"/>
        <v>0.74462704295730409</v>
      </c>
      <c r="CN83" s="93">
        <f t="shared" si="394"/>
        <v>0.75422073065118722</v>
      </c>
      <c r="CO83" s="93">
        <f t="shared" si="394"/>
        <v>0.76469708065617703</v>
      </c>
      <c r="CP83" s="93">
        <f t="shared" si="394"/>
        <v>0.77649199404573144</v>
      </c>
      <c r="CQ83" s="93">
        <f t="shared" si="394"/>
        <v>0.78983226093288794</v>
      </c>
      <c r="CR83" s="93">
        <f t="shared" si="394"/>
        <v>0.80651914198046382</v>
      </c>
      <c r="CS83" s="93">
        <f t="shared" si="394"/>
        <v>0.82386142497621306</v>
      </c>
      <c r="CT83" s="93">
        <f t="shared" si="394"/>
        <v>0.84334263995927217</v>
      </c>
      <c r="CU83" s="93">
        <f t="shared" si="394"/>
        <v>0.86649539696620925</v>
      </c>
      <c r="CV83" s="93">
        <f t="shared" si="394"/>
        <v>0.89364431113859999</v>
      </c>
      <c r="CW83" s="93">
        <f t="shared" si="394"/>
        <v>0.92264297999999989</v>
      </c>
      <c r="CX83" s="93">
        <f t="shared" si="394"/>
        <v>0.95689999999999997</v>
      </c>
      <c r="CY83" s="93">
        <f t="shared" si="388"/>
        <v>1</v>
      </c>
      <c r="CZ83" s="93">
        <f t="shared" si="387"/>
        <v>0</v>
      </c>
      <c r="DA83" s="93">
        <f t="shared" si="387"/>
        <v>0</v>
      </c>
      <c r="DB83" s="93">
        <f t="shared" si="387"/>
        <v>0</v>
      </c>
      <c r="DC83" s="93">
        <f t="shared" si="387"/>
        <v>0</v>
      </c>
      <c r="DD83" s="93">
        <f t="shared" si="387"/>
        <v>0</v>
      </c>
      <c r="DE83" s="93">
        <f t="shared" si="387"/>
        <v>0</v>
      </c>
      <c r="DF83" s="93">
        <f t="shared" si="387"/>
        <v>0</v>
      </c>
      <c r="DG83" s="93">
        <f t="shared" si="387"/>
        <v>0</v>
      </c>
      <c r="DH83" s="93">
        <f t="shared" si="387"/>
        <v>0</v>
      </c>
      <c r="DI83" s="93">
        <f t="shared" si="387"/>
        <v>0</v>
      </c>
      <c r="DJ83" s="93">
        <f t="shared" si="387"/>
        <v>0</v>
      </c>
      <c r="DK83" s="93">
        <f t="shared" si="387"/>
        <v>0</v>
      </c>
      <c r="DL83" s="93">
        <f t="shared" si="387"/>
        <v>0</v>
      </c>
      <c r="DM83" s="93">
        <f t="shared" si="387"/>
        <v>0</v>
      </c>
      <c r="DN83" s="93">
        <f t="shared" si="387"/>
        <v>0</v>
      </c>
      <c r="DO83" s="93">
        <f t="shared" si="387"/>
        <v>0</v>
      </c>
      <c r="DP83" s="93">
        <f t="shared" si="392"/>
        <v>0</v>
      </c>
      <c r="DQ83" s="93">
        <f t="shared" si="392"/>
        <v>0</v>
      </c>
      <c r="DR83" s="93">
        <f t="shared" si="392"/>
        <v>0</v>
      </c>
      <c r="DS83" s="93">
        <f t="shared" si="392"/>
        <v>0</v>
      </c>
      <c r="DU83" s="37">
        <v>79</v>
      </c>
      <c r="DV83" s="93">
        <f t="shared" si="282"/>
        <v>0.31559196358166314</v>
      </c>
      <c r="DW83" s="93">
        <f t="shared" si="283"/>
        <v>0.32023302186962876</v>
      </c>
      <c r="DX83" s="93">
        <f t="shared" si="284"/>
        <v>0.32494233101477032</v>
      </c>
      <c r="DY83" s="93">
        <f t="shared" si="285"/>
        <v>0.329720894706164</v>
      </c>
      <c r="DZ83" s="93">
        <f t="shared" si="286"/>
        <v>0.33456973139301932</v>
      </c>
      <c r="EA83" s="93">
        <f t="shared" si="287"/>
        <v>0.33948987450174017</v>
      </c>
      <c r="EB83" s="93">
        <f t="shared" si="288"/>
        <v>0.34448237265617754</v>
      </c>
      <c r="EC83" s="93">
        <f t="shared" si="289"/>
        <v>0.3495482899011213</v>
      </c>
      <c r="ED83" s="93">
        <f t="shared" si="290"/>
        <v>0.35468870592907897</v>
      </c>
      <c r="EE83" s="93">
        <f t="shared" si="291"/>
        <v>0.35990471631038895</v>
      </c>
      <c r="EF83" s="93">
        <f t="shared" si="292"/>
        <v>0.36519743272671817</v>
      </c>
      <c r="EG83" s="93">
        <f t="shared" si="293"/>
        <v>0.37056798320799345</v>
      </c>
      <c r="EH83" s="93">
        <f t="shared" si="294"/>
        <v>0.37601751237281689</v>
      </c>
      <c r="EI83" s="93">
        <f t="shared" si="295"/>
        <v>0.38154718167241714</v>
      </c>
      <c r="EJ83" s="93">
        <f t="shared" si="296"/>
        <v>0.38715816963818794</v>
      </c>
      <c r="EK83" s="93">
        <f t="shared" si="297"/>
        <v>0.39285167213286715</v>
      </c>
      <c r="EL83" s="93">
        <f t="shared" si="298"/>
        <v>0.39862890260540929</v>
      </c>
      <c r="EM83" s="93">
        <f t="shared" si="299"/>
        <v>0.40449109234960645</v>
      </c>
      <c r="EN83" s="93">
        <f t="shared" si="300"/>
        <v>0.41043949076651243</v>
      </c>
      <c r="EO83" s="93">
        <f t="shared" si="301"/>
        <v>0.41647536563072585</v>
      </c>
      <c r="EP83" s="93">
        <f t="shared" si="302"/>
        <v>0.42260000336058945</v>
      </c>
      <c r="EQ83" s="93">
        <f t="shared" si="303"/>
        <v>0.42881470929236282</v>
      </c>
      <c r="ER83" s="93">
        <f t="shared" si="304"/>
        <v>0.43512080795842695</v>
      </c>
      <c r="ES83" s="93">
        <f t="shared" si="305"/>
        <v>0.44151964336958027</v>
      </c>
      <c r="ET83" s="93">
        <f t="shared" si="306"/>
        <v>0.44801257930148586</v>
      </c>
      <c r="EU83" s="93">
        <f t="shared" si="307"/>
        <v>0.45460099958533123</v>
      </c>
      <c r="EV83" s="93">
        <f t="shared" si="308"/>
        <v>0.46128630840276258</v>
      </c>
      <c r="EW83" s="93">
        <f t="shared" si="309"/>
        <v>0.46806993058515611</v>
      </c>
      <c r="EX83" s="93">
        <f t="shared" si="310"/>
        <v>0.47495331191729073</v>
      </c>
      <c r="EY83" s="93">
        <f t="shared" si="311"/>
        <v>0.48193791944548614</v>
      </c>
      <c r="EZ83" s="93">
        <f t="shared" si="312"/>
        <v>0.48902524179027268</v>
      </c>
      <c r="FA83" s="93">
        <f t="shared" si="313"/>
        <v>0.49621678946365899</v>
      </c>
      <c r="FB83" s="93">
        <f t="shared" si="314"/>
        <v>0.50351409519106571</v>
      </c>
      <c r="FC83" s="93">
        <f t="shared" si="315"/>
        <v>0.51091871423799318</v>
      </c>
      <c r="FD83" s="93">
        <f t="shared" si="316"/>
        <v>0.51843222474149309</v>
      </c>
      <c r="FE83" s="93">
        <f t="shared" si="317"/>
        <v>0.52605622804651497</v>
      </c>
      <c r="FF83" s="93">
        <f t="shared" si="318"/>
        <v>0.53379234904719897</v>
      </c>
      <c r="FG83" s="93">
        <f t="shared" si="319"/>
        <v>0.5416422365331871</v>
      </c>
      <c r="FH83" s="93">
        <f t="shared" si="320"/>
        <v>0.54960756354102802</v>
      </c>
      <c r="FI83" s="93">
        <f t="shared" si="321"/>
        <v>0.55769002771074905</v>
      </c>
      <c r="FJ83" s="93">
        <f t="shared" si="322"/>
        <v>0.56589135164767179</v>
      </c>
      <c r="FK83" s="93">
        <f t="shared" si="323"/>
        <v>0.57421328328954924</v>
      </c>
      <c r="FL83" s="93">
        <f t="shared" si="324"/>
        <v>0.58265759627910141</v>
      </c>
      <c r="FM83" s="93">
        <f t="shared" si="325"/>
        <v>0.59122609034202933</v>
      </c>
      <c r="FN83" s="93">
        <f t="shared" si="326"/>
        <v>0.59992059167058853</v>
      </c>
      <c r="FO83" s="93">
        <f t="shared" si="327"/>
        <v>0.60874295331280304</v>
      </c>
      <c r="FP83" s="93">
        <f t="shared" si="328"/>
        <v>0.61769505556740301</v>
      </c>
      <c r="FQ83" s="93">
        <f t="shared" si="329"/>
        <v>0.62677880638457062</v>
      </c>
      <c r="FR83" s="93">
        <f t="shared" si="330"/>
        <v>0.63599614177257902</v>
      </c>
      <c r="FS83" s="93">
        <f t="shared" si="331"/>
        <v>0.64534902621041101</v>
      </c>
      <c r="FT83" s="93">
        <f t="shared" si="332"/>
        <v>0.65483945306644642</v>
      </c>
      <c r="FU83" s="93">
        <f t="shared" si="333"/>
        <v>0.66446944502330585</v>
      </c>
      <c r="FV83" s="93">
        <f t="shared" si="334"/>
        <v>0.67424105450894267</v>
      </c>
      <c r="FW83" s="93">
        <f t="shared" si="335"/>
        <v>0.6841563641340741</v>
      </c>
      <c r="FX83" s="93">
        <f t="shared" si="336"/>
        <v>0.6942174871360457</v>
      </c>
      <c r="FY83" s="93">
        <f t="shared" si="337"/>
        <v>0.70442656782922286</v>
      </c>
      <c r="FZ83" s="93">
        <f t="shared" si="338"/>
        <v>0.71478578206200549</v>
      </c>
      <c r="GA83" s="93">
        <f t="shared" si="339"/>
        <v>0.72529733768056437</v>
      </c>
      <c r="GB83" s="93">
        <f t="shared" si="340"/>
        <v>0.73596347499939618</v>
      </c>
      <c r="GC83" s="93">
        <f t="shared" si="341"/>
        <v>0.74678646727879905</v>
      </c>
      <c r="GD83" s="93">
        <f t="shared" si="342"/>
        <v>0.75776862120936961</v>
      </c>
      <c r="GE83" s="93">
        <f t="shared" si="343"/>
        <v>0.768912277403625</v>
      </c>
      <c r="GF83" s="93">
        <f t="shared" si="344"/>
        <v>0.7802198108948547</v>
      </c>
      <c r="GG83" s="93">
        <f t="shared" si="345"/>
        <v>0.79169363164330842</v>
      </c>
      <c r="GH83" s="93">
        <f t="shared" si="346"/>
        <v>0.80333618504982762</v>
      </c>
      <c r="GI83" s="93">
        <f t="shared" si="347"/>
        <v>0.81514995247703093</v>
      </c>
      <c r="GJ83" s="93">
        <f t="shared" si="348"/>
        <v>0.82713745177816367</v>
      </c>
      <c r="GK83" s="93">
        <f t="shared" si="349"/>
        <v>0.8393012378337249</v>
      </c>
      <c r="GL83" s="93">
        <f t="shared" si="350"/>
        <v>0.85164390309598548</v>
      </c>
      <c r="GM83" s="93">
        <f t="shared" si="351"/>
        <v>0.86416807814151464</v>
      </c>
      <c r="GN83" s="93">
        <f t="shared" si="352"/>
        <v>0.87687643223183098</v>
      </c>
      <c r="GO83" s="93">
        <f t="shared" si="353"/>
        <v>0.88977167388229905</v>
      </c>
      <c r="GP83" s="93">
        <f t="shared" si="354"/>
        <v>0.9028565514393917</v>
      </c>
      <c r="GQ83" s="93">
        <f t="shared" si="355"/>
        <v>0.91613385366644151</v>
      </c>
      <c r="GR83" s="93">
        <f t="shared" si="356"/>
        <v>0.92960641033800684</v>
      </c>
      <c r="GS83" s="93">
        <f t="shared" si="357"/>
        <v>0.94327709284297745</v>
      </c>
      <c r="GT83" s="93">
        <f t="shared" si="358"/>
        <v>0.95714881479655056</v>
      </c>
      <c r="GU83" s="93">
        <f t="shared" si="359"/>
        <v>0.97122453266120568</v>
      </c>
      <c r="GV83" s="93">
        <f t="shared" si="360"/>
        <v>0.98550724637681164</v>
      </c>
      <c r="GW83" s="93">
        <f t="shared" si="361"/>
        <v>1</v>
      </c>
      <c r="GX83" s="93">
        <f t="shared" si="362"/>
        <v>0</v>
      </c>
      <c r="GY83" s="93">
        <f t="shared" si="363"/>
        <v>0</v>
      </c>
      <c r="GZ83" s="93">
        <f t="shared" si="364"/>
        <v>0</v>
      </c>
      <c r="HA83" s="93">
        <f t="shared" si="365"/>
        <v>0</v>
      </c>
      <c r="HB83" s="93">
        <f t="shared" si="366"/>
        <v>0</v>
      </c>
      <c r="HC83" s="93">
        <f t="shared" si="367"/>
        <v>0</v>
      </c>
      <c r="HD83" s="93">
        <f t="shared" si="368"/>
        <v>0</v>
      </c>
      <c r="HE83" s="93">
        <f t="shared" si="369"/>
        <v>0</v>
      </c>
      <c r="HF83" s="93">
        <f t="shared" si="370"/>
        <v>0</v>
      </c>
      <c r="HG83" s="93">
        <f t="shared" si="371"/>
        <v>0</v>
      </c>
      <c r="HH83" s="93">
        <f t="shared" si="372"/>
        <v>0</v>
      </c>
      <c r="HI83" s="93">
        <f t="shared" si="373"/>
        <v>0</v>
      </c>
      <c r="HJ83" s="93">
        <f t="shared" si="374"/>
        <v>0</v>
      </c>
      <c r="HK83" s="93">
        <f t="shared" si="375"/>
        <v>0</v>
      </c>
      <c r="HL83" s="93">
        <f t="shared" si="376"/>
        <v>0</v>
      </c>
      <c r="HM83" s="93">
        <f t="shared" si="377"/>
        <v>0</v>
      </c>
      <c r="HN83" s="93">
        <f t="shared" si="378"/>
        <v>0</v>
      </c>
      <c r="HO83" s="93">
        <f t="shared" si="379"/>
        <v>0</v>
      </c>
      <c r="HP83" s="93">
        <f t="shared" si="380"/>
        <v>0</v>
      </c>
      <c r="HQ83" s="93">
        <f t="shared" si="381"/>
        <v>0</v>
      </c>
    </row>
    <row r="84" spans="2:225" x14ac:dyDescent="0.25">
      <c r="B84" s="40">
        <v>80</v>
      </c>
      <c r="C84" s="91">
        <f t="shared" ca="1" si="275"/>
        <v>0</v>
      </c>
      <c r="D84" s="91">
        <f t="shared" ca="1" si="276"/>
        <v>0</v>
      </c>
      <c r="E84" s="91">
        <f t="shared" ca="1" si="277"/>
        <v>390935.85217112931</v>
      </c>
      <c r="F84" s="91">
        <f t="shared" ca="1" si="278"/>
        <v>401662.19771395117</v>
      </c>
      <c r="H84" s="40">
        <v>80</v>
      </c>
      <c r="I84" s="91">
        <v>0</v>
      </c>
      <c r="J84" s="41">
        <v>0</v>
      </c>
      <c r="K84" s="92">
        <f t="shared" si="279"/>
        <v>0</v>
      </c>
      <c r="L84" s="92">
        <f t="shared" si="280"/>
        <v>0</v>
      </c>
      <c r="M84" s="42"/>
      <c r="N84" s="40">
        <v>80</v>
      </c>
      <c r="O84" s="54">
        <f t="shared" si="383"/>
        <v>3.9448072565244163</v>
      </c>
      <c r="P84" s="92">
        <f t="shared" si="393"/>
        <v>248.52285716103822</v>
      </c>
      <c r="Q84" s="92">
        <f t="shared" si="384"/>
        <v>90710.842863778948</v>
      </c>
      <c r="R84" s="42"/>
      <c r="S84" s="40">
        <v>80</v>
      </c>
      <c r="T84" s="54">
        <f>'7. Dödsrisk'!E84</f>
        <v>5.5979999999999995E-2</v>
      </c>
      <c r="U84" s="90">
        <f t="shared" si="385"/>
        <v>0.94401999999999997</v>
      </c>
      <c r="V84" s="43"/>
      <c r="W84" s="37">
        <v>80</v>
      </c>
      <c r="X84" s="93">
        <f t="shared" si="390"/>
        <v>0.61967930922645564</v>
      </c>
      <c r="Y84" s="93">
        <f t="shared" si="390"/>
        <v>0.62141305164053284</v>
      </c>
      <c r="Z84" s="93">
        <f t="shared" si="390"/>
        <v>0.62151870982120216</v>
      </c>
      <c r="AA84" s="93">
        <f t="shared" si="390"/>
        <v>0.62165547402548771</v>
      </c>
      <c r="AB84" s="93">
        <f t="shared" si="390"/>
        <v>0.62169899295499487</v>
      </c>
      <c r="AC84" s="93">
        <f t="shared" si="390"/>
        <v>0.62177982433215762</v>
      </c>
      <c r="AD84" s="93">
        <f t="shared" si="390"/>
        <v>0.62181091487790185</v>
      </c>
      <c r="AE84" s="93">
        <f t="shared" si="390"/>
        <v>0.62188554114283889</v>
      </c>
      <c r="AF84" s="93">
        <f t="shared" si="390"/>
        <v>0.6219290761781715</v>
      </c>
      <c r="AG84" s="93">
        <f t="shared" si="390"/>
        <v>0.62194151500847161</v>
      </c>
      <c r="AH84" s="93">
        <f t="shared" si="390"/>
        <v>0.62196017381368551</v>
      </c>
      <c r="AI84" s="93">
        <f t="shared" si="390"/>
        <v>0.62199127337735483</v>
      </c>
      <c r="AJ84" s="93">
        <f t="shared" si="390"/>
        <v>0.62203481581446196</v>
      </c>
      <c r="AK84" s="93">
        <f t="shared" si="390"/>
        <v>0.62210324717165066</v>
      </c>
      <c r="AL84" s="93">
        <f t="shared" si="390"/>
        <v>0.62215924150338575</v>
      </c>
      <c r="AM84" s="93">
        <f t="shared" si="389"/>
        <v>0.62222768654890637</v>
      </c>
      <c r="AN84" s="93">
        <f t="shared" si="389"/>
        <v>0.62230858666517264</v>
      </c>
      <c r="AO84" s="93">
        <f t="shared" si="389"/>
        <v>0.62242684776624846</v>
      </c>
      <c r="AP84" s="93">
        <f t="shared" si="389"/>
        <v>0.62261363185580509</v>
      </c>
      <c r="AQ84" s="93">
        <f t="shared" si="389"/>
        <v>0.62282539248925151</v>
      </c>
      <c r="AR84" s="93">
        <f t="shared" si="389"/>
        <v>0.62317437013652743</v>
      </c>
      <c r="AS84" s="93">
        <f t="shared" si="389"/>
        <v>0.62357345714910362</v>
      </c>
      <c r="AT84" s="93">
        <f t="shared" si="389"/>
        <v>0.62395406913127371</v>
      </c>
      <c r="AU84" s="93">
        <f t="shared" si="389"/>
        <v>0.62435365547077504</v>
      </c>
      <c r="AV84" s="93">
        <f t="shared" si="389"/>
        <v>0.62474099488760504</v>
      </c>
      <c r="AW84" s="93">
        <f t="shared" si="389"/>
        <v>0.62526621851115438</v>
      </c>
      <c r="AX84" s="93">
        <f t="shared" si="389"/>
        <v>0.62582320116018675</v>
      </c>
      <c r="AY84" s="93">
        <f t="shared" si="389"/>
        <v>0.6263430659048882</v>
      </c>
      <c r="AZ84" s="93">
        <f t="shared" si="389"/>
        <v>0.62683826813671617</v>
      </c>
      <c r="BA84" s="93">
        <f t="shared" si="389"/>
        <v>0.6273087496989902</v>
      </c>
      <c r="BB84" s="93">
        <f t="shared" si="389"/>
        <v>0.62776701962331571</v>
      </c>
      <c r="BC84" s="93">
        <f t="shared" si="389"/>
        <v>0.62822562432907569</v>
      </c>
      <c r="BD84" s="93">
        <f t="shared" si="391"/>
        <v>0.62856504945578162</v>
      </c>
      <c r="BE84" s="93">
        <f t="shared" si="391"/>
        <v>0.62900535320302409</v>
      </c>
      <c r="BF84" s="93">
        <f t="shared" si="391"/>
        <v>0.62960977859047063</v>
      </c>
      <c r="BG84" s="93">
        <f t="shared" si="391"/>
        <v>0.63001298690208785</v>
      </c>
      <c r="BH84" s="93">
        <f t="shared" si="391"/>
        <v>0.63060575631302218</v>
      </c>
      <c r="BI84" s="93">
        <f t="shared" si="391"/>
        <v>0.63115486104212892</v>
      </c>
      <c r="BJ84" s="93">
        <f t="shared" si="391"/>
        <v>0.631717089251563</v>
      </c>
      <c r="BK84" s="93">
        <f t="shared" si="391"/>
        <v>0.63212797243364449</v>
      </c>
      <c r="BL84" s="93">
        <f t="shared" si="391"/>
        <v>0.63264041116668956</v>
      </c>
      <c r="BM84" s="93">
        <f t="shared" si="391"/>
        <v>0.63328636325721177</v>
      </c>
      <c r="BN84" s="93">
        <f t="shared" si="391"/>
        <v>0.63390759269805608</v>
      </c>
      <c r="BO84" s="93">
        <f t="shared" si="391"/>
        <v>0.63462471863010816</v>
      </c>
      <c r="BP84" s="93">
        <f t="shared" si="391"/>
        <v>0.63531085435280898</v>
      </c>
      <c r="BQ84" s="93">
        <f t="shared" si="391"/>
        <v>0.63601683303748069</v>
      </c>
      <c r="BR84" s="93">
        <f t="shared" si="391"/>
        <v>0.63680647306408011</v>
      </c>
      <c r="BS84" s="93">
        <f t="shared" si="391"/>
        <v>0.63759709345997051</v>
      </c>
      <c r="BT84" s="93">
        <f t="shared" si="386"/>
        <v>0.63872124284738196</v>
      </c>
      <c r="BU84" s="93">
        <f t="shared" si="386"/>
        <v>0.63984737422601967</v>
      </c>
      <c r="BV84" s="93">
        <f t="shared" si="386"/>
        <v>0.64118103077002142</v>
      </c>
      <c r="BW84" s="93">
        <f t="shared" si="386"/>
        <v>0.64263338221382471</v>
      </c>
      <c r="BX84" s="93">
        <f t="shared" si="386"/>
        <v>0.6440890234067238</v>
      </c>
      <c r="BY84" s="93">
        <f t="shared" si="386"/>
        <v>0.64610487060300514</v>
      </c>
      <c r="BZ84" s="93">
        <f t="shared" si="386"/>
        <v>0.64830912161650112</v>
      </c>
      <c r="CA84" s="93">
        <f t="shared" si="386"/>
        <v>0.65076249622727822</v>
      </c>
      <c r="CB84" s="93">
        <f t="shared" si="386"/>
        <v>0.65338912049165465</v>
      </c>
      <c r="CC84" s="93">
        <f t="shared" si="386"/>
        <v>0.65623059898526082</v>
      </c>
      <c r="CD84" s="93">
        <f t="shared" si="386"/>
        <v>0.65943545529800907</v>
      </c>
      <c r="CE84" s="93">
        <f t="shared" si="386"/>
        <v>0.66307574111673995</v>
      </c>
      <c r="CF84" s="93">
        <f t="shared" si="386"/>
        <v>0.66687693967287531</v>
      </c>
      <c r="CG84" s="93">
        <f t="shared" si="386"/>
        <v>0.67125351257486354</v>
      </c>
      <c r="CH84" s="93">
        <f t="shared" si="386"/>
        <v>0.67579485399370098</v>
      </c>
      <c r="CI84" s="93">
        <f t="shared" si="386"/>
        <v>0.68110062788492454</v>
      </c>
      <c r="CJ84" s="93">
        <f t="shared" si="394"/>
        <v>0.68709207074179313</v>
      </c>
      <c r="CK84" s="93">
        <f t="shared" si="394"/>
        <v>0.69380112764613111</v>
      </c>
      <c r="CL84" s="93">
        <f t="shared" si="394"/>
        <v>0.70128382607030115</v>
      </c>
      <c r="CM84" s="93">
        <f t="shared" si="394"/>
        <v>0.71002422427107814</v>
      </c>
      <c r="CN84" s="93">
        <f t="shared" si="394"/>
        <v>0.7191720932978265</v>
      </c>
      <c r="CO84" s="93">
        <f t="shared" si="394"/>
        <v>0.72916160731808444</v>
      </c>
      <c r="CP84" s="93">
        <f t="shared" si="394"/>
        <v>0.74040841108242628</v>
      </c>
      <c r="CQ84" s="93">
        <f t="shared" si="394"/>
        <v>0.75312875576733662</v>
      </c>
      <c r="CR84" s="93">
        <f t="shared" si="394"/>
        <v>0.76904019745263164</v>
      </c>
      <c r="CS84" s="93">
        <f t="shared" si="394"/>
        <v>0.7855765845575684</v>
      </c>
      <c r="CT84" s="93">
        <f t="shared" si="394"/>
        <v>0.80415250748036482</v>
      </c>
      <c r="CU84" s="93">
        <f t="shared" si="394"/>
        <v>0.82622935586918955</v>
      </c>
      <c r="CV84" s="93">
        <f t="shared" si="394"/>
        <v>0.8521166599999892</v>
      </c>
      <c r="CW84" s="93">
        <f t="shared" si="394"/>
        <v>0.87976776071939988</v>
      </c>
      <c r="CX84" s="93">
        <f t="shared" si="394"/>
        <v>0.91243285699999999</v>
      </c>
      <c r="CY84" s="93">
        <f t="shared" si="388"/>
        <v>0.95352999999999999</v>
      </c>
      <c r="CZ84" s="93">
        <f t="shared" si="387"/>
        <v>1</v>
      </c>
      <c r="DA84" s="93">
        <f t="shared" si="387"/>
        <v>0</v>
      </c>
      <c r="DB84" s="93">
        <f t="shared" si="387"/>
        <v>0</v>
      </c>
      <c r="DC84" s="93">
        <f t="shared" si="387"/>
        <v>0</v>
      </c>
      <c r="DD84" s="93">
        <f t="shared" si="387"/>
        <v>0</v>
      </c>
      <c r="DE84" s="93">
        <f t="shared" si="387"/>
        <v>0</v>
      </c>
      <c r="DF84" s="93">
        <f t="shared" si="387"/>
        <v>0</v>
      </c>
      <c r="DG84" s="93">
        <f t="shared" si="387"/>
        <v>0</v>
      </c>
      <c r="DH84" s="93">
        <f t="shared" si="387"/>
        <v>0</v>
      </c>
      <c r="DI84" s="93">
        <f t="shared" si="387"/>
        <v>0</v>
      </c>
      <c r="DJ84" s="93">
        <f t="shared" si="387"/>
        <v>0</v>
      </c>
      <c r="DK84" s="93">
        <f t="shared" si="387"/>
        <v>0</v>
      </c>
      <c r="DL84" s="93">
        <f t="shared" si="387"/>
        <v>0</v>
      </c>
      <c r="DM84" s="93">
        <f t="shared" si="387"/>
        <v>0</v>
      </c>
      <c r="DN84" s="93">
        <f t="shared" si="387"/>
        <v>0</v>
      </c>
      <c r="DO84" s="93">
        <f t="shared" si="387"/>
        <v>0</v>
      </c>
      <c r="DP84" s="93">
        <f t="shared" si="392"/>
        <v>0</v>
      </c>
      <c r="DQ84" s="93">
        <f t="shared" si="392"/>
        <v>0</v>
      </c>
      <c r="DR84" s="93">
        <f t="shared" si="392"/>
        <v>0</v>
      </c>
      <c r="DS84" s="93">
        <f t="shared" si="392"/>
        <v>0</v>
      </c>
      <c r="DU84" s="37">
        <v>80</v>
      </c>
      <c r="DV84" s="93">
        <f t="shared" si="282"/>
        <v>0.31101816700801588</v>
      </c>
      <c r="DW84" s="93">
        <f t="shared" si="283"/>
        <v>0.31559196358166314</v>
      </c>
      <c r="DX84" s="93">
        <f t="shared" si="284"/>
        <v>0.32023302186962876</v>
      </c>
      <c r="DY84" s="93">
        <f t="shared" si="285"/>
        <v>0.32494233101477032</v>
      </c>
      <c r="DZ84" s="93">
        <f t="shared" si="286"/>
        <v>0.329720894706164</v>
      </c>
      <c r="EA84" s="93">
        <f t="shared" si="287"/>
        <v>0.33456973139301932</v>
      </c>
      <c r="EB84" s="93">
        <f t="shared" si="288"/>
        <v>0.33948987450174017</v>
      </c>
      <c r="EC84" s="93">
        <f t="shared" si="289"/>
        <v>0.34448237265617754</v>
      </c>
      <c r="ED84" s="93">
        <f t="shared" si="290"/>
        <v>0.3495482899011213</v>
      </c>
      <c r="EE84" s="93">
        <f t="shared" si="291"/>
        <v>0.35468870592907897</v>
      </c>
      <c r="EF84" s="93">
        <f t="shared" si="292"/>
        <v>0.35990471631038895</v>
      </c>
      <c r="EG84" s="93">
        <f t="shared" si="293"/>
        <v>0.36519743272671817</v>
      </c>
      <c r="EH84" s="93">
        <f t="shared" si="294"/>
        <v>0.37056798320799345</v>
      </c>
      <c r="EI84" s="93">
        <f t="shared" si="295"/>
        <v>0.37601751237281689</v>
      </c>
      <c r="EJ84" s="93">
        <f t="shared" si="296"/>
        <v>0.38154718167241714</v>
      </c>
      <c r="EK84" s="93">
        <f t="shared" si="297"/>
        <v>0.38715816963818794</v>
      </c>
      <c r="EL84" s="93">
        <f t="shared" si="298"/>
        <v>0.39285167213286715</v>
      </c>
      <c r="EM84" s="93">
        <f t="shared" si="299"/>
        <v>0.39862890260540929</v>
      </c>
      <c r="EN84" s="93">
        <f t="shared" si="300"/>
        <v>0.40449109234960645</v>
      </c>
      <c r="EO84" s="93">
        <f t="shared" si="301"/>
        <v>0.41043949076651243</v>
      </c>
      <c r="EP84" s="93">
        <f t="shared" si="302"/>
        <v>0.41647536563072585</v>
      </c>
      <c r="EQ84" s="93">
        <f t="shared" si="303"/>
        <v>0.42260000336058945</v>
      </c>
      <c r="ER84" s="93">
        <f t="shared" si="304"/>
        <v>0.42881470929236282</v>
      </c>
      <c r="ES84" s="93">
        <f t="shared" si="305"/>
        <v>0.43512080795842695</v>
      </c>
      <c r="ET84" s="93">
        <f t="shared" si="306"/>
        <v>0.44151964336958027</v>
      </c>
      <c r="EU84" s="93">
        <f t="shared" si="307"/>
        <v>0.44801257930148586</v>
      </c>
      <c r="EV84" s="93">
        <f t="shared" si="308"/>
        <v>0.45460099958533123</v>
      </c>
      <c r="EW84" s="93">
        <f t="shared" si="309"/>
        <v>0.46128630840276258</v>
      </c>
      <c r="EX84" s="93">
        <f t="shared" si="310"/>
        <v>0.46806993058515611</v>
      </c>
      <c r="EY84" s="93">
        <f t="shared" si="311"/>
        <v>0.47495331191729073</v>
      </c>
      <c r="EZ84" s="93">
        <f t="shared" si="312"/>
        <v>0.48193791944548614</v>
      </c>
      <c r="FA84" s="93">
        <f t="shared" si="313"/>
        <v>0.48902524179027268</v>
      </c>
      <c r="FB84" s="93">
        <f t="shared" si="314"/>
        <v>0.49621678946365899</v>
      </c>
      <c r="FC84" s="93">
        <f t="shared" si="315"/>
        <v>0.50351409519106571</v>
      </c>
      <c r="FD84" s="93">
        <f t="shared" si="316"/>
        <v>0.51091871423799318</v>
      </c>
      <c r="FE84" s="93">
        <f t="shared" si="317"/>
        <v>0.51843222474149309</v>
      </c>
      <c r="FF84" s="93">
        <f t="shared" si="318"/>
        <v>0.52605622804651497</v>
      </c>
      <c r="FG84" s="93">
        <f t="shared" si="319"/>
        <v>0.53379234904719897</v>
      </c>
      <c r="FH84" s="93">
        <f t="shared" si="320"/>
        <v>0.5416422365331871</v>
      </c>
      <c r="FI84" s="93">
        <f t="shared" si="321"/>
        <v>0.54960756354102802</v>
      </c>
      <c r="FJ84" s="93">
        <f t="shared" si="322"/>
        <v>0.55769002771074905</v>
      </c>
      <c r="FK84" s="93">
        <f t="shared" si="323"/>
        <v>0.56589135164767179</v>
      </c>
      <c r="FL84" s="93">
        <f t="shared" si="324"/>
        <v>0.57421328328954924</v>
      </c>
      <c r="FM84" s="93">
        <f t="shared" si="325"/>
        <v>0.58265759627910141</v>
      </c>
      <c r="FN84" s="93">
        <f t="shared" si="326"/>
        <v>0.59122609034202933</v>
      </c>
      <c r="FO84" s="93">
        <f t="shared" si="327"/>
        <v>0.59992059167058853</v>
      </c>
      <c r="FP84" s="93">
        <f t="shared" si="328"/>
        <v>0.60874295331280304</v>
      </c>
      <c r="FQ84" s="93">
        <f t="shared" si="329"/>
        <v>0.61769505556740301</v>
      </c>
      <c r="FR84" s="93">
        <f t="shared" si="330"/>
        <v>0.62677880638457062</v>
      </c>
      <c r="FS84" s="93">
        <f t="shared" si="331"/>
        <v>0.63599614177257902</v>
      </c>
      <c r="FT84" s="93">
        <f t="shared" si="332"/>
        <v>0.64534902621041101</v>
      </c>
      <c r="FU84" s="93">
        <f t="shared" si="333"/>
        <v>0.65483945306644642</v>
      </c>
      <c r="FV84" s="93">
        <f t="shared" si="334"/>
        <v>0.66446944502330585</v>
      </c>
      <c r="FW84" s="93">
        <f t="shared" si="335"/>
        <v>0.67424105450894267</v>
      </c>
      <c r="FX84" s="93">
        <f t="shared" si="336"/>
        <v>0.6841563641340741</v>
      </c>
      <c r="FY84" s="93">
        <f t="shared" si="337"/>
        <v>0.6942174871360457</v>
      </c>
      <c r="FZ84" s="93">
        <f t="shared" si="338"/>
        <v>0.70442656782922286</v>
      </c>
      <c r="GA84" s="93">
        <f t="shared" si="339"/>
        <v>0.71478578206200549</v>
      </c>
      <c r="GB84" s="93">
        <f t="shared" si="340"/>
        <v>0.72529733768056437</v>
      </c>
      <c r="GC84" s="93">
        <f t="shared" si="341"/>
        <v>0.73596347499939618</v>
      </c>
      <c r="GD84" s="93">
        <f t="shared" si="342"/>
        <v>0.74678646727879905</v>
      </c>
      <c r="GE84" s="93">
        <f t="shared" si="343"/>
        <v>0.75776862120936961</v>
      </c>
      <c r="GF84" s="93">
        <f t="shared" si="344"/>
        <v>0.768912277403625</v>
      </c>
      <c r="GG84" s="93">
        <f t="shared" si="345"/>
        <v>0.7802198108948547</v>
      </c>
      <c r="GH84" s="93">
        <f t="shared" si="346"/>
        <v>0.79169363164330842</v>
      </c>
      <c r="GI84" s="93">
        <f t="shared" si="347"/>
        <v>0.80333618504982762</v>
      </c>
      <c r="GJ84" s="93">
        <f t="shared" si="348"/>
        <v>0.81514995247703093</v>
      </c>
      <c r="GK84" s="93">
        <f t="shared" si="349"/>
        <v>0.82713745177816367</v>
      </c>
      <c r="GL84" s="93">
        <f t="shared" si="350"/>
        <v>0.8393012378337249</v>
      </c>
      <c r="GM84" s="93">
        <f t="shared" si="351"/>
        <v>0.85164390309598548</v>
      </c>
      <c r="GN84" s="93">
        <f t="shared" si="352"/>
        <v>0.86416807814151464</v>
      </c>
      <c r="GO84" s="93">
        <f t="shared" si="353"/>
        <v>0.87687643223183098</v>
      </c>
      <c r="GP84" s="93">
        <f t="shared" si="354"/>
        <v>0.88977167388229905</v>
      </c>
      <c r="GQ84" s="93">
        <f t="shared" si="355"/>
        <v>0.9028565514393917</v>
      </c>
      <c r="GR84" s="93">
        <f t="shared" si="356"/>
        <v>0.91613385366644151</v>
      </c>
      <c r="GS84" s="93">
        <f t="shared" si="357"/>
        <v>0.92960641033800684</v>
      </c>
      <c r="GT84" s="93">
        <f t="shared" si="358"/>
        <v>0.94327709284297745</v>
      </c>
      <c r="GU84" s="93">
        <f t="shared" si="359"/>
        <v>0.95714881479655056</v>
      </c>
      <c r="GV84" s="93">
        <f t="shared" si="360"/>
        <v>0.97122453266120568</v>
      </c>
      <c r="GW84" s="93">
        <f t="shared" si="361"/>
        <v>0.98550724637681164</v>
      </c>
      <c r="GX84" s="93">
        <f t="shared" si="362"/>
        <v>1</v>
      </c>
      <c r="GY84" s="93">
        <f t="shared" si="363"/>
        <v>0</v>
      </c>
      <c r="GZ84" s="93">
        <f t="shared" si="364"/>
        <v>0</v>
      </c>
      <c r="HA84" s="93">
        <f t="shared" si="365"/>
        <v>0</v>
      </c>
      <c r="HB84" s="93">
        <f t="shared" si="366"/>
        <v>0</v>
      </c>
      <c r="HC84" s="93">
        <f t="shared" si="367"/>
        <v>0</v>
      </c>
      <c r="HD84" s="93">
        <f t="shared" si="368"/>
        <v>0</v>
      </c>
      <c r="HE84" s="93">
        <f t="shared" si="369"/>
        <v>0</v>
      </c>
      <c r="HF84" s="93">
        <f t="shared" si="370"/>
        <v>0</v>
      </c>
      <c r="HG84" s="93">
        <f t="shared" si="371"/>
        <v>0</v>
      </c>
      <c r="HH84" s="93">
        <f t="shared" si="372"/>
        <v>0</v>
      </c>
      <c r="HI84" s="93">
        <f t="shared" si="373"/>
        <v>0</v>
      </c>
      <c r="HJ84" s="93">
        <f t="shared" si="374"/>
        <v>0</v>
      </c>
      <c r="HK84" s="93">
        <f t="shared" si="375"/>
        <v>0</v>
      </c>
      <c r="HL84" s="93">
        <f t="shared" si="376"/>
        <v>0</v>
      </c>
      <c r="HM84" s="93">
        <f t="shared" si="377"/>
        <v>0</v>
      </c>
      <c r="HN84" s="93">
        <f t="shared" si="378"/>
        <v>0</v>
      </c>
      <c r="HO84" s="93">
        <f t="shared" si="379"/>
        <v>0</v>
      </c>
      <c r="HP84" s="93">
        <f t="shared" si="380"/>
        <v>0</v>
      </c>
      <c r="HQ84" s="93">
        <f t="shared" si="381"/>
        <v>0</v>
      </c>
    </row>
    <row r="85" spans="2:225" x14ac:dyDescent="0.25">
      <c r="B85" s="40">
        <v>81</v>
      </c>
      <c r="C85" s="91">
        <f t="shared" ca="1" si="275"/>
        <v>0</v>
      </c>
      <c r="D85" s="91">
        <f t="shared" ca="1" si="276"/>
        <v>0</v>
      </c>
      <c r="E85" s="91">
        <f t="shared" ca="1" si="277"/>
        <v>322705.11532979691</v>
      </c>
      <c r="F85" s="91">
        <f t="shared" ca="1" si="278"/>
        <v>329390.64304799924</v>
      </c>
      <c r="H85" s="40">
        <v>81</v>
      </c>
      <c r="I85" s="91">
        <v>0</v>
      </c>
      <c r="J85" s="41">
        <v>0</v>
      </c>
      <c r="K85" s="92">
        <f t="shared" si="279"/>
        <v>0</v>
      </c>
      <c r="L85" s="92">
        <f t="shared" si="280"/>
        <v>0</v>
      </c>
      <c r="M85" s="42"/>
      <c r="N85" s="40">
        <v>81</v>
      </c>
      <c r="O85" s="54">
        <f t="shared" si="383"/>
        <v>3.9448072565244163</v>
      </c>
      <c r="P85" s="92">
        <f t="shared" si="393"/>
        <v>248.52285716103822</v>
      </c>
      <c r="Q85" s="92">
        <f t="shared" si="384"/>
        <v>90710.842863778948</v>
      </c>
      <c r="R85" s="42"/>
      <c r="S85" s="40">
        <v>81</v>
      </c>
      <c r="T85" s="54">
        <f>'7. Dödsrisk'!E85</f>
        <v>5.8929999999999996E-2</v>
      </c>
      <c r="U85" s="90">
        <f t="shared" si="385"/>
        <v>0.94106999999999996</v>
      </c>
      <c r="V85" s="43"/>
      <c r="W85" s="37">
        <v>81</v>
      </c>
      <c r="X85" s="93">
        <f t="shared" si="390"/>
        <v>0.58498966149595866</v>
      </c>
      <c r="Y85" s="93">
        <f t="shared" si="390"/>
        <v>0.58662634900969579</v>
      </c>
      <c r="Z85" s="93">
        <f t="shared" si="390"/>
        <v>0.5867260924454113</v>
      </c>
      <c r="AA85" s="93">
        <f t="shared" si="390"/>
        <v>0.58685520058954088</v>
      </c>
      <c r="AB85" s="93">
        <f t="shared" si="390"/>
        <v>0.58689628332937427</v>
      </c>
      <c r="AC85" s="93">
        <f t="shared" si="390"/>
        <v>0.58697258976604338</v>
      </c>
      <c r="AD85" s="93">
        <f t="shared" si="390"/>
        <v>0.58700193986303684</v>
      </c>
      <c r="AE85" s="93">
        <f t="shared" si="390"/>
        <v>0.5870723885496627</v>
      </c>
      <c r="AF85" s="93">
        <f t="shared" si="390"/>
        <v>0.58711348649371742</v>
      </c>
      <c r="AG85" s="93">
        <f t="shared" si="390"/>
        <v>0.58712522899829733</v>
      </c>
      <c r="AH85" s="93">
        <f t="shared" si="390"/>
        <v>0.58714284328359534</v>
      </c>
      <c r="AI85" s="93">
        <f t="shared" si="390"/>
        <v>0.58717220189369046</v>
      </c>
      <c r="AJ85" s="93">
        <f t="shared" si="390"/>
        <v>0.58721330682516837</v>
      </c>
      <c r="AK85" s="93">
        <f t="shared" si="390"/>
        <v>0.58727790739498165</v>
      </c>
      <c r="AL85" s="93">
        <f t="shared" si="390"/>
        <v>0.58733076716402621</v>
      </c>
      <c r="AM85" s="93">
        <f t="shared" si="389"/>
        <v>0.58739538065589858</v>
      </c>
      <c r="AN85" s="93">
        <f t="shared" si="389"/>
        <v>0.5874717519836562</v>
      </c>
      <c r="AO85" s="93">
        <f t="shared" si="389"/>
        <v>0.58758339282829386</v>
      </c>
      <c r="AP85" s="93">
        <f t="shared" si="389"/>
        <v>0.5877597207445171</v>
      </c>
      <c r="AQ85" s="93">
        <f t="shared" si="389"/>
        <v>0.58795962701770321</v>
      </c>
      <c r="AR85" s="93">
        <f t="shared" si="389"/>
        <v>0.58828906889628463</v>
      </c>
      <c r="AS85" s="93">
        <f t="shared" si="389"/>
        <v>0.58866581501789683</v>
      </c>
      <c r="AT85" s="93">
        <f t="shared" si="389"/>
        <v>0.58902512034130494</v>
      </c>
      <c r="AU85" s="93">
        <f t="shared" si="389"/>
        <v>0.58940233783752105</v>
      </c>
      <c r="AV85" s="93">
        <f t="shared" si="389"/>
        <v>0.58976799399379687</v>
      </c>
      <c r="AW85" s="93">
        <f t="shared" si="389"/>
        <v>0.59026381559889995</v>
      </c>
      <c r="AX85" s="93">
        <f t="shared" si="389"/>
        <v>0.59078961835923949</v>
      </c>
      <c r="AY85" s="93">
        <f t="shared" si="389"/>
        <v>0.59128038107553249</v>
      </c>
      <c r="AZ85" s="93">
        <f t="shared" si="389"/>
        <v>0.59174786188642281</v>
      </c>
      <c r="BA85" s="93">
        <f t="shared" si="389"/>
        <v>0.59219200589084076</v>
      </c>
      <c r="BB85" s="93">
        <f t="shared" si="389"/>
        <v>0.59262462186480247</v>
      </c>
      <c r="BC85" s="93">
        <f t="shared" si="389"/>
        <v>0.59305755387913406</v>
      </c>
      <c r="BD85" s="93">
        <f t="shared" si="391"/>
        <v>0.5933779779872469</v>
      </c>
      <c r="BE85" s="93">
        <f t="shared" si="391"/>
        <v>0.59379363353071879</v>
      </c>
      <c r="BF85" s="93">
        <f t="shared" si="391"/>
        <v>0.59436422318497606</v>
      </c>
      <c r="BG85" s="93">
        <f t="shared" si="391"/>
        <v>0.5947448598953089</v>
      </c>
      <c r="BH85" s="93">
        <f t="shared" si="391"/>
        <v>0.59530444607461919</v>
      </c>
      <c r="BI85" s="93">
        <f t="shared" si="391"/>
        <v>0.59582281192099051</v>
      </c>
      <c r="BJ85" s="93">
        <f t="shared" si="391"/>
        <v>0.59635356659526051</v>
      </c>
      <c r="BK85" s="93">
        <f t="shared" si="391"/>
        <v>0.5967414485368091</v>
      </c>
      <c r="BL85" s="93">
        <f t="shared" si="391"/>
        <v>0.59722520094957832</v>
      </c>
      <c r="BM85" s="93">
        <f t="shared" si="391"/>
        <v>0.59783499264207307</v>
      </c>
      <c r="BN85" s="93">
        <f t="shared" si="391"/>
        <v>0.59842144565881883</v>
      </c>
      <c r="BO85" s="93">
        <f t="shared" si="391"/>
        <v>0.59909842688119475</v>
      </c>
      <c r="BP85" s="93">
        <f t="shared" si="391"/>
        <v>0.59974615272613874</v>
      </c>
      <c r="BQ85" s="93">
        <f t="shared" si="391"/>
        <v>0.60041261072404251</v>
      </c>
      <c r="BR85" s="93">
        <f t="shared" si="391"/>
        <v>0.60115804670195294</v>
      </c>
      <c r="BS85" s="93">
        <f t="shared" si="391"/>
        <v>0.60190440816808133</v>
      </c>
      <c r="BT85" s="93">
        <f t="shared" si="386"/>
        <v>0.6029656276727855</v>
      </c>
      <c r="BU85" s="93">
        <f t="shared" si="386"/>
        <v>0.60402871821684712</v>
      </c>
      <c r="BV85" s="93">
        <f t="shared" si="386"/>
        <v>0.60528771666751557</v>
      </c>
      <c r="BW85" s="93">
        <f t="shared" si="386"/>
        <v>0.60665876547749475</v>
      </c>
      <c r="BX85" s="93">
        <f t="shared" si="386"/>
        <v>0.60803291987641539</v>
      </c>
      <c r="BY85" s="93">
        <f t="shared" si="386"/>
        <v>0.60993591994664886</v>
      </c>
      <c r="BZ85" s="93">
        <f t="shared" si="386"/>
        <v>0.61201677698840939</v>
      </c>
      <c r="CA85" s="93">
        <f t="shared" si="386"/>
        <v>0.6143328116884752</v>
      </c>
      <c r="CB85" s="93">
        <f t="shared" si="386"/>
        <v>0.61681239752653183</v>
      </c>
      <c r="CC85" s="93">
        <f t="shared" si="386"/>
        <v>0.61949481005406593</v>
      </c>
      <c r="CD85" s="93">
        <f t="shared" si="386"/>
        <v>0.62252025851042647</v>
      </c>
      <c r="CE85" s="93">
        <f t="shared" si="386"/>
        <v>0.62595676112902487</v>
      </c>
      <c r="CF85" s="93">
        <f t="shared" si="386"/>
        <v>0.62954516858998777</v>
      </c>
      <c r="CG85" s="93">
        <f t="shared" si="386"/>
        <v>0.63367674094092263</v>
      </c>
      <c r="CH85" s="93">
        <f t="shared" si="386"/>
        <v>0.63796385806713363</v>
      </c>
      <c r="CI85" s="93">
        <f t="shared" si="386"/>
        <v>0.64297261473592648</v>
      </c>
      <c r="CJ85" s="93">
        <f t="shared" si="394"/>
        <v>0.64862865662166758</v>
      </c>
      <c r="CK85" s="93">
        <f t="shared" si="394"/>
        <v>0.65496214052050072</v>
      </c>
      <c r="CL85" s="93">
        <f t="shared" si="394"/>
        <v>0.66202595748688564</v>
      </c>
      <c r="CM85" s="93">
        <f t="shared" si="394"/>
        <v>0.67027706819638322</v>
      </c>
      <c r="CN85" s="93">
        <f t="shared" si="394"/>
        <v>0.67891283951501413</v>
      </c>
      <c r="CO85" s="93">
        <f t="shared" si="394"/>
        <v>0.68834314054041801</v>
      </c>
      <c r="CP85" s="93">
        <f t="shared" si="394"/>
        <v>0.69896034823003206</v>
      </c>
      <c r="CQ85" s="93">
        <f t="shared" si="394"/>
        <v>0.71096860801948114</v>
      </c>
      <c r="CR85" s="93">
        <f t="shared" si="394"/>
        <v>0.72598932719923326</v>
      </c>
      <c r="CS85" s="93">
        <f t="shared" si="394"/>
        <v>0.74160000735403575</v>
      </c>
      <c r="CT85" s="93">
        <f t="shared" si="394"/>
        <v>0.759136050111614</v>
      </c>
      <c r="CU85" s="93">
        <f t="shared" si="394"/>
        <v>0.77997703652763228</v>
      </c>
      <c r="CV85" s="93">
        <f t="shared" si="394"/>
        <v>0.8044151693731898</v>
      </c>
      <c r="CW85" s="93">
        <f t="shared" si="394"/>
        <v>0.83051836147432789</v>
      </c>
      <c r="CX85" s="93">
        <f t="shared" si="394"/>
        <v>0.86135486566513997</v>
      </c>
      <c r="CY85" s="93">
        <f t="shared" si="388"/>
        <v>0.90015139059999993</v>
      </c>
      <c r="CZ85" s="93">
        <f t="shared" si="387"/>
        <v>0.94401999999999997</v>
      </c>
      <c r="DA85" s="93">
        <f t="shared" si="387"/>
        <v>1</v>
      </c>
      <c r="DB85" s="93">
        <f t="shared" si="387"/>
        <v>0</v>
      </c>
      <c r="DC85" s="93">
        <f t="shared" si="387"/>
        <v>0</v>
      </c>
      <c r="DD85" s="93">
        <f t="shared" si="387"/>
        <v>0</v>
      </c>
      <c r="DE85" s="93">
        <f t="shared" si="387"/>
        <v>0</v>
      </c>
      <c r="DF85" s="93">
        <f t="shared" si="387"/>
        <v>0</v>
      </c>
      <c r="DG85" s="93">
        <f t="shared" si="387"/>
        <v>0</v>
      </c>
      <c r="DH85" s="93">
        <f t="shared" si="387"/>
        <v>0</v>
      </c>
      <c r="DI85" s="93">
        <f t="shared" si="387"/>
        <v>0</v>
      </c>
      <c r="DJ85" s="93">
        <f t="shared" si="387"/>
        <v>0</v>
      </c>
      <c r="DK85" s="93">
        <f t="shared" si="387"/>
        <v>0</v>
      </c>
      <c r="DL85" s="93">
        <f t="shared" si="387"/>
        <v>0</v>
      </c>
      <c r="DM85" s="93">
        <f t="shared" si="387"/>
        <v>0</v>
      </c>
      <c r="DN85" s="93">
        <f t="shared" si="387"/>
        <v>0</v>
      </c>
      <c r="DO85" s="93">
        <f t="shared" si="387"/>
        <v>0</v>
      </c>
      <c r="DP85" s="93">
        <f t="shared" si="392"/>
        <v>0</v>
      </c>
      <c r="DQ85" s="93">
        <f t="shared" si="392"/>
        <v>0</v>
      </c>
      <c r="DR85" s="93">
        <f t="shared" si="392"/>
        <v>0</v>
      </c>
      <c r="DS85" s="93">
        <f t="shared" si="392"/>
        <v>0</v>
      </c>
      <c r="DU85" s="37">
        <v>81</v>
      </c>
      <c r="DV85" s="93">
        <f t="shared" si="282"/>
        <v>0.30651065734123306</v>
      </c>
      <c r="DW85" s="93">
        <f t="shared" si="283"/>
        <v>0.31101816700801588</v>
      </c>
      <c r="DX85" s="93">
        <f t="shared" si="284"/>
        <v>0.31559196358166314</v>
      </c>
      <c r="DY85" s="93">
        <f t="shared" si="285"/>
        <v>0.32023302186962876</v>
      </c>
      <c r="DZ85" s="93">
        <f t="shared" si="286"/>
        <v>0.32494233101477032</v>
      </c>
      <c r="EA85" s="93">
        <f t="shared" si="287"/>
        <v>0.329720894706164</v>
      </c>
      <c r="EB85" s="93">
        <f t="shared" si="288"/>
        <v>0.33456973139301932</v>
      </c>
      <c r="EC85" s="93">
        <f t="shared" si="289"/>
        <v>0.33948987450174017</v>
      </c>
      <c r="ED85" s="93">
        <f t="shared" si="290"/>
        <v>0.34448237265617754</v>
      </c>
      <c r="EE85" s="93">
        <f t="shared" si="291"/>
        <v>0.3495482899011213</v>
      </c>
      <c r="EF85" s="93">
        <f t="shared" si="292"/>
        <v>0.35468870592907897</v>
      </c>
      <c r="EG85" s="93">
        <f t="shared" si="293"/>
        <v>0.35990471631038895</v>
      </c>
      <c r="EH85" s="93">
        <f t="shared" si="294"/>
        <v>0.36519743272671817</v>
      </c>
      <c r="EI85" s="93">
        <f t="shared" si="295"/>
        <v>0.37056798320799345</v>
      </c>
      <c r="EJ85" s="93">
        <f t="shared" si="296"/>
        <v>0.37601751237281689</v>
      </c>
      <c r="EK85" s="93">
        <f t="shared" si="297"/>
        <v>0.38154718167241714</v>
      </c>
      <c r="EL85" s="93">
        <f t="shared" si="298"/>
        <v>0.38715816963818794</v>
      </c>
      <c r="EM85" s="93">
        <f t="shared" si="299"/>
        <v>0.39285167213286715</v>
      </c>
      <c r="EN85" s="93">
        <f t="shared" si="300"/>
        <v>0.39862890260540929</v>
      </c>
      <c r="EO85" s="93">
        <f t="shared" si="301"/>
        <v>0.40449109234960645</v>
      </c>
      <c r="EP85" s="93">
        <f t="shared" si="302"/>
        <v>0.41043949076651243</v>
      </c>
      <c r="EQ85" s="93">
        <f t="shared" si="303"/>
        <v>0.41647536563072585</v>
      </c>
      <c r="ER85" s="93">
        <f t="shared" si="304"/>
        <v>0.42260000336058945</v>
      </c>
      <c r="ES85" s="93">
        <f t="shared" si="305"/>
        <v>0.42881470929236282</v>
      </c>
      <c r="ET85" s="93">
        <f t="shared" si="306"/>
        <v>0.43512080795842695</v>
      </c>
      <c r="EU85" s="93">
        <f t="shared" si="307"/>
        <v>0.44151964336958027</v>
      </c>
      <c r="EV85" s="93">
        <f t="shared" si="308"/>
        <v>0.44801257930148586</v>
      </c>
      <c r="EW85" s="93">
        <f t="shared" si="309"/>
        <v>0.45460099958533123</v>
      </c>
      <c r="EX85" s="93">
        <f t="shared" si="310"/>
        <v>0.46128630840276258</v>
      </c>
      <c r="EY85" s="93">
        <f t="shared" si="311"/>
        <v>0.46806993058515611</v>
      </c>
      <c r="EZ85" s="93">
        <f t="shared" si="312"/>
        <v>0.47495331191729073</v>
      </c>
      <c r="FA85" s="93">
        <f t="shared" si="313"/>
        <v>0.48193791944548614</v>
      </c>
      <c r="FB85" s="93">
        <f t="shared" si="314"/>
        <v>0.48902524179027268</v>
      </c>
      <c r="FC85" s="93">
        <f t="shared" si="315"/>
        <v>0.49621678946365899</v>
      </c>
      <c r="FD85" s="93">
        <f t="shared" si="316"/>
        <v>0.50351409519106571</v>
      </c>
      <c r="FE85" s="93">
        <f t="shared" si="317"/>
        <v>0.51091871423799318</v>
      </c>
      <c r="FF85" s="93">
        <f t="shared" si="318"/>
        <v>0.51843222474149309</v>
      </c>
      <c r="FG85" s="93">
        <f t="shared" si="319"/>
        <v>0.52605622804651497</v>
      </c>
      <c r="FH85" s="93">
        <f t="shared" si="320"/>
        <v>0.53379234904719897</v>
      </c>
      <c r="FI85" s="93">
        <f t="shared" si="321"/>
        <v>0.5416422365331871</v>
      </c>
      <c r="FJ85" s="93">
        <f t="shared" si="322"/>
        <v>0.54960756354102802</v>
      </c>
      <c r="FK85" s="93">
        <f t="shared" si="323"/>
        <v>0.55769002771074905</v>
      </c>
      <c r="FL85" s="93">
        <f t="shared" si="324"/>
        <v>0.56589135164767179</v>
      </c>
      <c r="FM85" s="93">
        <f t="shared" si="325"/>
        <v>0.57421328328954924</v>
      </c>
      <c r="FN85" s="93">
        <f t="shared" si="326"/>
        <v>0.58265759627910141</v>
      </c>
      <c r="FO85" s="93">
        <f t="shared" si="327"/>
        <v>0.59122609034202933</v>
      </c>
      <c r="FP85" s="93">
        <f t="shared" si="328"/>
        <v>0.59992059167058853</v>
      </c>
      <c r="FQ85" s="93">
        <f t="shared" si="329"/>
        <v>0.60874295331280304</v>
      </c>
      <c r="FR85" s="93">
        <f t="shared" si="330"/>
        <v>0.61769505556740301</v>
      </c>
      <c r="FS85" s="93">
        <f t="shared" si="331"/>
        <v>0.62677880638457062</v>
      </c>
      <c r="FT85" s="93">
        <f t="shared" si="332"/>
        <v>0.63599614177257902</v>
      </c>
      <c r="FU85" s="93">
        <f t="shared" si="333"/>
        <v>0.64534902621041101</v>
      </c>
      <c r="FV85" s="93">
        <f t="shared" si="334"/>
        <v>0.65483945306644642</v>
      </c>
      <c r="FW85" s="93">
        <f t="shared" si="335"/>
        <v>0.66446944502330585</v>
      </c>
      <c r="FX85" s="93">
        <f t="shared" si="336"/>
        <v>0.67424105450894267</v>
      </c>
      <c r="FY85" s="93">
        <f t="shared" si="337"/>
        <v>0.6841563641340741</v>
      </c>
      <c r="FZ85" s="93">
        <f t="shared" si="338"/>
        <v>0.6942174871360457</v>
      </c>
      <c r="GA85" s="93">
        <f t="shared" si="339"/>
        <v>0.70442656782922286</v>
      </c>
      <c r="GB85" s="93">
        <f t="shared" si="340"/>
        <v>0.71478578206200549</v>
      </c>
      <c r="GC85" s="93">
        <f t="shared" si="341"/>
        <v>0.72529733768056437</v>
      </c>
      <c r="GD85" s="93">
        <f t="shared" si="342"/>
        <v>0.73596347499939618</v>
      </c>
      <c r="GE85" s="93">
        <f t="shared" si="343"/>
        <v>0.74678646727879905</v>
      </c>
      <c r="GF85" s="93">
        <f t="shared" si="344"/>
        <v>0.75776862120936961</v>
      </c>
      <c r="GG85" s="93">
        <f t="shared" si="345"/>
        <v>0.768912277403625</v>
      </c>
      <c r="GH85" s="93">
        <f t="shared" si="346"/>
        <v>0.7802198108948547</v>
      </c>
      <c r="GI85" s="93">
        <f t="shared" si="347"/>
        <v>0.79169363164330842</v>
      </c>
      <c r="GJ85" s="93">
        <f t="shared" si="348"/>
        <v>0.80333618504982762</v>
      </c>
      <c r="GK85" s="93">
        <f t="shared" si="349"/>
        <v>0.81514995247703093</v>
      </c>
      <c r="GL85" s="93">
        <f t="shared" si="350"/>
        <v>0.82713745177816367</v>
      </c>
      <c r="GM85" s="93">
        <f t="shared" si="351"/>
        <v>0.8393012378337249</v>
      </c>
      <c r="GN85" s="93">
        <f t="shared" si="352"/>
        <v>0.85164390309598548</v>
      </c>
      <c r="GO85" s="93">
        <f t="shared" si="353"/>
        <v>0.86416807814151464</v>
      </c>
      <c r="GP85" s="93">
        <f t="shared" si="354"/>
        <v>0.87687643223183098</v>
      </c>
      <c r="GQ85" s="93">
        <f t="shared" si="355"/>
        <v>0.88977167388229905</v>
      </c>
      <c r="GR85" s="93">
        <f t="shared" si="356"/>
        <v>0.9028565514393917</v>
      </c>
      <c r="GS85" s="93">
        <f t="shared" si="357"/>
        <v>0.91613385366644151</v>
      </c>
      <c r="GT85" s="93">
        <f t="shared" si="358"/>
        <v>0.92960641033800684</v>
      </c>
      <c r="GU85" s="93">
        <f t="shared" si="359"/>
        <v>0.94327709284297745</v>
      </c>
      <c r="GV85" s="93">
        <f t="shared" si="360"/>
        <v>0.95714881479655056</v>
      </c>
      <c r="GW85" s="93">
        <f t="shared" si="361"/>
        <v>0.97122453266120568</v>
      </c>
      <c r="GX85" s="93">
        <f t="shared" si="362"/>
        <v>0.98550724637681164</v>
      </c>
      <c r="GY85" s="93">
        <f t="shared" si="363"/>
        <v>1</v>
      </c>
      <c r="GZ85" s="93">
        <f t="shared" si="364"/>
        <v>0</v>
      </c>
      <c r="HA85" s="93">
        <f t="shared" si="365"/>
        <v>0</v>
      </c>
      <c r="HB85" s="93">
        <f t="shared" si="366"/>
        <v>0</v>
      </c>
      <c r="HC85" s="93">
        <f t="shared" si="367"/>
        <v>0</v>
      </c>
      <c r="HD85" s="93">
        <f t="shared" si="368"/>
        <v>0</v>
      </c>
      <c r="HE85" s="93">
        <f t="shared" si="369"/>
        <v>0</v>
      </c>
      <c r="HF85" s="93">
        <f t="shared" si="370"/>
        <v>0</v>
      </c>
      <c r="HG85" s="93">
        <f t="shared" si="371"/>
        <v>0</v>
      </c>
      <c r="HH85" s="93">
        <f t="shared" si="372"/>
        <v>0</v>
      </c>
      <c r="HI85" s="93">
        <f t="shared" si="373"/>
        <v>0</v>
      </c>
      <c r="HJ85" s="93">
        <f t="shared" si="374"/>
        <v>0</v>
      </c>
      <c r="HK85" s="93">
        <f t="shared" si="375"/>
        <v>0</v>
      </c>
      <c r="HL85" s="93">
        <f t="shared" si="376"/>
        <v>0</v>
      </c>
      <c r="HM85" s="93">
        <f t="shared" si="377"/>
        <v>0</v>
      </c>
      <c r="HN85" s="93">
        <f t="shared" si="378"/>
        <v>0</v>
      </c>
      <c r="HO85" s="93">
        <f t="shared" si="379"/>
        <v>0</v>
      </c>
      <c r="HP85" s="93">
        <f t="shared" si="380"/>
        <v>0</v>
      </c>
      <c r="HQ85" s="93">
        <f t="shared" si="381"/>
        <v>0</v>
      </c>
    </row>
    <row r="86" spans="2:225" x14ac:dyDescent="0.25">
      <c r="B86" s="40">
        <v>82</v>
      </c>
      <c r="C86" s="91">
        <f t="shared" ca="1" si="275"/>
        <v>0</v>
      </c>
      <c r="D86" s="91">
        <f t="shared" ca="1" si="276"/>
        <v>0</v>
      </c>
      <c r="E86" s="91">
        <f t="shared" ca="1" si="277"/>
        <v>250147.12289570319</v>
      </c>
      <c r="F86" s="91">
        <f t="shared" ca="1" si="278"/>
        <v>253625.97913462372</v>
      </c>
      <c r="H86" s="40">
        <v>82</v>
      </c>
      <c r="I86" s="91">
        <v>0</v>
      </c>
      <c r="J86" s="41">
        <v>0</v>
      </c>
      <c r="K86" s="92">
        <f t="shared" si="279"/>
        <v>0</v>
      </c>
      <c r="L86" s="92">
        <f t="shared" si="280"/>
        <v>0</v>
      </c>
      <c r="M86" s="42"/>
      <c r="N86" s="40">
        <v>82</v>
      </c>
      <c r="O86" s="54">
        <f t="shared" si="383"/>
        <v>3.9448072565244163</v>
      </c>
      <c r="P86" s="92">
        <f t="shared" si="393"/>
        <v>248.52285716103822</v>
      </c>
      <c r="Q86" s="92">
        <f t="shared" si="384"/>
        <v>90710.842863778948</v>
      </c>
      <c r="R86" s="42"/>
      <c r="S86" s="40">
        <v>82</v>
      </c>
      <c r="T86" s="54">
        <f>'7. Dödsrisk'!E86</f>
        <v>6.676E-2</v>
      </c>
      <c r="U86" s="90">
        <f t="shared" si="385"/>
        <v>0.93323999999999996</v>
      </c>
      <c r="V86" s="43"/>
      <c r="W86" s="37">
        <v>82</v>
      </c>
      <c r="X86" s="93">
        <f t="shared" si="390"/>
        <v>0.55051622074400175</v>
      </c>
      <c r="Y86" s="93">
        <f t="shared" si="390"/>
        <v>0.55205645826255445</v>
      </c>
      <c r="Z86" s="93">
        <f t="shared" si="390"/>
        <v>0.55215032381760321</v>
      </c>
      <c r="AA86" s="93">
        <f t="shared" si="390"/>
        <v>0.55227182361879923</v>
      </c>
      <c r="AB86" s="93">
        <f t="shared" si="390"/>
        <v>0.55231048535277427</v>
      </c>
      <c r="AC86" s="93">
        <f t="shared" si="390"/>
        <v>0.55238229505113046</v>
      </c>
      <c r="AD86" s="93">
        <f t="shared" si="390"/>
        <v>0.5524099155469081</v>
      </c>
      <c r="AE86" s="93">
        <f t="shared" si="390"/>
        <v>0.55247621269243108</v>
      </c>
      <c r="AF86" s="93">
        <f t="shared" si="390"/>
        <v>0.55251488873464261</v>
      </c>
      <c r="AG86" s="93">
        <f t="shared" si="390"/>
        <v>0.55252593925342763</v>
      </c>
      <c r="AH86" s="93">
        <f t="shared" si="390"/>
        <v>0.552542515528893</v>
      </c>
      <c r="AI86" s="93">
        <f t="shared" si="390"/>
        <v>0.55257014403609528</v>
      </c>
      <c r="AJ86" s="93">
        <f t="shared" si="390"/>
        <v>0.55260882665396116</v>
      </c>
      <c r="AK86" s="93">
        <f t="shared" si="390"/>
        <v>0.55266962031219535</v>
      </c>
      <c r="AL86" s="93">
        <f t="shared" si="390"/>
        <v>0.55271936505505015</v>
      </c>
      <c r="AM86" s="93">
        <f t="shared" si="389"/>
        <v>0.55278017087384645</v>
      </c>
      <c r="AN86" s="93">
        <f t="shared" si="389"/>
        <v>0.55285204163925927</v>
      </c>
      <c r="AO86" s="93">
        <f t="shared" si="389"/>
        <v>0.55295710348892246</v>
      </c>
      <c r="AP86" s="93">
        <f t="shared" si="389"/>
        <v>0.55312304040104265</v>
      </c>
      <c r="AQ86" s="93">
        <f t="shared" si="389"/>
        <v>0.55331116619754994</v>
      </c>
      <c r="AR86" s="93">
        <f t="shared" si="389"/>
        <v>0.55362119406622656</v>
      </c>
      <c r="AS86" s="93">
        <f t="shared" si="389"/>
        <v>0.55397573853889215</v>
      </c>
      <c r="AT86" s="93">
        <f t="shared" si="389"/>
        <v>0.55431386999959187</v>
      </c>
      <c r="AU86" s="93">
        <f t="shared" si="389"/>
        <v>0.55466885806875588</v>
      </c>
      <c r="AV86" s="93">
        <f t="shared" si="389"/>
        <v>0.55501296610774242</v>
      </c>
      <c r="AW86" s="93">
        <f t="shared" si="389"/>
        <v>0.55547956894565675</v>
      </c>
      <c r="AX86" s="93">
        <f t="shared" si="389"/>
        <v>0.55597438614932948</v>
      </c>
      <c r="AY86" s="93">
        <f t="shared" si="389"/>
        <v>0.55643622821875138</v>
      </c>
      <c r="AZ86" s="93">
        <f t="shared" si="389"/>
        <v>0.55687616038545584</v>
      </c>
      <c r="BA86" s="93">
        <f t="shared" si="389"/>
        <v>0.55729413098369351</v>
      </c>
      <c r="BB86" s="93">
        <f t="shared" si="389"/>
        <v>0.55770125289830963</v>
      </c>
      <c r="BC86" s="93">
        <f t="shared" si="389"/>
        <v>0.55810867222903671</v>
      </c>
      <c r="BD86" s="93">
        <f t="shared" si="391"/>
        <v>0.55841021374445843</v>
      </c>
      <c r="BE86" s="93">
        <f t="shared" si="391"/>
        <v>0.55880137470675351</v>
      </c>
      <c r="BF86" s="93">
        <f t="shared" si="391"/>
        <v>0.55933833951268541</v>
      </c>
      <c r="BG86" s="93">
        <f t="shared" si="391"/>
        <v>0.55969654530167834</v>
      </c>
      <c r="BH86" s="93">
        <f t="shared" si="391"/>
        <v>0.5602231550674418</v>
      </c>
      <c r="BI86" s="93">
        <f t="shared" si="391"/>
        <v>0.56071097361448652</v>
      </c>
      <c r="BJ86" s="93">
        <f t="shared" si="391"/>
        <v>0.5612104509158018</v>
      </c>
      <c r="BK86" s="93">
        <f t="shared" si="391"/>
        <v>0.56157547497453497</v>
      </c>
      <c r="BL86" s="93">
        <f t="shared" si="391"/>
        <v>0.56203071985761965</v>
      </c>
      <c r="BM86" s="93">
        <f t="shared" si="391"/>
        <v>0.56260457652567564</v>
      </c>
      <c r="BN86" s="93">
        <f t="shared" si="391"/>
        <v>0.56315646986614465</v>
      </c>
      <c r="BO86" s="93">
        <f t="shared" si="391"/>
        <v>0.5637935565850859</v>
      </c>
      <c r="BP86" s="93">
        <f t="shared" si="391"/>
        <v>0.56440311194598736</v>
      </c>
      <c r="BQ86" s="93">
        <f t="shared" si="391"/>
        <v>0.56503029557407469</v>
      </c>
      <c r="BR86" s="93">
        <f t="shared" si="391"/>
        <v>0.56573180300980686</v>
      </c>
      <c r="BS86" s="93">
        <f t="shared" si="391"/>
        <v>0.56643418139473622</v>
      </c>
      <c r="BT86" s="93">
        <f t="shared" ref="BT86:CI101" si="395">IF($W86&lt;BT$3,0,IF($W86=BT$3,1,BT85*$U85))</f>
        <v>0.5674328632340282</v>
      </c>
      <c r="BU86" s="93">
        <f t="shared" si="395"/>
        <v>0.56843330585232832</v>
      </c>
      <c r="BV86" s="93">
        <f t="shared" si="395"/>
        <v>0.56961811152429886</v>
      </c>
      <c r="BW86" s="93">
        <f t="shared" si="395"/>
        <v>0.57090836442790593</v>
      </c>
      <c r="BX86" s="93">
        <f t="shared" si="395"/>
        <v>0.57220153990809819</v>
      </c>
      <c r="BY86" s="93">
        <f t="shared" si="395"/>
        <v>0.57399239618419284</v>
      </c>
      <c r="BZ86" s="93">
        <f t="shared" si="395"/>
        <v>0.57595062832048238</v>
      </c>
      <c r="CA86" s="93">
        <f t="shared" si="395"/>
        <v>0.57813017909567332</v>
      </c>
      <c r="CB86" s="93">
        <f t="shared" si="395"/>
        <v>0.58046364294029329</v>
      </c>
      <c r="CC86" s="93">
        <f t="shared" si="395"/>
        <v>0.58298798089757975</v>
      </c>
      <c r="CD86" s="93">
        <f t="shared" si="395"/>
        <v>0.58583513967640699</v>
      </c>
      <c r="CE86" s="93">
        <f t="shared" si="395"/>
        <v>0.58906912919569143</v>
      </c>
      <c r="CF86" s="93">
        <f t="shared" si="395"/>
        <v>0.59244607180497977</v>
      </c>
      <c r="CG86" s="93">
        <f t="shared" si="395"/>
        <v>0.596334170597274</v>
      </c>
      <c r="CH86" s="93">
        <f t="shared" si="395"/>
        <v>0.60036864791123745</v>
      </c>
      <c r="CI86" s="93">
        <f t="shared" si="395"/>
        <v>0.60508223854953835</v>
      </c>
      <c r="CJ86" s="93">
        <f t="shared" si="394"/>
        <v>0.6104049698869527</v>
      </c>
      <c r="CK86" s="93">
        <f t="shared" si="394"/>
        <v>0.61636522157962759</v>
      </c>
      <c r="CL86" s="93">
        <f t="shared" si="394"/>
        <v>0.6230127678121834</v>
      </c>
      <c r="CM86" s="93">
        <f t="shared" si="394"/>
        <v>0.63077764056757035</v>
      </c>
      <c r="CN86" s="93">
        <f t="shared" si="394"/>
        <v>0.63890450588239434</v>
      </c>
      <c r="CO86" s="93">
        <f t="shared" si="394"/>
        <v>0.64777907926837119</v>
      </c>
      <c r="CP86" s="93">
        <f t="shared" si="394"/>
        <v>0.65777061490883626</v>
      </c>
      <c r="CQ86" s="93">
        <f t="shared" si="394"/>
        <v>0.66907122794889307</v>
      </c>
      <c r="CR86" s="93">
        <f t="shared" si="394"/>
        <v>0.68320677614738246</v>
      </c>
      <c r="CS86" s="93">
        <f t="shared" si="394"/>
        <v>0.69789751892066243</v>
      </c>
      <c r="CT86" s="93">
        <f t="shared" si="394"/>
        <v>0.71440016267853657</v>
      </c>
      <c r="CU86" s="93">
        <f t="shared" si="394"/>
        <v>0.73401298976505891</v>
      </c>
      <c r="CV86" s="93">
        <f t="shared" si="394"/>
        <v>0.75701098344202766</v>
      </c>
      <c r="CW86" s="93">
        <f t="shared" si="394"/>
        <v>0.78157591443264574</v>
      </c>
      <c r="CX86" s="93">
        <f t="shared" si="394"/>
        <v>0.81059522343149326</v>
      </c>
      <c r="CY86" s="93">
        <f t="shared" si="388"/>
        <v>0.84710546915194196</v>
      </c>
      <c r="CZ86" s="93">
        <f t="shared" ref="CZ86:DO86" si="396">IF($W86&lt;CZ$3,0,IF($W86=CZ$3,1,CZ85*$U85))</f>
        <v>0.88838890139999993</v>
      </c>
      <c r="DA86" s="93">
        <f t="shared" si="396"/>
        <v>0.94106999999999996</v>
      </c>
      <c r="DB86" s="93">
        <f t="shared" si="396"/>
        <v>1</v>
      </c>
      <c r="DC86" s="93">
        <f t="shared" si="396"/>
        <v>0</v>
      </c>
      <c r="DD86" s="93">
        <f t="shared" si="396"/>
        <v>0</v>
      </c>
      <c r="DE86" s="93">
        <f t="shared" si="396"/>
        <v>0</v>
      </c>
      <c r="DF86" s="93">
        <f t="shared" si="396"/>
        <v>0</v>
      </c>
      <c r="DG86" s="93">
        <f t="shared" si="396"/>
        <v>0</v>
      </c>
      <c r="DH86" s="93">
        <f t="shared" si="396"/>
        <v>0</v>
      </c>
      <c r="DI86" s="93">
        <f t="shared" si="396"/>
        <v>0</v>
      </c>
      <c r="DJ86" s="93">
        <f t="shared" si="396"/>
        <v>0</v>
      </c>
      <c r="DK86" s="93">
        <f t="shared" si="396"/>
        <v>0</v>
      </c>
      <c r="DL86" s="93">
        <f t="shared" si="396"/>
        <v>0</v>
      </c>
      <c r="DM86" s="93">
        <f t="shared" si="396"/>
        <v>0</v>
      </c>
      <c r="DN86" s="93">
        <f t="shared" si="396"/>
        <v>0</v>
      </c>
      <c r="DO86" s="93">
        <f t="shared" si="396"/>
        <v>0</v>
      </c>
      <c r="DP86" s="93">
        <f t="shared" si="392"/>
        <v>0</v>
      </c>
      <c r="DQ86" s="93">
        <f t="shared" si="392"/>
        <v>0</v>
      </c>
      <c r="DR86" s="93">
        <f t="shared" si="392"/>
        <v>0</v>
      </c>
      <c r="DS86" s="93">
        <f t="shared" si="392"/>
        <v>0</v>
      </c>
      <c r="DU86" s="37">
        <v>82</v>
      </c>
      <c r="DV86" s="93">
        <f t="shared" si="282"/>
        <v>0.30206847390150504</v>
      </c>
      <c r="DW86" s="93">
        <f t="shared" si="283"/>
        <v>0.30651065734123306</v>
      </c>
      <c r="DX86" s="93">
        <f t="shared" si="284"/>
        <v>0.31101816700801588</v>
      </c>
      <c r="DY86" s="93">
        <f t="shared" si="285"/>
        <v>0.31559196358166314</v>
      </c>
      <c r="DZ86" s="93">
        <f t="shared" si="286"/>
        <v>0.32023302186962876</v>
      </c>
      <c r="EA86" s="93">
        <f t="shared" si="287"/>
        <v>0.32494233101477032</v>
      </c>
      <c r="EB86" s="93">
        <f t="shared" si="288"/>
        <v>0.329720894706164</v>
      </c>
      <c r="EC86" s="93">
        <f t="shared" si="289"/>
        <v>0.33456973139301932</v>
      </c>
      <c r="ED86" s="93">
        <f t="shared" si="290"/>
        <v>0.33948987450174017</v>
      </c>
      <c r="EE86" s="93">
        <f t="shared" si="291"/>
        <v>0.34448237265617754</v>
      </c>
      <c r="EF86" s="93">
        <f t="shared" si="292"/>
        <v>0.3495482899011213</v>
      </c>
      <c r="EG86" s="93">
        <f t="shared" si="293"/>
        <v>0.35468870592907897</v>
      </c>
      <c r="EH86" s="93">
        <f t="shared" si="294"/>
        <v>0.35990471631038895</v>
      </c>
      <c r="EI86" s="93">
        <f t="shared" si="295"/>
        <v>0.36519743272671817</v>
      </c>
      <c r="EJ86" s="93">
        <f t="shared" si="296"/>
        <v>0.37056798320799345</v>
      </c>
      <c r="EK86" s="93">
        <f t="shared" si="297"/>
        <v>0.37601751237281689</v>
      </c>
      <c r="EL86" s="93">
        <f t="shared" si="298"/>
        <v>0.38154718167241714</v>
      </c>
      <c r="EM86" s="93">
        <f t="shared" si="299"/>
        <v>0.38715816963818794</v>
      </c>
      <c r="EN86" s="93">
        <f t="shared" si="300"/>
        <v>0.39285167213286715</v>
      </c>
      <c r="EO86" s="93">
        <f t="shared" si="301"/>
        <v>0.39862890260540929</v>
      </c>
      <c r="EP86" s="93">
        <f t="shared" si="302"/>
        <v>0.40449109234960645</v>
      </c>
      <c r="EQ86" s="93">
        <f t="shared" si="303"/>
        <v>0.41043949076651243</v>
      </c>
      <c r="ER86" s="93">
        <f t="shared" si="304"/>
        <v>0.41647536563072585</v>
      </c>
      <c r="ES86" s="93">
        <f t="shared" si="305"/>
        <v>0.42260000336058945</v>
      </c>
      <c r="ET86" s="93">
        <f t="shared" si="306"/>
        <v>0.42881470929236282</v>
      </c>
      <c r="EU86" s="93">
        <f t="shared" si="307"/>
        <v>0.43512080795842695</v>
      </c>
      <c r="EV86" s="93">
        <f t="shared" si="308"/>
        <v>0.44151964336958027</v>
      </c>
      <c r="EW86" s="93">
        <f t="shared" si="309"/>
        <v>0.44801257930148586</v>
      </c>
      <c r="EX86" s="93">
        <f t="shared" si="310"/>
        <v>0.45460099958533123</v>
      </c>
      <c r="EY86" s="93">
        <f t="shared" si="311"/>
        <v>0.46128630840276258</v>
      </c>
      <c r="EZ86" s="93">
        <f t="shared" si="312"/>
        <v>0.46806993058515611</v>
      </c>
      <c r="FA86" s="93">
        <f t="shared" si="313"/>
        <v>0.47495331191729073</v>
      </c>
      <c r="FB86" s="93">
        <f t="shared" si="314"/>
        <v>0.48193791944548614</v>
      </c>
      <c r="FC86" s="93">
        <f t="shared" si="315"/>
        <v>0.48902524179027268</v>
      </c>
      <c r="FD86" s="93">
        <f t="shared" si="316"/>
        <v>0.49621678946365899</v>
      </c>
      <c r="FE86" s="93">
        <f t="shared" si="317"/>
        <v>0.50351409519106571</v>
      </c>
      <c r="FF86" s="93">
        <f t="shared" si="318"/>
        <v>0.51091871423799318</v>
      </c>
      <c r="FG86" s="93">
        <f t="shared" si="319"/>
        <v>0.51843222474149309</v>
      </c>
      <c r="FH86" s="93">
        <f t="shared" si="320"/>
        <v>0.52605622804651497</v>
      </c>
      <c r="FI86" s="93">
        <f t="shared" si="321"/>
        <v>0.53379234904719897</v>
      </c>
      <c r="FJ86" s="93">
        <f t="shared" si="322"/>
        <v>0.5416422365331871</v>
      </c>
      <c r="FK86" s="93">
        <f t="shared" si="323"/>
        <v>0.54960756354102802</v>
      </c>
      <c r="FL86" s="93">
        <f t="shared" si="324"/>
        <v>0.55769002771074905</v>
      </c>
      <c r="FM86" s="93">
        <f t="shared" si="325"/>
        <v>0.56589135164767179</v>
      </c>
      <c r="FN86" s="93">
        <f t="shared" si="326"/>
        <v>0.57421328328954924</v>
      </c>
      <c r="FO86" s="93">
        <f t="shared" si="327"/>
        <v>0.58265759627910141</v>
      </c>
      <c r="FP86" s="93">
        <f t="shared" si="328"/>
        <v>0.59122609034202933</v>
      </c>
      <c r="FQ86" s="93">
        <f t="shared" si="329"/>
        <v>0.59992059167058853</v>
      </c>
      <c r="FR86" s="93">
        <f t="shared" si="330"/>
        <v>0.60874295331280304</v>
      </c>
      <c r="FS86" s="93">
        <f t="shared" si="331"/>
        <v>0.61769505556740301</v>
      </c>
      <c r="FT86" s="93">
        <f t="shared" si="332"/>
        <v>0.62677880638457062</v>
      </c>
      <c r="FU86" s="93">
        <f t="shared" si="333"/>
        <v>0.63599614177257902</v>
      </c>
      <c r="FV86" s="93">
        <f t="shared" si="334"/>
        <v>0.64534902621041101</v>
      </c>
      <c r="FW86" s="93">
        <f t="shared" si="335"/>
        <v>0.65483945306644642</v>
      </c>
      <c r="FX86" s="93">
        <f t="shared" si="336"/>
        <v>0.66446944502330585</v>
      </c>
      <c r="FY86" s="93">
        <f t="shared" si="337"/>
        <v>0.67424105450894267</v>
      </c>
      <c r="FZ86" s="93">
        <f t="shared" si="338"/>
        <v>0.6841563641340741</v>
      </c>
      <c r="GA86" s="93">
        <f t="shared" si="339"/>
        <v>0.6942174871360457</v>
      </c>
      <c r="GB86" s="93">
        <f t="shared" si="340"/>
        <v>0.70442656782922286</v>
      </c>
      <c r="GC86" s="93">
        <f t="shared" si="341"/>
        <v>0.71478578206200549</v>
      </c>
      <c r="GD86" s="93">
        <f t="shared" si="342"/>
        <v>0.72529733768056437</v>
      </c>
      <c r="GE86" s="93">
        <f t="shared" si="343"/>
        <v>0.73596347499939618</v>
      </c>
      <c r="GF86" s="93">
        <f t="shared" si="344"/>
        <v>0.74678646727879905</v>
      </c>
      <c r="GG86" s="93">
        <f t="shared" si="345"/>
        <v>0.75776862120936961</v>
      </c>
      <c r="GH86" s="93">
        <f t="shared" si="346"/>
        <v>0.768912277403625</v>
      </c>
      <c r="GI86" s="93">
        <f t="shared" si="347"/>
        <v>0.7802198108948547</v>
      </c>
      <c r="GJ86" s="93">
        <f t="shared" si="348"/>
        <v>0.79169363164330842</v>
      </c>
      <c r="GK86" s="93">
        <f t="shared" si="349"/>
        <v>0.80333618504982762</v>
      </c>
      <c r="GL86" s="93">
        <f t="shared" si="350"/>
        <v>0.81514995247703093</v>
      </c>
      <c r="GM86" s="93">
        <f t="shared" si="351"/>
        <v>0.82713745177816367</v>
      </c>
      <c r="GN86" s="93">
        <f t="shared" si="352"/>
        <v>0.8393012378337249</v>
      </c>
      <c r="GO86" s="93">
        <f t="shared" si="353"/>
        <v>0.85164390309598548</v>
      </c>
      <c r="GP86" s="93">
        <f t="shared" si="354"/>
        <v>0.86416807814151464</v>
      </c>
      <c r="GQ86" s="93">
        <f t="shared" si="355"/>
        <v>0.87687643223183098</v>
      </c>
      <c r="GR86" s="93">
        <f t="shared" si="356"/>
        <v>0.88977167388229905</v>
      </c>
      <c r="GS86" s="93">
        <f t="shared" si="357"/>
        <v>0.9028565514393917</v>
      </c>
      <c r="GT86" s="93">
        <f t="shared" si="358"/>
        <v>0.91613385366644151</v>
      </c>
      <c r="GU86" s="93">
        <f t="shared" si="359"/>
        <v>0.92960641033800684</v>
      </c>
      <c r="GV86" s="93">
        <f t="shared" si="360"/>
        <v>0.94327709284297745</v>
      </c>
      <c r="GW86" s="93">
        <f t="shared" si="361"/>
        <v>0.95714881479655056</v>
      </c>
      <c r="GX86" s="93">
        <f t="shared" si="362"/>
        <v>0.97122453266120568</v>
      </c>
      <c r="GY86" s="93">
        <f t="shared" si="363"/>
        <v>0.98550724637681164</v>
      </c>
      <c r="GZ86" s="93">
        <f t="shared" si="364"/>
        <v>1</v>
      </c>
      <c r="HA86" s="93">
        <f t="shared" si="365"/>
        <v>0</v>
      </c>
      <c r="HB86" s="93">
        <f t="shared" si="366"/>
        <v>0</v>
      </c>
      <c r="HC86" s="93">
        <f t="shared" si="367"/>
        <v>0</v>
      </c>
      <c r="HD86" s="93">
        <f t="shared" si="368"/>
        <v>0</v>
      </c>
      <c r="HE86" s="93">
        <f t="shared" si="369"/>
        <v>0</v>
      </c>
      <c r="HF86" s="93">
        <f t="shared" si="370"/>
        <v>0</v>
      </c>
      <c r="HG86" s="93">
        <f t="shared" si="371"/>
        <v>0</v>
      </c>
      <c r="HH86" s="93">
        <f t="shared" si="372"/>
        <v>0</v>
      </c>
      <c r="HI86" s="93">
        <f t="shared" si="373"/>
        <v>0</v>
      </c>
      <c r="HJ86" s="93">
        <f t="shared" si="374"/>
        <v>0</v>
      </c>
      <c r="HK86" s="93">
        <f t="shared" si="375"/>
        <v>0</v>
      </c>
      <c r="HL86" s="93">
        <f t="shared" si="376"/>
        <v>0</v>
      </c>
      <c r="HM86" s="93">
        <f t="shared" si="377"/>
        <v>0</v>
      </c>
      <c r="HN86" s="93">
        <f t="shared" si="378"/>
        <v>0</v>
      </c>
      <c r="HO86" s="93">
        <f t="shared" si="379"/>
        <v>0</v>
      </c>
      <c r="HP86" s="93">
        <f t="shared" si="380"/>
        <v>0</v>
      </c>
      <c r="HQ86" s="93">
        <f t="shared" si="381"/>
        <v>0</v>
      </c>
    </row>
    <row r="87" spans="2:225" x14ac:dyDescent="0.25">
      <c r="B87" s="40">
        <v>83</v>
      </c>
      <c r="C87" s="91">
        <f t="shared" ca="1" si="275"/>
        <v>0</v>
      </c>
      <c r="D87" s="91">
        <f t="shared" ca="1" si="276"/>
        <v>0</v>
      </c>
      <c r="E87" s="91">
        <f t="shared" ca="1" si="277"/>
        <v>173354.04741423891</v>
      </c>
      <c r="F87" s="91">
        <f t="shared" ca="1" si="278"/>
        <v>174569.38865762803</v>
      </c>
      <c r="H87" s="40">
        <v>83</v>
      </c>
      <c r="I87" s="91">
        <v>0</v>
      </c>
      <c r="J87" s="41">
        <v>0</v>
      </c>
      <c r="K87" s="92">
        <f t="shared" si="279"/>
        <v>0</v>
      </c>
      <c r="L87" s="92">
        <f t="shared" si="280"/>
        <v>0</v>
      </c>
      <c r="M87" s="42"/>
      <c r="N87" s="40">
        <v>83</v>
      </c>
      <c r="O87" s="54">
        <f t="shared" si="383"/>
        <v>3.9448072565244163</v>
      </c>
      <c r="P87" s="92">
        <f t="shared" si="393"/>
        <v>248.52285716103822</v>
      </c>
      <c r="Q87" s="92">
        <f t="shared" si="384"/>
        <v>90710.842863778948</v>
      </c>
      <c r="R87" s="42"/>
      <c r="S87" s="40">
        <v>83</v>
      </c>
      <c r="T87" s="54">
        <f>'7. Dödsrisk'!E87</f>
        <v>7.554000000000001E-2</v>
      </c>
      <c r="U87" s="90">
        <f t="shared" si="385"/>
        <v>0.92445999999999995</v>
      </c>
      <c r="V87" s="43"/>
      <c r="W87" s="37">
        <v>83</v>
      </c>
      <c r="X87" s="93">
        <f t="shared" si="390"/>
        <v>0.51376375784713213</v>
      </c>
      <c r="Y87" s="93">
        <f t="shared" si="390"/>
        <v>0.51520116910894631</v>
      </c>
      <c r="Z87" s="93">
        <f t="shared" si="390"/>
        <v>0.51528876819953995</v>
      </c>
      <c r="AA87" s="93">
        <f t="shared" si="390"/>
        <v>0.51540215667400813</v>
      </c>
      <c r="AB87" s="93">
        <f t="shared" si="390"/>
        <v>0.515438237350623</v>
      </c>
      <c r="AC87" s="93">
        <f t="shared" si="390"/>
        <v>0.51550525303351702</v>
      </c>
      <c r="AD87" s="93">
        <f t="shared" si="390"/>
        <v>0.51553102958499653</v>
      </c>
      <c r="AE87" s="93">
        <f t="shared" si="390"/>
        <v>0.51559290073308439</v>
      </c>
      <c r="AF87" s="93">
        <f t="shared" si="390"/>
        <v>0.51562899476271784</v>
      </c>
      <c r="AG87" s="93">
        <f t="shared" si="390"/>
        <v>0.51563930754886877</v>
      </c>
      <c r="AH87" s="93">
        <f t="shared" si="390"/>
        <v>0.51565477719218411</v>
      </c>
      <c r="AI87" s="93">
        <f t="shared" si="390"/>
        <v>0.51568056122024553</v>
      </c>
      <c r="AJ87" s="93">
        <f t="shared" si="390"/>
        <v>0.51571666138654271</v>
      </c>
      <c r="AK87" s="93">
        <f t="shared" si="390"/>
        <v>0.51577339646015319</v>
      </c>
      <c r="AL87" s="93">
        <f t="shared" si="390"/>
        <v>0.51581982024397499</v>
      </c>
      <c r="AM87" s="93">
        <f t="shared" si="389"/>
        <v>0.51587656666630843</v>
      </c>
      <c r="AN87" s="93">
        <f t="shared" si="389"/>
        <v>0.51594363933942233</v>
      </c>
      <c r="AO87" s="93">
        <f t="shared" si="389"/>
        <v>0.51604168726000199</v>
      </c>
      <c r="AP87" s="93">
        <f t="shared" si="389"/>
        <v>0.51619654622386901</v>
      </c>
      <c r="AQ87" s="93">
        <f t="shared" si="389"/>
        <v>0.51637211274220152</v>
      </c>
      <c r="AR87" s="93">
        <f t="shared" si="389"/>
        <v>0.51666144315036522</v>
      </c>
      <c r="AS87" s="93">
        <f t="shared" si="389"/>
        <v>0.51699231823403569</v>
      </c>
      <c r="AT87" s="93">
        <f t="shared" si="389"/>
        <v>0.5173078760384191</v>
      </c>
      <c r="AU87" s="93">
        <f t="shared" si="389"/>
        <v>0.5176391651040857</v>
      </c>
      <c r="AV87" s="93">
        <f t="shared" si="389"/>
        <v>0.51796030049038955</v>
      </c>
      <c r="AW87" s="93">
        <f t="shared" si="389"/>
        <v>0.51839575292284468</v>
      </c>
      <c r="AX87" s="93">
        <f t="shared" si="389"/>
        <v>0.51885753613000019</v>
      </c>
      <c r="AY87" s="93">
        <f t="shared" si="389"/>
        <v>0.51928854562286753</v>
      </c>
      <c r="AZ87" s="93">
        <f t="shared" si="389"/>
        <v>0.51969910791812279</v>
      </c>
      <c r="BA87" s="93">
        <f t="shared" si="389"/>
        <v>0.52008917479922212</v>
      </c>
      <c r="BB87" s="93">
        <f t="shared" si="389"/>
        <v>0.52046911725481848</v>
      </c>
      <c r="BC87" s="93">
        <f t="shared" si="389"/>
        <v>0.52084933727102622</v>
      </c>
      <c r="BD87" s="93">
        <f t="shared" si="391"/>
        <v>0.52113074787487834</v>
      </c>
      <c r="BE87" s="93">
        <f t="shared" si="391"/>
        <v>0.52149579493133058</v>
      </c>
      <c r="BF87" s="93">
        <f t="shared" si="391"/>
        <v>0.52199691196681852</v>
      </c>
      <c r="BG87" s="93">
        <f t="shared" si="391"/>
        <v>0.52233120393733823</v>
      </c>
      <c r="BH87" s="93">
        <f t="shared" si="391"/>
        <v>0.52282265723513932</v>
      </c>
      <c r="BI87" s="93">
        <f t="shared" si="391"/>
        <v>0.52327790901598337</v>
      </c>
      <c r="BJ87" s="93">
        <f t="shared" si="391"/>
        <v>0.52374404121266283</v>
      </c>
      <c r="BK87" s="93">
        <f t="shared" si="391"/>
        <v>0.52408469626523502</v>
      </c>
      <c r="BL87" s="93">
        <f t="shared" si="391"/>
        <v>0.52450954899992497</v>
      </c>
      <c r="BM87" s="93">
        <f t="shared" si="391"/>
        <v>0.5250450949968215</v>
      </c>
      <c r="BN87" s="93">
        <f t="shared" si="391"/>
        <v>0.52556014393788086</v>
      </c>
      <c r="BO87" s="93">
        <f t="shared" si="391"/>
        <v>0.52615469874746557</v>
      </c>
      <c r="BP87" s="93">
        <f t="shared" si="391"/>
        <v>0.52672356019247324</v>
      </c>
      <c r="BQ87" s="93">
        <f t="shared" si="391"/>
        <v>0.5273088730415495</v>
      </c>
      <c r="BR87" s="93">
        <f t="shared" si="391"/>
        <v>0.52796354784087207</v>
      </c>
      <c r="BS87" s="93">
        <f t="shared" si="391"/>
        <v>0.52861903544482358</v>
      </c>
      <c r="BT87" s="93">
        <f t="shared" si="395"/>
        <v>0.52955104528452446</v>
      </c>
      <c r="BU87" s="93">
        <f t="shared" si="395"/>
        <v>0.53048469835362688</v>
      </c>
      <c r="BV87" s="93">
        <f t="shared" si="395"/>
        <v>0.53159040639893662</v>
      </c>
      <c r="BW87" s="93">
        <f t="shared" si="395"/>
        <v>0.53279452201869892</v>
      </c>
      <c r="BX87" s="93">
        <f t="shared" si="395"/>
        <v>0.53400136510383356</v>
      </c>
      <c r="BY87" s="93">
        <f t="shared" si="395"/>
        <v>0.53567266381493606</v>
      </c>
      <c r="BZ87" s="93">
        <f t="shared" si="395"/>
        <v>0.53750016437380699</v>
      </c>
      <c r="CA87" s="93">
        <f t="shared" si="395"/>
        <v>0.53953420833924615</v>
      </c>
      <c r="CB87" s="93">
        <f t="shared" si="395"/>
        <v>0.54171189013759924</v>
      </c>
      <c r="CC87" s="93">
        <f t="shared" si="395"/>
        <v>0.54406770329285725</v>
      </c>
      <c r="CD87" s="93">
        <f t="shared" si="395"/>
        <v>0.54672478575160999</v>
      </c>
      <c r="CE87" s="93">
        <f t="shared" si="395"/>
        <v>0.54974287413058709</v>
      </c>
      <c r="CF87" s="93">
        <f t="shared" si="395"/>
        <v>0.55289437205127934</v>
      </c>
      <c r="CG87" s="93">
        <f t="shared" si="395"/>
        <v>0.55652290136819993</v>
      </c>
      <c r="CH87" s="93">
        <f t="shared" si="395"/>
        <v>0.56028803697668317</v>
      </c>
      <c r="CI87" s="93">
        <f t="shared" si="395"/>
        <v>0.56468694830397115</v>
      </c>
      <c r="CJ87" s="93">
        <f t="shared" si="394"/>
        <v>0.56965433409729971</v>
      </c>
      <c r="CK87" s="93">
        <f t="shared" si="394"/>
        <v>0.57521667938697163</v>
      </c>
      <c r="CL87" s="93">
        <f t="shared" si="394"/>
        <v>0.581420435433042</v>
      </c>
      <c r="CM87" s="93">
        <f t="shared" si="394"/>
        <v>0.58866692528327935</v>
      </c>
      <c r="CN87" s="93">
        <f t="shared" si="394"/>
        <v>0.59625124106968563</v>
      </c>
      <c r="CO87" s="93">
        <f t="shared" si="394"/>
        <v>0.60453334793641467</v>
      </c>
      <c r="CP87" s="93">
        <f t="shared" si="394"/>
        <v>0.61385784865752235</v>
      </c>
      <c r="CQ87" s="93">
        <f t="shared" si="394"/>
        <v>0.62440403277102496</v>
      </c>
      <c r="CR87" s="93">
        <f t="shared" si="394"/>
        <v>0.63759589177178322</v>
      </c>
      <c r="CS87" s="93">
        <f t="shared" si="394"/>
        <v>0.65130588055751892</v>
      </c>
      <c r="CT87" s="93">
        <f t="shared" si="394"/>
        <v>0.66670680781811742</v>
      </c>
      <c r="CU87" s="93">
        <f t="shared" si="394"/>
        <v>0.68501028256834351</v>
      </c>
      <c r="CV87" s="93">
        <f t="shared" si="394"/>
        <v>0.70647293018743784</v>
      </c>
      <c r="CW87" s="93">
        <f t="shared" si="394"/>
        <v>0.72939790638512225</v>
      </c>
      <c r="CX87" s="93">
        <f t="shared" si="394"/>
        <v>0.75647988631520668</v>
      </c>
      <c r="CY87" s="93">
        <f t="shared" si="394"/>
        <v>0.79055270803135824</v>
      </c>
      <c r="CZ87" s="93">
        <f t="shared" ref="CZ87:DO102" si="397">IF($W87&lt;CZ$3,0,IF($W87=CZ$3,1,CZ86*$U86))</f>
        <v>0.82908005834253595</v>
      </c>
      <c r="DA87" s="93">
        <f t="shared" si="397"/>
        <v>0.87824416679999995</v>
      </c>
      <c r="DB87" s="93">
        <f t="shared" si="397"/>
        <v>0.93323999999999996</v>
      </c>
      <c r="DC87" s="93">
        <f t="shared" si="397"/>
        <v>1</v>
      </c>
      <c r="DD87" s="93">
        <f t="shared" si="397"/>
        <v>0</v>
      </c>
      <c r="DE87" s="93">
        <f t="shared" si="397"/>
        <v>0</v>
      </c>
      <c r="DF87" s="93">
        <f t="shared" si="397"/>
        <v>0</v>
      </c>
      <c r="DG87" s="93">
        <f t="shared" si="397"/>
        <v>0</v>
      </c>
      <c r="DH87" s="93">
        <f t="shared" si="397"/>
        <v>0</v>
      </c>
      <c r="DI87" s="93">
        <f t="shared" si="397"/>
        <v>0</v>
      </c>
      <c r="DJ87" s="93">
        <f t="shared" si="397"/>
        <v>0</v>
      </c>
      <c r="DK87" s="93">
        <f t="shared" si="397"/>
        <v>0</v>
      </c>
      <c r="DL87" s="93">
        <f t="shared" si="397"/>
        <v>0</v>
      </c>
      <c r="DM87" s="93">
        <f t="shared" si="397"/>
        <v>0</v>
      </c>
      <c r="DN87" s="93">
        <f t="shared" si="397"/>
        <v>0</v>
      </c>
      <c r="DO87" s="93">
        <f t="shared" ref="DO87:DO101" si="398">IF($W87&lt;DO$3,0,IF($W87=DO$3,1,DO86*$U86))</f>
        <v>0</v>
      </c>
      <c r="DP87" s="93">
        <f t="shared" si="392"/>
        <v>0</v>
      </c>
      <c r="DQ87" s="93">
        <f t="shared" si="392"/>
        <v>0</v>
      </c>
      <c r="DR87" s="93">
        <f t="shared" si="392"/>
        <v>0</v>
      </c>
      <c r="DS87" s="93">
        <f t="shared" si="392"/>
        <v>0</v>
      </c>
      <c r="DU87" s="37">
        <v>83</v>
      </c>
      <c r="DV87" s="93">
        <f t="shared" si="282"/>
        <v>0.29769066993191801</v>
      </c>
      <c r="DW87" s="93">
        <f t="shared" si="283"/>
        <v>0.30206847390150504</v>
      </c>
      <c r="DX87" s="93">
        <f t="shared" si="284"/>
        <v>0.30651065734123306</v>
      </c>
      <c r="DY87" s="93">
        <f t="shared" si="285"/>
        <v>0.31101816700801588</v>
      </c>
      <c r="DZ87" s="93">
        <f t="shared" si="286"/>
        <v>0.31559196358166314</v>
      </c>
      <c r="EA87" s="93">
        <f t="shared" si="287"/>
        <v>0.32023302186962876</v>
      </c>
      <c r="EB87" s="93">
        <f t="shared" si="288"/>
        <v>0.32494233101477032</v>
      </c>
      <c r="EC87" s="93">
        <f t="shared" si="289"/>
        <v>0.329720894706164</v>
      </c>
      <c r="ED87" s="93">
        <f t="shared" si="290"/>
        <v>0.33456973139301932</v>
      </c>
      <c r="EE87" s="93">
        <f t="shared" si="291"/>
        <v>0.33948987450174017</v>
      </c>
      <c r="EF87" s="93">
        <f t="shared" si="292"/>
        <v>0.34448237265617754</v>
      </c>
      <c r="EG87" s="93">
        <f t="shared" si="293"/>
        <v>0.3495482899011213</v>
      </c>
      <c r="EH87" s="93">
        <f t="shared" si="294"/>
        <v>0.35468870592907897</v>
      </c>
      <c r="EI87" s="93">
        <f t="shared" si="295"/>
        <v>0.35990471631038895</v>
      </c>
      <c r="EJ87" s="93">
        <f t="shared" si="296"/>
        <v>0.36519743272671817</v>
      </c>
      <c r="EK87" s="93">
        <f t="shared" si="297"/>
        <v>0.37056798320799345</v>
      </c>
      <c r="EL87" s="93">
        <f t="shared" si="298"/>
        <v>0.37601751237281689</v>
      </c>
      <c r="EM87" s="93">
        <f t="shared" si="299"/>
        <v>0.38154718167241714</v>
      </c>
      <c r="EN87" s="93">
        <f t="shared" si="300"/>
        <v>0.38715816963818794</v>
      </c>
      <c r="EO87" s="93">
        <f t="shared" si="301"/>
        <v>0.39285167213286715</v>
      </c>
      <c r="EP87" s="93">
        <f t="shared" si="302"/>
        <v>0.39862890260540929</v>
      </c>
      <c r="EQ87" s="93">
        <f t="shared" si="303"/>
        <v>0.40449109234960645</v>
      </c>
      <c r="ER87" s="93">
        <f t="shared" si="304"/>
        <v>0.41043949076651243</v>
      </c>
      <c r="ES87" s="93">
        <f t="shared" si="305"/>
        <v>0.41647536563072585</v>
      </c>
      <c r="ET87" s="93">
        <f t="shared" si="306"/>
        <v>0.42260000336058945</v>
      </c>
      <c r="EU87" s="93">
        <f t="shared" si="307"/>
        <v>0.42881470929236282</v>
      </c>
      <c r="EV87" s="93">
        <f t="shared" si="308"/>
        <v>0.43512080795842695</v>
      </c>
      <c r="EW87" s="93">
        <f t="shared" si="309"/>
        <v>0.44151964336958027</v>
      </c>
      <c r="EX87" s="93">
        <f t="shared" si="310"/>
        <v>0.44801257930148586</v>
      </c>
      <c r="EY87" s="93">
        <f t="shared" si="311"/>
        <v>0.45460099958533123</v>
      </c>
      <c r="EZ87" s="93">
        <f t="shared" si="312"/>
        <v>0.46128630840276258</v>
      </c>
      <c r="FA87" s="93">
        <f t="shared" si="313"/>
        <v>0.46806993058515611</v>
      </c>
      <c r="FB87" s="93">
        <f t="shared" si="314"/>
        <v>0.47495331191729073</v>
      </c>
      <c r="FC87" s="93">
        <f t="shared" si="315"/>
        <v>0.48193791944548614</v>
      </c>
      <c r="FD87" s="93">
        <f t="shared" si="316"/>
        <v>0.48902524179027268</v>
      </c>
      <c r="FE87" s="93">
        <f t="shared" si="317"/>
        <v>0.49621678946365899</v>
      </c>
      <c r="FF87" s="93">
        <f t="shared" si="318"/>
        <v>0.50351409519106571</v>
      </c>
      <c r="FG87" s="93">
        <f t="shared" si="319"/>
        <v>0.51091871423799318</v>
      </c>
      <c r="FH87" s="93">
        <f t="shared" si="320"/>
        <v>0.51843222474149309</v>
      </c>
      <c r="FI87" s="93">
        <f t="shared" si="321"/>
        <v>0.52605622804651497</v>
      </c>
      <c r="FJ87" s="93">
        <f t="shared" si="322"/>
        <v>0.53379234904719897</v>
      </c>
      <c r="FK87" s="93">
        <f t="shared" si="323"/>
        <v>0.5416422365331871</v>
      </c>
      <c r="FL87" s="93">
        <f t="shared" si="324"/>
        <v>0.54960756354102802</v>
      </c>
      <c r="FM87" s="93">
        <f t="shared" si="325"/>
        <v>0.55769002771074905</v>
      </c>
      <c r="FN87" s="93">
        <f t="shared" si="326"/>
        <v>0.56589135164767179</v>
      </c>
      <c r="FO87" s="93">
        <f t="shared" si="327"/>
        <v>0.57421328328954924</v>
      </c>
      <c r="FP87" s="93">
        <f t="shared" si="328"/>
        <v>0.58265759627910141</v>
      </c>
      <c r="FQ87" s="93">
        <f t="shared" si="329"/>
        <v>0.59122609034202933</v>
      </c>
      <c r="FR87" s="93">
        <f t="shared" si="330"/>
        <v>0.59992059167058853</v>
      </c>
      <c r="FS87" s="93">
        <f t="shared" si="331"/>
        <v>0.60874295331280304</v>
      </c>
      <c r="FT87" s="93">
        <f t="shared" si="332"/>
        <v>0.61769505556740301</v>
      </c>
      <c r="FU87" s="93">
        <f t="shared" si="333"/>
        <v>0.62677880638457062</v>
      </c>
      <c r="FV87" s="93">
        <f t="shared" si="334"/>
        <v>0.63599614177257902</v>
      </c>
      <c r="FW87" s="93">
        <f t="shared" si="335"/>
        <v>0.64534902621041101</v>
      </c>
      <c r="FX87" s="93">
        <f t="shared" si="336"/>
        <v>0.65483945306644642</v>
      </c>
      <c r="FY87" s="93">
        <f t="shared" si="337"/>
        <v>0.66446944502330585</v>
      </c>
      <c r="FZ87" s="93">
        <f t="shared" si="338"/>
        <v>0.67424105450894267</v>
      </c>
      <c r="GA87" s="93">
        <f t="shared" si="339"/>
        <v>0.6841563641340741</v>
      </c>
      <c r="GB87" s="93">
        <f t="shared" si="340"/>
        <v>0.6942174871360457</v>
      </c>
      <c r="GC87" s="93">
        <f t="shared" si="341"/>
        <v>0.70442656782922286</v>
      </c>
      <c r="GD87" s="93">
        <f t="shared" si="342"/>
        <v>0.71478578206200549</v>
      </c>
      <c r="GE87" s="93">
        <f t="shared" si="343"/>
        <v>0.72529733768056437</v>
      </c>
      <c r="GF87" s="93">
        <f t="shared" si="344"/>
        <v>0.73596347499939618</v>
      </c>
      <c r="GG87" s="93">
        <f t="shared" si="345"/>
        <v>0.74678646727879905</v>
      </c>
      <c r="GH87" s="93">
        <f t="shared" si="346"/>
        <v>0.75776862120936961</v>
      </c>
      <c r="GI87" s="93">
        <f t="shared" si="347"/>
        <v>0.768912277403625</v>
      </c>
      <c r="GJ87" s="93">
        <f t="shared" si="348"/>
        <v>0.7802198108948547</v>
      </c>
      <c r="GK87" s="93">
        <f t="shared" si="349"/>
        <v>0.79169363164330842</v>
      </c>
      <c r="GL87" s="93">
        <f t="shared" si="350"/>
        <v>0.80333618504982762</v>
      </c>
      <c r="GM87" s="93">
        <f t="shared" si="351"/>
        <v>0.81514995247703093</v>
      </c>
      <c r="GN87" s="93">
        <f t="shared" si="352"/>
        <v>0.82713745177816367</v>
      </c>
      <c r="GO87" s="93">
        <f t="shared" si="353"/>
        <v>0.8393012378337249</v>
      </c>
      <c r="GP87" s="93">
        <f t="shared" si="354"/>
        <v>0.85164390309598548</v>
      </c>
      <c r="GQ87" s="93">
        <f t="shared" si="355"/>
        <v>0.86416807814151464</v>
      </c>
      <c r="GR87" s="93">
        <f t="shared" si="356"/>
        <v>0.87687643223183098</v>
      </c>
      <c r="GS87" s="93">
        <f t="shared" si="357"/>
        <v>0.88977167388229905</v>
      </c>
      <c r="GT87" s="93">
        <f t="shared" si="358"/>
        <v>0.9028565514393917</v>
      </c>
      <c r="GU87" s="93">
        <f t="shared" si="359"/>
        <v>0.91613385366644151</v>
      </c>
      <c r="GV87" s="93">
        <f t="shared" si="360"/>
        <v>0.92960641033800684</v>
      </c>
      <c r="GW87" s="93">
        <f t="shared" si="361"/>
        <v>0.94327709284297745</v>
      </c>
      <c r="GX87" s="93">
        <f t="shared" si="362"/>
        <v>0.95714881479655056</v>
      </c>
      <c r="GY87" s="93">
        <f t="shared" si="363"/>
        <v>0.97122453266120568</v>
      </c>
      <c r="GZ87" s="93">
        <f t="shared" si="364"/>
        <v>0.98550724637681164</v>
      </c>
      <c r="HA87" s="93">
        <f t="shared" si="365"/>
        <v>1</v>
      </c>
      <c r="HB87" s="93">
        <f t="shared" si="366"/>
        <v>0</v>
      </c>
      <c r="HC87" s="93">
        <f t="shared" si="367"/>
        <v>0</v>
      </c>
      <c r="HD87" s="93">
        <f t="shared" si="368"/>
        <v>0</v>
      </c>
      <c r="HE87" s="93">
        <f t="shared" si="369"/>
        <v>0</v>
      </c>
      <c r="HF87" s="93">
        <f t="shared" si="370"/>
        <v>0</v>
      </c>
      <c r="HG87" s="93">
        <f t="shared" si="371"/>
        <v>0</v>
      </c>
      <c r="HH87" s="93">
        <f t="shared" si="372"/>
        <v>0</v>
      </c>
      <c r="HI87" s="93">
        <f t="shared" si="373"/>
        <v>0</v>
      </c>
      <c r="HJ87" s="93">
        <f t="shared" si="374"/>
        <v>0</v>
      </c>
      <c r="HK87" s="93">
        <f t="shared" si="375"/>
        <v>0</v>
      </c>
      <c r="HL87" s="93">
        <f t="shared" si="376"/>
        <v>0</v>
      </c>
      <c r="HM87" s="93">
        <f t="shared" si="377"/>
        <v>0</v>
      </c>
      <c r="HN87" s="93">
        <f t="shared" si="378"/>
        <v>0</v>
      </c>
      <c r="HO87" s="93">
        <f t="shared" si="379"/>
        <v>0</v>
      </c>
      <c r="HP87" s="93">
        <f t="shared" si="380"/>
        <v>0</v>
      </c>
      <c r="HQ87" s="93">
        <f t="shared" si="381"/>
        <v>0</v>
      </c>
    </row>
    <row r="88" spans="2:225" x14ac:dyDescent="0.25">
      <c r="B88" s="40">
        <v>84</v>
      </c>
      <c r="C88" s="91">
        <f t="shared" ca="1" si="275"/>
        <v>0</v>
      </c>
      <c r="D88" s="91">
        <f t="shared" ca="1" si="276"/>
        <v>0</v>
      </c>
      <c r="E88" s="91">
        <f t="shared" ca="1" si="277"/>
        <v>90710.842863778948</v>
      </c>
      <c r="F88" s="91">
        <f t="shared" ca="1" si="278"/>
        <v>90710.842863778948</v>
      </c>
      <c r="H88" s="40">
        <v>84</v>
      </c>
      <c r="I88" s="91">
        <v>0</v>
      </c>
      <c r="J88" s="41">
        <v>0</v>
      </c>
      <c r="K88" s="92">
        <f t="shared" si="279"/>
        <v>0</v>
      </c>
      <c r="L88" s="92">
        <f t="shared" si="280"/>
        <v>0</v>
      </c>
      <c r="M88" s="42"/>
      <c r="N88" s="40">
        <v>84</v>
      </c>
      <c r="O88" s="54">
        <f t="shared" si="383"/>
        <v>3.9448072565244163</v>
      </c>
      <c r="P88" s="92">
        <f t="shared" si="393"/>
        <v>248.52285716103822</v>
      </c>
      <c r="Q88" s="92">
        <f t="shared" si="384"/>
        <v>90710.842863778948</v>
      </c>
      <c r="R88" s="42"/>
      <c r="S88" s="40">
        <v>84</v>
      </c>
      <c r="T88" s="54">
        <f>'7. Dödsrisk'!E88</f>
        <v>8.7379999999999999E-2</v>
      </c>
      <c r="U88" s="90">
        <f t="shared" si="385"/>
        <v>0.91261999999999999</v>
      </c>
      <c r="V88" s="43"/>
      <c r="W88" s="37">
        <v>84</v>
      </c>
      <c r="X88" s="93">
        <f t="shared" si="390"/>
        <v>0.47495404357935972</v>
      </c>
      <c r="Y88" s="93">
        <f t="shared" si="390"/>
        <v>0.47628287279445647</v>
      </c>
      <c r="Z88" s="93">
        <f t="shared" si="390"/>
        <v>0.47636385464974668</v>
      </c>
      <c r="AA88" s="93">
        <f t="shared" si="390"/>
        <v>0.47646867775885354</v>
      </c>
      <c r="AB88" s="93">
        <f t="shared" si="390"/>
        <v>0.47650203290115689</v>
      </c>
      <c r="AC88" s="93">
        <f t="shared" si="390"/>
        <v>0.47656398621936513</v>
      </c>
      <c r="AD88" s="93">
        <f t="shared" si="390"/>
        <v>0.47658781561014585</v>
      </c>
      <c r="AE88" s="93">
        <f t="shared" si="390"/>
        <v>0.4766450130117072</v>
      </c>
      <c r="AF88" s="93">
        <f t="shared" si="390"/>
        <v>0.4766783804983421</v>
      </c>
      <c r="AG88" s="93">
        <f t="shared" si="390"/>
        <v>0.47668791425662721</v>
      </c>
      <c r="AH88" s="93">
        <f t="shared" si="390"/>
        <v>0.47670221532308649</v>
      </c>
      <c r="AI88" s="93">
        <f t="shared" si="390"/>
        <v>0.47672605162566817</v>
      </c>
      <c r="AJ88" s="93">
        <f t="shared" si="390"/>
        <v>0.47675942478540323</v>
      </c>
      <c r="AK88" s="93">
        <f t="shared" si="390"/>
        <v>0.47681187409155318</v>
      </c>
      <c r="AL88" s="93">
        <f t="shared" si="390"/>
        <v>0.47685479102274508</v>
      </c>
      <c r="AM88" s="93">
        <f t="shared" si="389"/>
        <v>0.47690725082033547</v>
      </c>
      <c r="AN88" s="93">
        <f t="shared" si="389"/>
        <v>0.47696925682372232</v>
      </c>
      <c r="AO88" s="93">
        <f t="shared" si="389"/>
        <v>0.47705989820438144</v>
      </c>
      <c r="AP88" s="93">
        <f t="shared" si="389"/>
        <v>0.47720305912211791</v>
      </c>
      <c r="AQ88" s="93">
        <f t="shared" si="389"/>
        <v>0.4773653633456556</v>
      </c>
      <c r="AR88" s="93">
        <f t="shared" si="389"/>
        <v>0.4776328377347866</v>
      </c>
      <c r="AS88" s="93">
        <f t="shared" si="389"/>
        <v>0.4779387185146366</v>
      </c>
      <c r="AT88" s="93">
        <f t="shared" si="389"/>
        <v>0.47823043908247692</v>
      </c>
      <c r="AU88" s="93">
        <f t="shared" si="389"/>
        <v>0.47853670257212305</v>
      </c>
      <c r="AV88" s="93">
        <f t="shared" si="389"/>
        <v>0.47883357939134552</v>
      </c>
      <c r="AW88" s="93">
        <f t="shared" si="389"/>
        <v>0.47923613774705298</v>
      </c>
      <c r="AX88" s="93">
        <f t="shared" si="389"/>
        <v>0.47966303785073994</v>
      </c>
      <c r="AY88" s="93">
        <f t="shared" si="389"/>
        <v>0.48006148888651606</v>
      </c>
      <c r="AZ88" s="93">
        <f t="shared" si="389"/>
        <v>0.48044103730598775</v>
      </c>
      <c r="BA88" s="93">
        <f t="shared" si="389"/>
        <v>0.48080163853488883</v>
      </c>
      <c r="BB88" s="93">
        <f t="shared" si="389"/>
        <v>0.48115288013738944</v>
      </c>
      <c r="BC88" s="93">
        <f t="shared" si="389"/>
        <v>0.4815043783335729</v>
      </c>
      <c r="BD88" s="93">
        <f t="shared" si="391"/>
        <v>0.48176453118041002</v>
      </c>
      <c r="BE88" s="93">
        <f t="shared" si="391"/>
        <v>0.48210200258221786</v>
      </c>
      <c r="BF88" s="93">
        <f t="shared" si="391"/>
        <v>0.48256526523684501</v>
      </c>
      <c r="BG88" s="93">
        <f t="shared" si="391"/>
        <v>0.48287430479191168</v>
      </c>
      <c r="BH88" s="93">
        <f t="shared" si="391"/>
        <v>0.48332863370759688</v>
      </c>
      <c r="BI88" s="93">
        <f t="shared" si="391"/>
        <v>0.48374949576891596</v>
      </c>
      <c r="BJ88" s="93">
        <f t="shared" si="391"/>
        <v>0.48418041633945824</v>
      </c>
      <c r="BK88" s="93">
        <f t="shared" si="391"/>
        <v>0.48449533830935915</v>
      </c>
      <c r="BL88" s="93">
        <f t="shared" si="391"/>
        <v>0.48488809766847063</v>
      </c>
      <c r="BM88" s="93">
        <f t="shared" si="391"/>
        <v>0.48538318852076157</v>
      </c>
      <c r="BN88" s="93">
        <f t="shared" si="391"/>
        <v>0.48585933066481329</v>
      </c>
      <c r="BO88" s="93">
        <f t="shared" si="391"/>
        <v>0.48640897280408196</v>
      </c>
      <c r="BP88" s="93">
        <f t="shared" si="391"/>
        <v>0.4869348624555338</v>
      </c>
      <c r="BQ88" s="93">
        <f t="shared" si="391"/>
        <v>0.48747596077199085</v>
      </c>
      <c r="BR88" s="93">
        <f t="shared" si="391"/>
        <v>0.48808118143697254</v>
      </c>
      <c r="BS88" s="93">
        <f t="shared" si="391"/>
        <v>0.48868715350732156</v>
      </c>
      <c r="BT88" s="93">
        <f t="shared" si="395"/>
        <v>0.48954875932373143</v>
      </c>
      <c r="BU88" s="93">
        <f t="shared" si="395"/>
        <v>0.49041188423999388</v>
      </c>
      <c r="BV88" s="93">
        <f t="shared" si="395"/>
        <v>0.49143406709956095</v>
      </c>
      <c r="BW88" s="93">
        <f t="shared" si="395"/>
        <v>0.49254722382540639</v>
      </c>
      <c r="BX88" s="93">
        <f t="shared" si="395"/>
        <v>0.49366290198388996</v>
      </c>
      <c r="BY88" s="93">
        <f t="shared" si="395"/>
        <v>0.49520795079035573</v>
      </c>
      <c r="BZ88" s="93">
        <f t="shared" si="395"/>
        <v>0.4968974019570096</v>
      </c>
      <c r="CA88" s="93">
        <f t="shared" si="395"/>
        <v>0.49877779424129948</v>
      </c>
      <c r="CB88" s="93">
        <f t="shared" si="395"/>
        <v>0.50079097395660499</v>
      </c>
      <c r="CC88" s="93">
        <f t="shared" si="395"/>
        <v>0.50296882898611484</v>
      </c>
      <c r="CD88" s="93">
        <f t="shared" si="395"/>
        <v>0.50542519543593334</v>
      </c>
      <c r="CE88" s="93">
        <f t="shared" si="395"/>
        <v>0.50821529741876248</v>
      </c>
      <c r="CF88" s="93">
        <f t="shared" si="395"/>
        <v>0.51112873118652569</v>
      </c>
      <c r="CG88" s="93">
        <f t="shared" si="395"/>
        <v>0.51448316139884609</v>
      </c>
      <c r="CH88" s="93">
        <f t="shared" si="395"/>
        <v>0.51796387866346449</v>
      </c>
      <c r="CI88" s="93">
        <f t="shared" si="395"/>
        <v>0.52203049622908915</v>
      </c>
      <c r="CJ88" s="93">
        <f t="shared" si="394"/>
        <v>0.52662264569958961</v>
      </c>
      <c r="CK88" s="93">
        <f t="shared" si="394"/>
        <v>0.53176481142607979</v>
      </c>
      <c r="CL88" s="93">
        <f t="shared" si="394"/>
        <v>0.53749993574042998</v>
      </c>
      <c r="CM88" s="93">
        <f t="shared" si="394"/>
        <v>0.54419902574738044</v>
      </c>
      <c r="CN88" s="93">
        <f t="shared" si="394"/>
        <v>0.55121042231928152</v>
      </c>
      <c r="CO88" s="93">
        <f t="shared" si="394"/>
        <v>0.55886689883329788</v>
      </c>
      <c r="CP88" s="93">
        <f t="shared" si="394"/>
        <v>0.56748702676993312</v>
      </c>
      <c r="CQ88" s="93">
        <f t="shared" si="394"/>
        <v>0.57723655213550173</v>
      </c>
      <c r="CR88" s="93">
        <f t="shared" si="394"/>
        <v>0.58943189810734264</v>
      </c>
      <c r="CS88" s="93">
        <f t="shared" si="394"/>
        <v>0.60210623434020394</v>
      </c>
      <c r="CT88" s="93">
        <f t="shared" si="394"/>
        <v>0.61634377555553677</v>
      </c>
      <c r="CU88" s="93">
        <f t="shared" si="394"/>
        <v>0.63326460582313082</v>
      </c>
      <c r="CV88" s="93">
        <f t="shared" si="394"/>
        <v>0.65310596504107876</v>
      </c>
      <c r="CW88" s="93">
        <f t="shared" si="394"/>
        <v>0.67429918853679005</v>
      </c>
      <c r="CX88" s="93">
        <f t="shared" si="394"/>
        <v>0.69933539570295589</v>
      </c>
      <c r="CY88" s="93">
        <f t="shared" si="394"/>
        <v>0.73083435646666939</v>
      </c>
      <c r="CZ88" s="93">
        <f t="shared" si="397"/>
        <v>0.76645135073534076</v>
      </c>
      <c r="DA88" s="93">
        <f t="shared" si="397"/>
        <v>0.81190160243992793</v>
      </c>
      <c r="DB88" s="93">
        <f t="shared" si="397"/>
        <v>0.86274305039999988</v>
      </c>
      <c r="DC88" s="93">
        <f t="shared" si="397"/>
        <v>0.92445999999999995</v>
      </c>
      <c r="DD88" s="93">
        <f t="shared" si="397"/>
        <v>1</v>
      </c>
      <c r="DE88" s="93">
        <f t="shared" si="397"/>
        <v>0</v>
      </c>
      <c r="DF88" s="93">
        <f t="shared" si="397"/>
        <v>0</v>
      </c>
      <c r="DG88" s="93">
        <f t="shared" si="397"/>
        <v>0</v>
      </c>
      <c r="DH88" s="93">
        <f t="shared" si="397"/>
        <v>0</v>
      </c>
      <c r="DI88" s="93">
        <f t="shared" si="397"/>
        <v>0</v>
      </c>
      <c r="DJ88" s="93">
        <f t="shared" si="397"/>
        <v>0</v>
      </c>
      <c r="DK88" s="93">
        <f t="shared" si="397"/>
        <v>0</v>
      </c>
      <c r="DL88" s="93">
        <f t="shared" si="397"/>
        <v>0</v>
      </c>
      <c r="DM88" s="93">
        <f t="shared" si="397"/>
        <v>0</v>
      </c>
      <c r="DN88" s="93">
        <f t="shared" si="397"/>
        <v>0</v>
      </c>
      <c r="DO88" s="93">
        <f t="shared" si="398"/>
        <v>0</v>
      </c>
      <c r="DP88" s="93">
        <f t="shared" si="392"/>
        <v>0</v>
      </c>
      <c r="DQ88" s="93">
        <f t="shared" si="392"/>
        <v>0</v>
      </c>
      <c r="DR88" s="93">
        <f t="shared" si="392"/>
        <v>0</v>
      </c>
      <c r="DS88" s="93">
        <f t="shared" si="392"/>
        <v>0</v>
      </c>
      <c r="DU88" s="37">
        <v>84</v>
      </c>
      <c r="DV88" s="93">
        <f t="shared" si="282"/>
        <v>0.29337631239667283</v>
      </c>
      <c r="DW88" s="93">
        <f t="shared" si="283"/>
        <v>0.29769066993191801</v>
      </c>
      <c r="DX88" s="93">
        <f t="shared" si="284"/>
        <v>0.30206847390150504</v>
      </c>
      <c r="DY88" s="93">
        <f t="shared" si="285"/>
        <v>0.30651065734123306</v>
      </c>
      <c r="DZ88" s="93">
        <f t="shared" si="286"/>
        <v>0.31101816700801588</v>
      </c>
      <c r="EA88" s="93">
        <f t="shared" si="287"/>
        <v>0.31559196358166314</v>
      </c>
      <c r="EB88" s="93">
        <f t="shared" si="288"/>
        <v>0.32023302186962876</v>
      </c>
      <c r="EC88" s="93">
        <f t="shared" si="289"/>
        <v>0.32494233101477032</v>
      </c>
      <c r="ED88" s="93">
        <f t="shared" si="290"/>
        <v>0.329720894706164</v>
      </c>
      <c r="EE88" s="93">
        <f t="shared" si="291"/>
        <v>0.33456973139301932</v>
      </c>
      <c r="EF88" s="93">
        <f t="shared" si="292"/>
        <v>0.33948987450174017</v>
      </c>
      <c r="EG88" s="93">
        <f t="shared" si="293"/>
        <v>0.34448237265617754</v>
      </c>
      <c r="EH88" s="93">
        <f t="shared" si="294"/>
        <v>0.3495482899011213</v>
      </c>
      <c r="EI88" s="93">
        <f t="shared" si="295"/>
        <v>0.35468870592907897</v>
      </c>
      <c r="EJ88" s="93">
        <f t="shared" si="296"/>
        <v>0.35990471631038895</v>
      </c>
      <c r="EK88" s="93">
        <f t="shared" si="297"/>
        <v>0.36519743272671817</v>
      </c>
      <c r="EL88" s="93">
        <f t="shared" si="298"/>
        <v>0.37056798320799345</v>
      </c>
      <c r="EM88" s="93">
        <f t="shared" si="299"/>
        <v>0.37601751237281689</v>
      </c>
      <c r="EN88" s="93">
        <f t="shared" si="300"/>
        <v>0.38154718167241714</v>
      </c>
      <c r="EO88" s="93">
        <f t="shared" si="301"/>
        <v>0.38715816963818794</v>
      </c>
      <c r="EP88" s="93">
        <f t="shared" si="302"/>
        <v>0.39285167213286715</v>
      </c>
      <c r="EQ88" s="93">
        <f t="shared" si="303"/>
        <v>0.39862890260540929</v>
      </c>
      <c r="ER88" s="93">
        <f t="shared" si="304"/>
        <v>0.40449109234960645</v>
      </c>
      <c r="ES88" s="93">
        <f t="shared" si="305"/>
        <v>0.41043949076651243</v>
      </c>
      <c r="ET88" s="93">
        <f t="shared" si="306"/>
        <v>0.41647536563072585</v>
      </c>
      <c r="EU88" s="93">
        <f t="shared" si="307"/>
        <v>0.42260000336058945</v>
      </c>
      <c r="EV88" s="93">
        <f t="shared" si="308"/>
        <v>0.42881470929236282</v>
      </c>
      <c r="EW88" s="93">
        <f t="shared" si="309"/>
        <v>0.43512080795842695</v>
      </c>
      <c r="EX88" s="93">
        <f t="shared" si="310"/>
        <v>0.44151964336958027</v>
      </c>
      <c r="EY88" s="93">
        <f t="shared" si="311"/>
        <v>0.44801257930148586</v>
      </c>
      <c r="EZ88" s="93">
        <f t="shared" si="312"/>
        <v>0.45460099958533123</v>
      </c>
      <c r="FA88" s="93">
        <f t="shared" si="313"/>
        <v>0.46128630840276258</v>
      </c>
      <c r="FB88" s="93">
        <f t="shared" si="314"/>
        <v>0.46806993058515611</v>
      </c>
      <c r="FC88" s="93">
        <f t="shared" si="315"/>
        <v>0.47495331191729073</v>
      </c>
      <c r="FD88" s="93">
        <f t="shared" si="316"/>
        <v>0.48193791944548614</v>
      </c>
      <c r="FE88" s="93">
        <f t="shared" si="317"/>
        <v>0.48902524179027268</v>
      </c>
      <c r="FF88" s="93">
        <f t="shared" si="318"/>
        <v>0.49621678946365899</v>
      </c>
      <c r="FG88" s="93">
        <f t="shared" si="319"/>
        <v>0.50351409519106571</v>
      </c>
      <c r="FH88" s="93">
        <f t="shared" si="320"/>
        <v>0.51091871423799318</v>
      </c>
      <c r="FI88" s="93">
        <f t="shared" si="321"/>
        <v>0.51843222474149309</v>
      </c>
      <c r="FJ88" s="93">
        <f t="shared" si="322"/>
        <v>0.52605622804651497</v>
      </c>
      <c r="FK88" s="93">
        <f t="shared" si="323"/>
        <v>0.53379234904719897</v>
      </c>
      <c r="FL88" s="93">
        <f t="shared" si="324"/>
        <v>0.5416422365331871</v>
      </c>
      <c r="FM88" s="93">
        <f t="shared" si="325"/>
        <v>0.54960756354102802</v>
      </c>
      <c r="FN88" s="93">
        <f t="shared" si="326"/>
        <v>0.55769002771074905</v>
      </c>
      <c r="FO88" s="93">
        <f t="shared" si="327"/>
        <v>0.56589135164767179</v>
      </c>
      <c r="FP88" s="93">
        <f t="shared" si="328"/>
        <v>0.57421328328954924</v>
      </c>
      <c r="FQ88" s="93">
        <f t="shared" si="329"/>
        <v>0.58265759627910141</v>
      </c>
      <c r="FR88" s="93">
        <f t="shared" si="330"/>
        <v>0.59122609034202933</v>
      </c>
      <c r="FS88" s="93">
        <f t="shared" si="331"/>
        <v>0.59992059167058853</v>
      </c>
      <c r="FT88" s="93">
        <f t="shared" si="332"/>
        <v>0.60874295331280304</v>
      </c>
      <c r="FU88" s="93">
        <f t="shared" si="333"/>
        <v>0.61769505556740301</v>
      </c>
      <c r="FV88" s="93">
        <f t="shared" si="334"/>
        <v>0.62677880638457062</v>
      </c>
      <c r="FW88" s="93">
        <f t="shared" si="335"/>
        <v>0.63599614177257902</v>
      </c>
      <c r="FX88" s="93">
        <f t="shared" si="336"/>
        <v>0.64534902621041101</v>
      </c>
      <c r="FY88" s="93">
        <f t="shared" si="337"/>
        <v>0.65483945306644642</v>
      </c>
      <c r="FZ88" s="93">
        <f t="shared" si="338"/>
        <v>0.66446944502330585</v>
      </c>
      <c r="GA88" s="93">
        <f t="shared" si="339"/>
        <v>0.67424105450894267</v>
      </c>
      <c r="GB88" s="93">
        <f t="shared" si="340"/>
        <v>0.6841563641340741</v>
      </c>
      <c r="GC88" s="93">
        <f t="shared" si="341"/>
        <v>0.6942174871360457</v>
      </c>
      <c r="GD88" s="93">
        <f t="shared" si="342"/>
        <v>0.70442656782922286</v>
      </c>
      <c r="GE88" s="93">
        <f t="shared" si="343"/>
        <v>0.71478578206200549</v>
      </c>
      <c r="GF88" s="93">
        <f t="shared" si="344"/>
        <v>0.72529733768056437</v>
      </c>
      <c r="GG88" s="93">
        <f t="shared" si="345"/>
        <v>0.73596347499939618</v>
      </c>
      <c r="GH88" s="93">
        <f t="shared" si="346"/>
        <v>0.74678646727879905</v>
      </c>
      <c r="GI88" s="93">
        <f t="shared" si="347"/>
        <v>0.75776862120936961</v>
      </c>
      <c r="GJ88" s="93">
        <f t="shared" si="348"/>
        <v>0.768912277403625</v>
      </c>
      <c r="GK88" s="93">
        <f t="shared" si="349"/>
        <v>0.7802198108948547</v>
      </c>
      <c r="GL88" s="93">
        <f t="shared" si="350"/>
        <v>0.79169363164330842</v>
      </c>
      <c r="GM88" s="93">
        <f t="shared" si="351"/>
        <v>0.80333618504982762</v>
      </c>
      <c r="GN88" s="93">
        <f t="shared" si="352"/>
        <v>0.81514995247703093</v>
      </c>
      <c r="GO88" s="93">
        <f t="shared" si="353"/>
        <v>0.82713745177816367</v>
      </c>
      <c r="GP88" s="93">
        <f t="shared" si="354"/>
        <v>0.8393012378337249</v>
      </c>
      <c r="GQ88" s="93">
        <f t="shared" si="355"/>
        <v>0.85164390309598548</v>
      </c>
      <c r="GR88" s="93">
        <f t="shared" si="356"/>
        <v>0.86416807814151464</v>
      </c>
      <c r="GS88" s="93">
        <f t="shared" si="357"/>
        <v>0.87687643223183098</v>
      </c>
      <c r="GT88" s="93">
        <f t="shared" si="358"/>
        <v>0.88977167388229905</v>
      </c>
      <c r="GU88" s="93">
        <f t="shared" si="359"/>
        <v>0.9028565514393917</v>
      </c>
      <c r="GV88" s="93">
        <f t="shared" si="360"/>
        <v>0.91613385366644151</v>
      </c>
      <c r="GW88" s="93">
        <f t="shared" si="361"/>
        <v>0.92960641033800684</v>
      </c>
      <c r="GX88" s="93">
        <f t="shared" si="362"/>
        <v>0.94327709284297745</v>
      </c>
      <c r="GY88" s="93">
        <f t="shared" si="363"/>
        <v>0.95714881479655056</v>
      </c>
      <c r="GZ88" s="93">
        <f t="shared" si="364"/>
        <v>0.97122453266120568</v>
      </c>
      <c r="HA88" s="93">
        <f t="shared" si="365"/>
        <v>0.98550724637681164</v>
      </c>
      <c r="HB88" s="93">
        <f t="shared" si="366"/>
        <v>1</v>
      </c>
      <c r="HC88" s="93">
        <f t="shared" si="367"/>
        <v>0</v>
      </c>
      <c r="HD88" s="93">
        <f t="shared" si="368"/>
        <v>0</v>
      </c>
      <c r="HE88" s="93">
        <f t="shared" si="369"/>
        <v>0</v>
      </c>
      <c r="HF88" s="93">
        <f t="shared" si="370"/>
        <v>0</v>
      </c>
      <c r="HG88" s="93">
        <f t="shared" si="371"/>
        <v>0</v>
      </c>
      <c r="HH88" s="93">
        <f t="shared" si="372"/>
        <v>0</v>
      </c>
      <c r="HI88" s="93">
        <f t="shared" si="373"/>
        <v>0</v>
      </c>
      <c r="HJ88" s="93">
        <f t="shared" si="374"/>
        <v>0</v>
      </c>
      <c r="HK88" s="93">
        <f t="shared" si="375"/>
        <v>0</v>
      </c>
      <c r="HL88" s="93">
        <f t="shared" si="376"/>
        <v>0</v>
      </c>
      <c r="HM88" s="93">
        <f t="shared" si="377"/>
        <v>0</v>
      </c>
      <c r="HN88" s="93">
        <f t="shared" si="378"/>
        <v>0</v>
      </c>
      <c r="HO88" s="93">
        <f t="shared" si="379"/>
        <v>0</v>
      </c>
      <c r="HP88" s="93">
        <f t="shared" si="380"/>
        <v>0</v>
      </c>
      <c r="HQ88" s="93">
        <f t="shared" si="381"/>
        <v>0</v>
      </c>
    </row>
    <row r="89" spans="2:225" x14ac:dyDescent="0.25">
      <c r="B89" s="40">
        <v>85</v>
      </c>
      <c r="C89" s="91">
        <f t="shared" ca="1" si="275"/>
        <v>0</v>
      </c>
      <c r="D89" s="91">
        <f t="shared" ca="1" si="276"/>
        <v>0</v>
      </c>
      <c r="E89" s="91">
        <f t="shared" ca="1" si="277"/>
        <v>0</v>
      </c>
      <c r="F89" s="91">
        <f t="shared" ca="1" si="278"/>
        <v>0</v>
      </c>
      <c r="H89" s="40">
        <v>85</v>
      </c>
      <c r="I89" s="91">
        <v>0</v>
      </c>
      <c r="J89" s="41">
        <v>0</v>
      </c>
      <c r="K89" s="92">
        <f t="shared" si="279"/>
        <v>0</v>
      </c>
      <c r="L89" s="92">
        <f t="shared" si="280"/>
        <v>0</v>
      </c>
      <c r="M89" s="42"/>
      <c r="N89" s="40">
        <v>85</v>
      </c>
      <c r="O89" s="54">
        <v>0</v>
      </c>
      <c r="P89" s="92">
        <f t="shared" ref="P89:P99" si="399">O89*HA_värde</f>
        <v>0</v>
      </c>
      <c r="Q89" s="92">
        <f t="shared" si="384"/>
        <v>0</v>
      </c>
      <c r="R89" s="42"/>
      <c r="S89" s="40">
        <v>85</v>
      </c>
      <c r="T89" s="54">
        <f>'7. Dödsrisk'!E89</f>
        <v>0.10298</v>
      </c>
      <c r="U89" s="90">
        <f t="shared" si="385"/>
        <v>0.89702000000000004</v>
      </c>
      <c r="V89" s="43"/>
      <c r="W89" s="37">
        <v>85</v>
      </c>
      <c r="X89" s="93">
        <f t="shared" si="390"/>
        <v>0.43345255925139525</v>
      </c>
      <c r="Y89" s="93">
        <f t="shared" si="390"/>
        <v>0.43466527536967686</v>
      </c>
      <c r="Z89" s="93">
        <f t="shared" si="390"/>
        <v>0.43473918103045178</v>
      </c>
      <c r="AA89" s="93">
        <f t="shared" si="390"/>
        <v>0.43483484469628492</v>
      </c>
      <c r="AB89" s="93">
        <f t="shared" si="390"/>
        <v>0.43486528526625379</v>
      </c>
      <c r="AC89" s="93">
        <f t="shared" si="390"/>
        <v>0.43492182510351701</v>
      </c>
      <c r="AD89" s="93">
        <f t="shared" si="390"/>
        <v>0.43494357228213132</v>
      </c>
      <c r="AE89" s="93">
        <f t="shared" si="390"/>
        <v>0.43499577177474419</v>
      </c>
      <c r="AF89" s="93">
        <f t="shared" si="390"/>
        <v>0.43502622361039694</v>
      </c>
      <c r="AG89" s="93">
        <f t="shared" si="390"/>
        <v>0.43503492430888313</v>
      </c>
      <c r="AH89" s="93">
        <f t="shared" si="390"/>
        <v>0.43504797574815518</v>
      </c>
      <c r="AI89" s="93">
        <f t="shared" si="390"/>
        <v>0.43506972923461729</v>
      </c>
      <c r="AJ89" s="93">
        <f t="shared" si="390"/>
        <v>0.43510018624765467</v>
      </c>
      <c r="AK89" s="93">
        <f t="shared" si="390"/>
        <v>0.43514805253343325</v>
      </c>
      <c r="AL89" s="93">
        <f t="shared" si="390"/>
        <v>0.43518721938317761</v>
      </c>
      <c r="AM89" s="93">
        <f t="shared" si="389"/>
        <v>0.43523509524365456</v>
      </c>
      <c r="AN89" s="93">
        <f t="shared" si="389"/>
        <v>0.43529168316246547</v>
      </c>
      <c r="AO89" s="93">
        <f t="shared" si="389"/>
        <v>0.43537440429928259</v>
      </c>
      <c r="AP89" s="93">
        <f t="shared" si="389"/>
        <v>0.43550505581602722</v>
      </c>
      <c r="AQ89" s="93">
        <f t="shared" si="389"/>
        <v>0.4356531778965122</v>
      </c>
      <c r="AR89" s="93">
        <f t="shared" si="389"/>
        <v>0.43589728037352093</v>
      </c>
      <c r="AS89" s="93">
        <f t="shared" si="389"/>
        <v>0.43617643329082767</v>
      </c>
      <c r="AT89" s="93">
        <f t="shared" si="389"/>
        <v>0.43644266331545006</v>
      </c>
      <c r="AU89" s="93">
        <f t="shared" si="389"/>
        <v>0.43672216550137094</v>
      </c>
      <c r="AV89" s="93">
        <f t="shared" si="389"/>
        <v>0.43699310122412977</v>
      </c>
      <c r="AW89" s="93">
        <f t="shared" si="389"/>
        <v>0.43736048403071548</v>
      </c>
      <c r="AX89" s="93">
        <f t="shared" si="389"/>
        <v>0.43775008160334228</v>
      </c>
      <c r="AY89" s="93">
        <f t="shared" si="389"/>
        <v>0.43811371598761228</v>
      </c>
      <c r="AZ89" s="93">
        <f t="shared" si="389"/>
        <v>0.43846009946619052</v>
      </c>
      <c r="BA89" s="93">
        <f t="shared" si="389"/>
        <v>0.43878919135971023</v>
      </c>
      <c r="BB89" s="93">
        <f t="shared" si="389"/>
        <v>0.43910974147098436</v>
      </c>
      <c r="BC89" s="93">
        <f t="shared" si="389"/>
        <v>0.43943052575478531</v>
      </c>
      <c r="BD89" s="93">
        <f t="shared" si="391"/>
        <v>0.43966794644586576</v>
      </c>
      <c r="BE89" s="93">
        <f t="shared" si="391"/>
        <v>0.43997592959658366</v>
      </c>
      <c r="BF89" s="93">
        <f t="shared" si="391"/>
        <v>0.44039871236044947</v>
      </c>
      <c r="BG89" s="93">
        <f t="shared" si="391"/>
        <v>0.44068074803919444</v>
      </c>
      <c r="BH89" s="93">
        <f t="shared" si="391"/>
        <v>0.44109537769422708</v>
      </c>
      <c r="BI89" s="93">
        <f t="shared" si="391"/>
        <v>0.4414794648286281</v>
      </c>
      <c r="BJ89" s="93">
        <f t="shared" si="391"/>
        <v>0.44187273155971635</v>
      </c>
      <c r="BK89" s="93">
        <f t="shared" si="391"/>
        <v>0.44216013564788736</v>
      </c>
      <c r="BL89" s="93">
        <f t="shared" si="391"/>
        <v>0.44251857569419967</v>
      </c>
      <c r="BM89" s="93">
        <f t="shared" si="391"/>
        <v>0.44297040550781741</v>
      </c>
      <c r="BN89" s="93">
        <f t="shared" si="391"/>
        <v>0.44340494235132188</v>
      </c>
      <c r="BO89" s="93">
        <f t="shared" si="391"/>
        <v>0.44390655676046126</v>
      </c>
      <c r="BP89" s="93">
        <f t="shared" si="391"/>
        <v>0.44438649417416926</v>
      </c>
      <c r="BQ89" s="93">
        <f t="shared" si="391"/>
        <v>0.44488031131973427</v>
      </c>
      <c r="BR89" s="93">
        <f t="shared" si="391"/>
        <v>0.4454326478030099</v>
      </c>
      <c r="BS89" s="93">
        <f t="shared" si="391"/>
        <v>0.44598567003385181</v>
      </c>
      <c r="BT89" s="93">
        <f t="shared" si="395"/>
        <v>0.44677198873402379</v>
      </c>
      <c r="BU89" s="93">
        <f t="shared" si="395"/>
        <v>0.44755969379510319</v>
      </c>
      <c r="BV89" s="93">
        <f t="shared" si="395"/>
        <v>0.44849255831640128</v>
      </c>
      <c r="BW89" s="93">
        <f t="shared" si="395"/>
        <v>0.44950844740754237</v>
      </c>
      <c r="BX89" s="93">
        <f t="shared" si="395"/>
        <v>0.45052663760853767</v>
      </c>
      <c r="BY89" s="93">
        <f t="shared" si="395"/>
        <v>0.45193668005029447</v>
      </c>
      <c r="BZ89" s="93">
        <f t="shared" si="395"/>
        <v>0.4534785069740061</v>
      </c>
      <c r="CA89" s="93">
        <f t="shared" si="395"/>
        <v>0.45519459058049472</v>
      </c>
      <c r="CB89" s="93">
        <f t="shared" si="395"/>
        <v>0.45703185865227686</v>
      </c>
      <c r="CC89" s="93">
        <f t="shared" si="395"/>
        <v>0.45901941270930813</v>
      </c>
      <c r="CD89" s="93">
        <f t="shared" si="395"/>
        <v>0.46126114185874145</v>
      </c>
      <c r="CE89" s="93">
        <f t="shared" si="395"/>
        <v>0.46380744473031099</v>
      </c>
      <c r="CF89" s="93">
        <f t="shared" si="395"/>
        <v>0.46646630265544708</v>
      </c>
      <c r="CG89" s="93">
        <f t="shared" si="395"/>
        <v>0.46952762275581489</v>
      </c>
      <c r="CH89" s="93">
        <f t="shared" si="395"/>
        <v>0.47270419494585098</v>
      </c>
      <c r="CI89" s="93">
        <f t="shared" si="395"/>
        <v>0.47641547146859131</v>
      </c>
      <c r="CJ89" s="93">
        <f t="shared" si="394"/>
        <v>0.48060635891835946</v>
      </c>
      <c r="CK89" s="93">
        <f t="shared" si="394"/>
        <v>0.4852992022036689</v>
      </c>
      <c r="CL89" s="93">
        <f t="shared" si="394"/>
        <v>0.49053319135543122</v>
      </c>
      <c r="CM89" s="93">
        <f t="shared" si="394"/>
        <v>0.49664691487757434</v>
      </c>
      <c r="CN89" s="93">
        <f t="shared" si="394"/>
        <v>0.50304565561702275</v>
      </c>
      <c r="CO89" s="93">
        <f t="shared" si="394"/>
        <v>0.5100331092132443</v>
      </c>
      <c r="CP89" s="93">
        <f t="shared" si="394"/>
        <v>0.51790001037077638</v>
      </c>
      <c r="CQ89" s="93">
        <f t="shared" si="394"/>
        <v>0.52679762220990156</v>
      </c>
      <c r="CR89" s="93">
        <f t="shared" si="394"/>
        <v>0.53792733885072308</v>
      </c>
      <c r="CS89" s="93">
        <f t="shared" si="394"/>
        <v>0.54949419158355695</v>
      </c>
      <c r="CT89" s="93">
        <f t="shared" si="394"/>
        <v>0.56248765644749399</v>
      </c>
      <c r="CU89" s="93">
        <f t="shared" si="394"/>
        <v>0.57792994456630564</v>
      </c>
      <c r="CV89" s="93">
        <f t="shared" si="394"/>
        <v>0.59603756581578926</v>
      </c>
      <c r="CW89" s="93">
        <f t="shared" si="394"/>
        <v>0.61537892544244532</v>
      </c>
      <c r="CX89" s="93">
        <f t="shared" si="394"/>
        <v>0.63822746882643155</v>
      </c>
      <c r="CY89" s="93">
        <f t="shared" si="394"/>
        <v>0.6669740503986118</v>
      </c>
      <c r="CZ89" s="93">
        <f t="shared" si="397"/>
        <v>0.69947883170808667</v>
      </c>
      <c r="DA89" s="93">
        <f t="shared" si="397"/>
        <v>0.74095764041872703</v>
      </c>
      <c r="DB89" s="93">
        <f t="shared" si="397"/>
        <v>0.78735656265604792</v>
      </c>
      <c r="DC89" s="93">
        <f t="shared" si="397"/>
        <v>0.84368068519999995</v>
      </c>
      <c r="DD89" s="93">
        <f t="shared" si="397"/>
        <v>0.91261999999999999</v>
      </c>
      <c r="DE89" s="93">
        <f t="shared" si="397"/>
        <v>1</v>
      </c>
      <c r="DF89" s="93">
        <f t="shared" si="397"/>
        <v>0</v>
      </c>
      <c r="DG89" s="93">
        <f t="shared" si="397"/>
        <v>0</v>
      </c>
      <c r="DH89" s="93">
        <f t="shared" si="397"/>
        <v>0</v>
      </c>
      <c r="DI89" s="93">
        <f t="shared" si="397"/>
        <v>0</v>
      </c>
      <c r="DJ89" s="93">
        <f t="shared" si="397"/>
        <v>0</v>
      </c>
      <c r="DK89" s="93">
        <f t="shared" si="397"/>
        <v>0</v>
      </c>
      <c r="DL89" s="93">
        <f t="shared" si="397"/>
        <v>0</v>
      </c>
      <c r="DM89" s="93">
        <f t="shared" si="397"/>
        <v>0</v>
      </c>
      <c r="DN89" s="93">
        <f t="shared" si="397"/>
        <v>0</v>
      </c>
      <c r="DO89" s="93">
        <f t="shared" si="398"/>
        <v>0</v>
      </c>
      <c r="DP89" s="93">
        <f t="shared" si="392"/>
        <v>0</v>
      </c>
      <c r="DQ89" s="93">
        <f t="shared" si="392"/>
        <v>0</v>
      </c>
      <c r="DR89" s="93">
        <f t="shared" si="392"/>
        <v>0</v>
      </c>
      <c r="DS89" s="93">
        <f t="shared" si="392"/>
        <v>0</v>
      </c>
      <c r="DU89" s="37">
        <v>85</v>
      </c>
      <c r="DV89" s="93">
        <f t="shared" si="282"/>
        <v>0.28912448178222833</v>
      </c>
      <c r="DW89" s="93">
        <f t="shared" si="283"/>
        <v>0.29337631239667283</v>
      </c>
      <c r="DX89" s="93">
        <f t="shared" si="284"/>
        <v>0.29769066993191801</v>
      </c>
      <c r="DY89" s="93">
        <f t="shared" si="285"/>
        <v>0.30206847390150504</v>
      </c>
      <c r="DZ89" s="93">
        <f t="shared" si="286"/>
        <v>0.30651065734123306</v>
      </c>
      <c r="EA89" s="93">
        <f t="shared" si="287"/>
        <v>0.31101816700801588</v>
      </c>
      <c r="EB89" s="93">
        <f t="shared" si="288"/>
        <v>0.31559196358166314</v>
      </c>
      <c r="EC89" s="93">
        <f t="shared" si="289"/>
        <v>0.32023302186962876</v>
      </c>
      <c r="ED89" s="93">
        <f t="shared" si="290"/>
        <v>0.32494233101477032</v>
      </c>
      <c r="EE89" s="93">
        <f t="shared" si="291"/>
        <v>0.329720894706164</v>
      </c>
      <c r="EF89" s="93">
        <f t="shared" si="292"/>
        <v>0.33456973139301932</v>
      </c>
      <c r="EG89" s="93">
        <f t="shared" si="293"/>
        <v>0.33948987450174017</v>
      </c>
      <c r="EH89" s="93">
        <f t="shared" si="294"/>
        <v>0.34448237265617754</v>
      </c>
      <c r="EI89" s="93">
        <f t="shared" si="295"/>
        <v>0.3495482899011213</v>
      </c>
      <c r="EJ89" s="93">
        <f t="shared" si="296"/>
        <v>0.35468870592907897</v>
      </c>
      <c r="EK89" s="93">
        <f t="shared" si="297"/>
        <v>0.35990471631038895</v>
      </c>
      <c r="EL89" s="93">
        <f t="shared" si="298"/>
        <v>0.36519743272671817</v>
      </c>
      <c r="EM89" s="93">
        <f t="shared" si="299"/>
        <v>0.37056798320799345</v>
      </c>
      <c r="EN89" s="93">
        <f t="shared" si="300"/>
        <v>0.37601751237281689</v>
      </c>
      <c r="EO89" s="93">
        <f t="shared" si="301"/>
        <v>0.38154718167241714</v>
      </c>
      <c r="EP89" s="93">
        <f t="shared" si="302"/>
        <v>0.38715816963818794</v>
      </c>
      <c r="EQ89" s="93">
        <f t="shared" si="303"/>
        <v>0.39285167213286715</v>
      </c>
      <c r="ER89" s="93">
        <f t="shared" si="304"/>
        <v>0.39862890260540929</v>
      </c>
      <c r="ES89" s="93">
        <f t="shared" si="305"/>
        <v>0.40449109234960645</v>
      </c>
      <c r="ET89" s="93">
        <f t="shared" si="306"/>
        <v>0.41043949076651243</v>
      </c>
      <c r="EU89" s="93">
        <f t="shared" si="307"/>
        <v>0.41647536563072585</v>
      </c>
      <c r="EV89" s="93">
        <f t="shared" si="308"/>
        <v>0.42260000336058945</v>
      </c>
      <c r="EW89" s="93">
        <f t="shared" si="309"/>
        <v>0.42881470929236282</v>
      </c>
      <c r="EX89" s="93">
        <f t="shared" si="310"/>
        <v>0.43512080795842695</v>
      </c>
      <c r="EY89" s="93">
        <f t="shared" si="311"/>
        <v>0.44151964336958027</v>
      </c>
      <c r="EZ89" s="93">
        <f t="shared" si="312"/>
        <v>0.44801257930148586</v>
      </c>
      <c r="FA89" s="93">
        <f t="shared" si="313"/>
        <v>0.45460099958533123</v>
      </c>
      <c r="FB89" s="93">
        <f t="shared" si="314"/>
        <v>0.46128630840276258</v>
      </c>
      <c r="FC89" s="93">
        <f t="shared" si="315"/>
        <v>0.46806993058515611</v>
      </c>
      <c r="FD89" s="93">
        <f t="shared" si="316"/>
        <v>0.47495331191729073</v>
      </c>
      <c r="FE89" s="93">
        <f t="shared" si="317"/>
        <v>0.48193791944548614</v>
      </c>
      <c r="FF89" s="93">
        <f t="shared" si="318"/>
        <v>0.48902524179027268</v>
      </c>
      <c r="FG89" s="93">
        <f t="shared" si="319"/>
        <v>0.49621678946365899</v>
      </c>
      <c r="FH89" s="93">
        <f t="shared" si="320"/>
        <v>0.50351409519106571</v>
      </c>
      <c r="FI89" s="93">
        <f t="shared" si="321"/>
        <v>0.51091871423799318</v>
      </c>
      <c r="FJ89" s="93">
        <f t="shared" si="322"/>
        <v>0.51843222474149309</v>
      </c>
      <c r="FK89" s="93">
        <f t="shared" si="323"/>
        <v>0.52605622804651497</v>
      </c>
      <c r="FL89" s="93">
        <f t="shared" si="324"/>
        <v>0.53379234904719897</v>
      </c>
      <c r="FM89" s="93">
        <f t="shared" si="325"/>
        <v>0.5416422365331871</v>
      </c>
      <c r="FN89" s="93">
        <f t="shared" si="326"/>
        <v>0.54960756354102802</v>
      </c>
      <c r="FO89" s="93">
        <f t="shared" si="327"/>
        <v>0.55769002771074905</v>
      </c>
      <c r="FP89" s="93">
        <f t="shared" si="328"/>
        <v>0.56589135164767179</v>
      </c>
      <c r="FQ89" s="93">
        <f t="shared" si="329"/>
        <v>0.57421328328954924</v>
      </c>
      <c r="FR89" s="93">
        <f t="shared" si="330"/>
        <v>0.58265759627910141</v>
      </c>
      <c r="FS89" s="93">
        <f t="shared" si="331"/>
        <v>0.59122609034202933</v>
      </c>
      <c r="FT89" s="93">
        <f t="shared" si="332"/>
        <v>0.59992059167058853</v>
      </c>
      <c r="FU89" s="93">
        <f t="shared" si="333"/>
        <v>0.60874295331280304</v>
      </c>
      <c r="FV89" s="93">
        <f t="shared" si="334"/>
        <v>0.61769505556740301</v>
      </c>
      <c r="FW89" s="93">
        <f t="shared" si="335"/>
        <v>0.62677880638457062</v>
      </c>
      <c r="FX89" s="93">
        <f t="shared" si="336"/>
        <v>0.63599614177257902</v>
      </c>
      <c r="FY89" s="93">
        <f t="shared" si="337"/>
        <v>0.64534902621041101</v>
      </c>
      <c r="FZ89" s="93">
        <f t="shared" si="338"/>
        <v>0.65483945306644642</v>
      </c>
      <c r="GA89" s="93">
        <f t="shared" si="339"/>
        <v>0.66446944502330585</v>
      </c>
      <c r="GB89" s="93">
        <f t="shared" si="340"/>
        <v>0.67424105450894267</v>
      </c>
      <c r="GC89" s="93">
        <f t="shared" si="341"/>
        <v>0.6841563641340741</v>
      </c>
      <c r="GD89" s="93">
        <f t="shared" si="342"/>
        <v>0.6942174871360457</v>
      </c>
      <c r="GE89" s="93">
        <f t="shared" si="343"/>
        <v>0.70442656782922286</v>
      </c>
      <c r="GF89" s="93">
        <f t="shared" si="344"/>
        <v>0.71478578206200549</v>
      </c>
      <c r="GG89" s="93">
        <f t="shared" si="345"/>
        <v>0.72529733768056437</v>
      </c>
      <c r="GH89" s="93">
        <f t="shared" si="346"/>
        <v>0.73596347499939618</v>
      </c>
      <c r="GI89" s="93">
        <f t="shared" si="347"/>
        <v>0.74678646727879905</v>
      </c>
      <c r="GJ89" s="93">
        <f t="shared" si="348"/>
        <v>0.75776862120936961</v>
      </c>
      <c r="GK89" s="93">
        <f t="shared" si="349"/>
        <v>0.768912277403625</v>
      </c>
      <c r="GL89" s="93">
        <f t="shared" si="350"/>
        <v>0.7802198108948547</v>
      </c>
      <c r="GM89" s="93">
        <f t="shared" si="351"/>
        <v>0.79169363164330842</v>
      </c>
      <c r="GN89" s="93">
        <f t="shared" si="352"/>
        <v>0.80333618504982762</v>
      </c>
      <c r="GO89" s="93">
        <f t="shared" si="353"/>
        <v>0.81514995247703093</v>
      </c>
      <c r="GP89" s="93">
        <f t="shared" si="354"/>
        <v>0.82713745177816367</v>
      </c>
      <c r="GQ89" s="93">
        <f t="shared" si="355"/>
        <v>0.8393012378337249</v>
      </c>
      <c r="GR89" s="93">
        <f t="shared" si="356"/>
        <v>0.85164390309598548</v>
      </c>
      <c r="GS89" s="93">
        <f t="shared" si="357"/>
        <v>0.86416807814151464</v>
      </c>
      <c r="GT89" s="93">
        <f t="shared" si="358"/>
        <v>0.87687643223183098</v>
      </c>
      <c r="GU89" s="93">
        <f t="shared" si="359"/>
        <v>0.88977167388229905</v>
      </c>
      <c r="GV89" s="93">
        <f t="shared" si="360"/>
        <v>0.9028565514393917</v>
      </c>
      <c r="GW89" s="93">
        <f t="shared" si="361"/>
        <v>0.91613385366644151</v>
      </c>
      <c r="GX89" s="93">
        <f t="shared" si="362"/>
        <v>0.92960641033800684</v>
      </c>
      <c r="GY89" s="93">
        <f t="shared" si="363"/>
        <v>0.94327709284297745</v>
      </c>
      <c r="GZ89" s="93">
        <f t="shared" si="364"/>
        <v>0.95714881479655056</v>
      </c>
      <c r="HA89" s="93">
        <f t="shared" si="365"/>
        <v>0.97122453266120568</v>
      </c>
      <c r="HB89" s="93">
        <f t="shared" si="366"/>
        <v>0.98550724637681164</v>
      </c>
      <c r="HC89" s="93">
        <f t="shared" si="367"/>
        <v>1</v>
      </c>
      <c r="HD89" s="93">
        <f t="shared" si="368"/>
        <v>0</v>
      </c>
      <c r="HE89" s="93">
        <f t="shared" si="369"/>
        <v>0</v>
      </c>
      <c r="HF89" s="93">
        <f t="shared" si="370"/>
        <v>0</v>
      </c>
      <c r="HG89" s="93">
        <f t="shared" si="371"/>
        <v>0</v>
      </c>
      <c r="HH89" s="93">
        <f t="shared" si="372"/>
        <v>0</v>
      </c>
      <c r="HI89" s="93">
        <f t="shared" si="373"/>
        <v>0</v>
      </c>
      <c r="HJ89" s="93">
        <f t="shared" si="374"/>
        <v>0</v>
      </c>
      <c r="HK89" s="93">
        <f t="shared" si="375"/>
        <v>0</v>
      </c>
      <c r="HL89" s="93">
        <f t="shared" si="376"/>
        <v>0</v>
      </c>
      <c r="HM89" s="93">
        <f t="shared" si="377"/>
        <v>0</v>
      </c>
      <c r="HN89" s="93">
        <f t="shared" si="378"/>
        <v>0</v>
      </c>
      <c r="HO89" s="93">
        <f t="shared" si="379"/>
        <v>0</v>
      </c>
      <c r="HP89" s="93">
        <f t="shared" si="380"/>
        <v>0</v>
      </c>
      <c r="HQ89" s="93">
        <f t="shared" si="381"/>
        <v>0</v>
      </c>
    </row>
    <row r="90" spans="2:225" x14ac:dyDescent="0.25">
      <c r="B90" s="40">
        <v>86</v>
      </c>
      <c r="C90" s="91">
        <f t="shared" ca="1" si="275"/>
        <v>0</v>
      </c>
      <c r="D90" s="91">
        <f t="shared" ca="1" si="276"/>
        <v>0</v>
      </c>
      <c r="E90" s="91">
        <f t="shared" ca="1" si="277"/>
        <v>0</v>
      </c>
      <c r="F90" s="91">
        <f t="shared" ca="1" si="278"/>
        <v>0</v>
      </c>
      <c r="H90" s="40">
        <v>86</v>
      </c>
      <c r="I90" s="91">
        <v>0</v>
      </c>
      <c r="J90" s="41">
        <v>0</v>
      </c>
      <c r="K90" s="92">
        <f t="shared" si="279"/>
        <v>0</v>
      </c>
      <c r="L90" s="92">
        <f t="shared" si="280"/>
        <v>0</v>
      </c>
      <c r="M90" s="42"/>
      <c r="N90" s="40">
        <v>86</v>
      </c>
      <c r="O90" s="54">
        <v>0</v>
      </c>
      <c r="P90" s="92">
        <f t="shared" si="399"/>
        <v>0</v>
      </c>
      <c r="Q90" s="92">
        <f t="shared" si="384"/>
        <v>0</v>
      </c>
      <c r="R90" s="42"/>
      <c r="S90" s="40">
        <v>86</v>
      </c>
      <c r="T90" s="54">
        <f>'7. Dödsrisk'!E90</f>
        <v>0.11387</v>
      </c>
      <c r="U90" s="90">
        <f t="shared" si="385"/>
        <v>0.88612999999999997</v>
      </c>
      <c r="V90" s="43"/>
      <c r="W90" s="37">
        <v>86</v>
      </c>
      <c r="X90" s="93">
        <f t="shared" si="390"/>
        <v>0.38881561469968656</v>
      </c>
      <c r="Y90" s="93">
        <f t="shared" si="390"/>
        <v>0.38990344531210758</v>
      </c>
      <c r="Z90" s="93">
        <f t="shared" si="390"/>
        <v>0.3899697401679359</v>
      </c>
      <c r="AA90" s="93">
        <f t="shared" si="390"/>
        <v>0.39005555238946149</v>
      </c>
      <c r="AB90" s="93">
        <f t="shared" si="390"/>
        <v>0.39008285818953498</v>
      </c>
      <c r="AC90" s="93">
        <f t="shared" si="390"/>
        <v>0.39013357555435685</v>
      </c>
      <c r="AD90" s="93">
        <f t="shared" si="390"/>
        <v>0.39015308320851744</v>
      </c>
      <c r="AE90" s="93">
        <f t="shared" si="390"/>
        <v>0.39019990719738107</v>
      </c>
      <c r="AF90" s="93">
        <f t="shared" si="390"/>
        <v>0.39022722310299829</v>
      </c>
      <c r="AG90" s="93">
        <f t="shared" si="390"/>
        <v>0.39023502780355435</v>
      </c>
      <c r="AH90" s="93">
        <f t="shared" si="390"/>
        <v>0.39024673520561015</v>
      </c>
      <c r="AI90" s="93">
        <f t="shared" si="390"/>
        <v>0.39026624851803643</v>
      </c>
      <c r="AJ90" s="93">
        <f t="shared" si="390"/>
        <v>0.39029356906787122</v>
      </c>
      <c r="AK90" s="93">
        <f t="shared" si="390"/>
        <v>0.39033650608354031</v>
      </c>
      <c r="AL90" s="93">
        <f t="shared" si="390"/>
        <v>0.39037163953109799</v>
      </c>
      <c r="AM90" s="93">
        <f t="shared" si="389"/>
        <v>0.39041458513546301</v>
      </c>
      <c r="AN90" s="93">
        <f t="shared" si="389"/>
        <v>0.39046534563039481</v>
      </c>
      <c r="AO90" s="93">
        <f t="shared" si="389"/>
        <v>0.3905395481445425</v>
      </c>
      <c r="AP90" s="93">
        <f t="shared" si="389"/>
        <v>0.39065674516809273</v>
      </c>
      <c r="AQ90" s="93">
        <f t="shared" si="389"/>
        <v>0.39078961363672937</v>
      </c>
      <c r="AR90" s="93">
        <f t="shared" si="389"/>
        <v>0.39100857844065579</v>
      </c>
      <c r="AS90" s="93">
        <f t="shared" si="389"/>
        <v>0.39125898419053823</v>
      </c>
      <c r="AT90" s="93">
        <f t="shared" si="389"/>
        <v>0.39149779784722505</v>
      </c>
      <c r="AU90" s="93">
        <f t="shared" si="389"/>
        <v>0.3917485168980398</v>
      </c>
      <c r="AV90" s="93">
        <f t="shared" si="389"/>
        <v>0.39199155166006888</v>
      </c>
      <c r="AW90" s="93">
        <f t="shared" si="389"/>
        <v>0.39232110138523241</v>
      </c>
      <c r="AX90" s="93">
        <f t="shared" si="389"/>
        <v>0.39267057819983009</v>
      </c>
      <c r="AY90" s="93">
        <f t="shared" si="389"/>
        <v>0.39299676551520801</v>
      </c>
      <c r="AZ90" s="93">
        <f t="shared" si="389"/>
        <v>0.39330747842316222</v>
      </c>
      <c r="BA90" s="93">
        <f t="shared" si="389"/>
        <v>0.39360268043348728</v>
      </c>
      <c r="BB90" s="93">
        <f t="shared" si="389"/>
        <v>0.39389022029430243</v>
      </c>
      <c r="BC90" s="93">
        <f t="shared" si="389"/>
        <v>0.39417797021255752</v>
      </c>
      <c r="BD90" s="93">
        <f t="shared" si="391"/>
        <v>0.39439094132087055</v>
      </c>
      <c r="BE90" s="93">
        <f t="shared" si="391"/>
        <v>0.39466720836672747</v>
      </c>
      <c r="BF90" s="93">
        <f t="shared" si="391"/>
        <v>0.39504645296157043</v>
      </c>
      <c r="BG90" s="93">
        <f t="shared" si="391"/>
        <v>0.39529944460611821</v>
      </c>
      <c r="BH90" s="93">
        <f t="shared" si="391"/>
        <v>0.39567137569927557</v>
      </c>
      <c r="BI90" s="93">
        <f t="shared" si="391"/>
        <v>0.39601590954057597</v>
      </c>
      <c r="BJ90" s="93">
        <f t="shared" si="391"/>
        <v>0.39636867766369677</v>
      </c>
      <c r="BK90" s="93">
        <f t="shared" si="391"/>
        <v>0.39662648487886792</v>
      </c>
      <c r="BL90" s="93">
        <f t="shared" si="391"/>
        <v>0.39694801276921099</v>
      </c>
      <c r="BM90" s="93">
        <f t="shared" si="391"/>
        <v>0.39735331314862238</v>
      </c>
      <c r="BN90" s="93">
        <f t="shared" si="391"/>
        <v>0.3977431013879828</v>
      </c>
      <c r="BO90" s="93">
        <f t="shared" si="391"/>
        <v>0.39819305954526896</v>
      </c>
      <c r="BP90" s="93">
        <f t="shared" si="391"/>
        <v>0.39862357300411333</v>
      </c>
      <c r="BQ90" s="93">
        <f t="shared" si="391"/>
        <v>0.39906653686002808</v>
      </c>
      <c r="BR90" s="93">
        <f t="shared" si="391"/>
        <v>0.39956199373225593</v>
      </c>
      <c r="BS90" s="93">
        <f t="shared" si="391"/>
        <v>0.40005806573376579</v>
      </c>
      <c r="BT90" s="93">
        <f t="shared" si="395"/>
        <v>0.40076340933419402</v>
      </c>
      <c r="BU90" s="93">
        <f t="shared" si="395"/>
        <v>0.40146999652808346</v>
      </c>
      <c r="BV90" s="93">
        <f t="shared" si="395"/>
        <v>0.4023067946609783</v>
      </c>
      <c r="BW90" s="93">
        <f t="shared" si="395"/>
        <v>0.40321806749351369</v>
      </c>
      <c r="BX90" s="93">
        <f t="shared" si="395"/>
        <v>0.40413140446761048</v>
      </c>
      <c r="BY90" s="93">
        <f t="shared" si="395"/>
        <v>0.40539624073871516</v>
      </c>
      <c r="BZ90" s="93">
        <f t="shared" si="395"/>
        <v>0.406779290325823</v>
      </c>
      <c r="CA90" s="93">
        <f t="shared" si="395"/>
        <v>0.40831865164251541</v>
      </c>
      <c r="CB90" s="93">
        <f t="shared" si="395"/>
        <v>0.40996671784826538</v>
      </c>
      <c r="CC90" s="93">
        <f t="shared" si="395"/>
        <v>0.4117495935885036</v>
      </c>
      <c r="CD90" s="93">
        <f t="shared" si="395"/>
        <v>0.41376046947012829</v>
      </c>
      <c r="CE90" s="93">
        <f t="shared" si="395"/>
        <v>0.4160445540719836</v>
      </c>
      <c r="CF90" s="93">
        <f t="shared" si="395"/>
        <v>0.41842960280798919</v>
      </c>
      <c r="CG90" s="93">
        <f t="shared" si="395"/>
        <v>0.42117566816442109</v>
      </c>
      <c r="CH90" s="93">
        <f t="shared" si="395"/>
        <v>0.42402511695032724</v>
      </c>
      <c r="CI90" s="93">
        <f t="shared" si="395"/>
        <v>0.42735420621675579</v>
      </c>
      <c r="CJ90" s="93">
        <f t="shared" si="394"/>
        <v>0.43111351607694681</v>
      </c>
      <c r="CK90" s="93">
        <f t="shared" si="394"/>
        <v>0.43532309036073508</v>
      </c>
      <c r="CL90" s="93">
        <f t="shared" si="394"/>
        <v>0.44001808330964892</v>
      </c>
      <c r="CM90" s="93">
        <f t="shared" si="394"/>
        <v>0.44550221558348174</v>
      </c>
      <c r="CN90" s="93">
        <f t="shared" si="394"/>
        <v>0.45124201400158176</v>
      </c>
      <c r="CO90" s="93">
        <f t="shared" si="394"/>
        <v>0.45750989962646443</v>
      </c>
      <c r="CP90" s="93">
        <f t="shared" si="394"/>
        <v>0.46456666730279383</v>
      </c>
      <c r="CQ90" s="93">
        <f t="shared" si="394"/>
        <v>0.47254800307472594</v>
      </c>
      <c r="CR90" s="93">
        <f t="shared" si="394"/>
        <v>0.48253158149587566</v>
      </c>
      <c r="CS90" s="93">
        <f t="shared" si="394"/>
        <v>0.49290727973428228</v>
      </c>
      <c r="CT90" s="93">
        <f t="shared" si="394"/>
        <v>0.50456267758653106</v>
      </c>
      <c r="CU90" s="93">
        <f t="shared" si="394"/>
        <v>0.51841471887486756</v>
      </c>
      <c r="CV90" s="93">
        <f t="shared" si="394"/>
        <v>0.53465761728807926</v>
      </c>
      <c r="CW90" s="93">
        <f t="shared" si="394"/>
        <v>0.55200720370038237</v>
      </c>
      <c r="CX90" s="93">
        <f t="shared" si="394"/>
        <v>0.57250280408668563</v>
      </c>
      <c r="CY90" s="93">
        <f t="shared" si="394"/>
        <v>0.59828906268856274</v>
      </c>
      <c r="CZ90" s="93">
        <f t="shared" si="397"/>
        <v>0.6274465016187879</v>
      </c>
      <c r="DA90" s="93">
        <f t="shared" si="397"/>
        <v>0.66465382260840655</v>
      </c>
      <c r="DB90" s="93">
        <f t="shared" si="397"/>
        <v>0.7062745838337281</v>
      </c>
      <c r="DC90" s="93">
        <f t="shared" si="397"/>
        <v>0.75679844823810394</v>
      </c>
      <c r="DD90" s="93">
        <f t="shared" si="397"/>
        <v>0.81863839240000003</v>
      </c>
      <c r="DE90" s="93">
        <f t="shared" si="397"/>
        <v>0.89702000000000004</v>
      </c>
      <c r="DF90" s="93">
        <f t="shared" si="397"/>
        <v>1</v>
      </c>
      <c r="DG90" s="93">
        <f t="shared" si="397"/>
        <v>0</v>
      </c>
      <c r="DH90" s="93">
        <f t="shared" si="397"/>
        <v>0</v>
      </c>
      <c r="DI90" s="93">
        <f t="shared" si="397"/>
        <v>0</v>
      </c>
      <c r="DJ90" s="93">
        <f t="shared" si="397"/>
        <v>0</v>
      </c>
      <c r="DK90" s="93">
        <f t="shared" si="397"/>
        <v>0</v>
      </c>
      <c r="DL90" s="93">
        <f t="shared" si="397"/>
        <v>0</v>
      </c>
      <c r="DM90" s="93">
        <f t="shared" si="397"/>
        <v>0</v>
      </c>
      <c r="DN90" s="93">
        <f t="shared" si="397"/>
        <v>0</v>
      </c>
      <c r="DO90" s="93">
        <f t="shared" si="398"/>
        <v>0</v>
      </c>
      <c r="DP90" s="93">
        <f t="shared" si="392"/>
        <v>0</v>
      </c>
      <c r="DQ90" s="93">
        <f t="shared" si="392"/>
        <v>0</v>
      </c>
      <c r="DR90" s="93">
        <f t="shared" si="392"/>
        <v>0</v>
      </c>
      <c r="DS90" s="93">
        <f t="shared" si="392"/>
        <v>0</v>
      </c>
      <c r="DU90" s="37">
        <v>86</v>
      </c>
      <c r="DV90" s="93">
        <f t="shared" si="282"/>
        <v>0.28493427190132647</v>
      </c>
      <c r="DW90" s="93">
        <f t="shared" si="283"/>
        <v>0.28912448178222833</v>
      </c>
      <c r="DX90" s="93">
        <f t="shared" si="284"/>
        <v>0.29337631239667283</v>
      </c>
      <c r="DY90" s="93">
        <f t="shared" si="285"/>
        <v>0.29769066993191801</v>
      </c>
      <c r="DZ90" s="93">
        <f t="shared" si="286"/>
        <v>0.30206847390150504</v>
      </c>
      <c r="EA90" s="93">
        <f t="shared" si="287"/>
        <v>0.30651065734123306</v>
      </c>
      <c r="EB90" s="93">
        <f t="shared" si="288"/>
        <v>0.31101816700801588</v>
      </c>
      <c r="EC90" s="93">
        <f t="shared" si="289"/>
        <v>0.31559196358166314</v>
      </c>
      <c r="ED90" s="93">
        <f t="shared" si="290"/>
        <v>0.32023302186962876</v>
      </c>
      <c r="EE90" s="93">
        <f t="shared" si="291"/>
        <v>0.32494233101477032</v>
      </c>
      <c r="EF90" s="93">
        <f t="shared" si="292"/>
        <v>0.329720894706164</v>
      </c>
      <c r="EG90" s="93">
        <f t="shared" si="293"/>
        <v>0.33456973139301932</v>
      </c>
      <c r="EH90" s="93">
        <f t="shared" si="294"/>
        <v>0.33948987450174017</v>
      </c>
      <c r="EI90" s="93">
        <f t="shared" si="295"/>
        <v>0.34448237265617754</v>
      </c>
      <c r="EJ90" s="93">
        <f t="shared" si="296"/>
        <v>0.3495482899011213</v>
      </c>
      <c r="EK90" s="93">
        <f t="shared" si="297"/>
        <v>0.35468870592907897</v>
      </c>
      <c r="EL90" s="93">
        <f t="shared" si="298"/>
        <v>0.35990471631038895</v>
      </c>
      <c r="EM90" s="93">
        <f t="shared" si="299"/>
        <v>0.36519743272671817</v>
      </c>
      <c r="EN90" s="93">
        <f t="shared" si="300"/>
        <v>0.37056798320799345</v>
      </c>
      <c r="EO90" s="93">
        <f t="shared" si="301"/>
        <v>0.37601751237281689</v>
      </c>
      <c r="EP90" s="93">
        <f t="shared" si="302"/>
        <v>0.38154718167241714</v>
      </c>
      <c r="EQ90" s="93">
        <f t="shared" si="303"/>
        <v>0.38715816963818794</v>
      </c>
      <c r="ER90" s="93">
        <f t="shared" si="304"/>
        <v>0.39285167213286715</v>
      </c>
      <c r="ES90" s="93">
        <f t="shared" si="305"/>
        <v>0.39862890260540929</v>
      </c>
      <c r="ET90" s="93">
        <f t="shared" si="306"/>
        <v>0.40449109234960645</v>
      </c>
      <c r="EU90" s="93">
        <f t="shared" si="307"/>
        <v>0.41043949076651243</v>
      </c>
      <c r="EV90" s="93">
        <f t="shared" si="308"/>
        <v>0.41647536563072585</v>
      </c>
      <c r="EW90" s="93">
        <f t="shared" si="309"/>
        <v>0.42260000336058945</v>
      </c>
      <c r="EX90" s="93">
        <f t="shared" si="310"/>
        <v>0.42881470929236282</v>
      </c>
      <c r="EY90" s="93">
        <f t="shared" si="311"/>
        <v>0.43512080795842695</v>
      </c>
      <c r="EZ90" s="93">
        <f t="shared" si="312"/>
        <v>0.44151964336958027</v>
      </c>
      <c r="FA90" s="93">
        <f t="shared" si="313"/>
        <v>0.44801257930148586</v>
      </c>
      <c r="FB90" s="93">
        <f t="shared" si="314"/>
        <v>0.45460099958533123</v>
      </c>
      <c r="FC90" s="93">
        <f t="shared" si="315"/>
        <v>0.46128630840276258</v>
      </c>
      <c r="FD90" s="93">
        <f t="shared" si="316"/>
        <v>0.46806993058515611</v>
      </c>
      <c r="FE90" s="93">
        <f t="shared" si="317"/>
        <v>0.47495331191729073</v>
      </c>
      <c r="FF90" s="93">
        <f t="shared" si="318"/>
        <v>0.48193791944548614</v>
      </c>
      <c r="FG90" s="93">
        <f t="shared" si="319"/>
        <v>0.48902524179027268</v>
      </c>
      <c r="FH90" s="93">
        <f t="shared" si="320"/>
        <v>0.49621678946365899</v>
      </c>
      <c r="FI90" s="93">
        <f t="shared" si="321"/>
        <v>0.50351409519106571</v>
      </c>
      <c r="FJ90" s="93">
        <f t="shared" si="322"/>
        <v>0.51091871423799318</v>
      </c>
      <c r="FK90" s="93">
        <f t="shared" si="323"/>
        <v>0.51843222474149309</v>
      </c>
      <c r="FL90" s="93">
        <f t="shared" si="324"/>
        <v>0.52605622804651497</v>
      </c>
      <c r="FM90" s="93">
        <f t="shared" si="325"/>
        <v>0.53379234904719897</v>
      </c>
      <c r="FN90" s="93">
        <f t="shared" si="326"/>
        <v>0.5416422365331871</v>
      </c>
      <c r="FO90" s="93">
        <f t="shared" si="327"/>
        <v>0.54960756354102802</v>
      </c>
      <c r="FP90" s="93">
        <f t="shared" si="328"/>
        <v>0.55769002771074905</v>
      </c>
      <c r="FQ90" s="93">
        <f t="shared" si="329"/>
        <v>0.56589135164767179</v>
      </c>
      <c r="FR90" s="93">
        <f t="shared" si="330"/>
        <v>0.57421328328954924</v>
      </c>
      <c r="FS90" s="93">
        <f t="shared" si="331"/>
        <v>0.58265759627910141</v>
      </c>
      <c r="FT90" s="93">
        <f t="shared" si="332"/>
        <v>0.59122609034202933</v>
      </c>
      <c r="FU90" s="93">
        <f t="shared" si="333"/>
        <v>0.59992059167058853</v>
      </c>
      <c r="FV90" s="93">
        <f t="shared" si="334"/>
        <v>0.60874295331280304</v>
      </c>
      <c r="FW90" s="93">
        <f t="shared" si="335"/>
        <v>0.61769505556740301</v>
      </c>
      <c r="FX90" s="93">
        <f t="shared" si="336"/>
        <v>0.62677880638457062</v>
      </c>
      <c r="FY90" s="93">
        <f t="shared" si="337"/>
        <v>0.63599614177257902</v>
      </c>
      <c r="FZ90" s="93">
        <f t="shared" si="338"/>
        <v>0.64534902621041101</v>
      </c>
      <c r="GA90" s="93">
        <f t="shared" si="339"/>
        <v>0.65483945306644642</v>
      </c>
      <c r="GB90" s="93">
        <f t="shared" si="340"/>
        <v>0.66446944502330585</v>
      </c>
      <c r="GC90" s="93">
        <f t="shared" si="341"/>
        <v>0.67424105450894267</v>
      </c>
      <c r="GD90" s="93">
        <f t="shared" si="342"/>
        <v>0.6841563641340741</v>
      </c>
      <c r="GE90" s="93">
        <f t="shared" si="343"/>
        <v>0.6942174871360457</v>
      </c>
      <c r="GF90" s="93">
        <f t="shared" si="344"/>
        <v>0.70442656782922286</v>
      </c>
      <c r="GG90" s="93">
        <f t="shared" si="345"/>
        <v>0.71478578206200549</v>
      </c>
      <c r="GH90" s="93">
        <f t="shared" si="346"/>
        <v>0.72529733768056437</v>
      </c>
      <c r="GI90" s="93">
        <f t="shared" si="347"/>
        <v>0.73596347499939618</v>
      </c>
      <c r="GJ90" s="93">
        <f t="shared" si="348"/>
        <v>0.74678646727879905</v>
      </c>
      <c r="GK90" s="93">
        <f t="shared" si="349"/>
        <v>0.75776862120936961</v>
      </c>
      <c r="GL90" s="93">
        <f t="shared" si="350"/>
        <v>0.768912277403625</v>
      </c>
      <c r="GM90" s="93">
        <f t="shared" si="351"/>
        <v>0.7802198108948547</v>
      </c>
      <c r="GN90" s="93">
        <f t="shared" si="352"/>
        <v>0.79169363164330842</v>
      </c>
      <c r="GO90" s="93">
        <f t="shared" si="353"/>
        <v>0.80333618504982762</v>
      </c>
      <c r="GP90" s="93">
        <f t="shared" si="354"/>
        <v>0.81514995247703093</v>
      </c>
      <c r="GQ90" s="93">
        <f t="shared" si="355"/>
        <v>0.82713745177816367</v>
      </c>
      <c r="GR90" s="93">
        <f t="shared" si="356"/>
        <v>0.8393012378337249</v>
      </c>
      <c r="GS90" s="93">
        <f t="shared" si="357"/>
        <v>0.85164390309598548</v>
      </c>
      <c r="GT90" s="93">
        <f t="shared" si="358"/>
        <v>0.86416807814151464</v>
      </c>
      <c r="GU90" s="93">
        <f t="shared" si="359"/>
        <v>0.87687643223183098</v>
      </c>
      <c r="GV90" s="93">
        <f t="shared" si="360"/>
        <v>0.88977167388229905</v>
      </c>
      <c r="GW90" s="93">
        <f t="shared" si="361"/>
        <v>0.9028565514393917</v>
      </c>
      <c r="GX90" s="93">
        <f t="shared" si="362"/>
        <v>0.91613385366644151</v>
      </c>
      <c r="GY90" s="93">
        <f t="shared" si="363"/>
        <v>0.92960641033800684</v>
      </c>
      <c r="GZ90" s="93">
        <f t="shared" si="364"/>
        <v>0.94327709284297745</v>
      </c>
      <c r="HA90" s="93">
        <f t="shared" si="365"/>
        <v>0.95714881479655056</v>
      </c>
      <c r="HB90" s="93">
        <f t="shared" si="366"/>
        <v>0.97122453266120568</v>
      </c>
      <c r="HC90" s="93">
        <f t="shared" si="367"/>
        <v>0.98550724637681164</v>
      </c>
      <c r="HD90" s="93">
        <f t="shared" si="368"/>
        <v>1</v>
      </c>
      <c r="HE90" s="93">
        <f t="shared" si="369"/>
        <v>0</v>
      </c>
      <c r="HF90" s="93">
        <f t="shared" si="370"/>
        <v>0</v>
      </c>
      <c r="HG90" s="93">
        <f t="shared" si="371"/>
        <v>0</v>
      </c>
      <c r="HH90" s="93">
        <f t="shared" si="372"/>
        <v>0</v>
      </c>
      <c r="HI90" s="93">
        <f t="shared" si="373"/>
        <v>0</v>
      </c>
      <c r="HJ90" s="93">
        <f t="shared" si="374"/>
        <v>0</v>
      </c>
      <c r="HK90" s="93">
        <f t="shared" si="375"/>
        <v>0</v>
      </c>
      <c r="HL90" s="93">
        <f t="shared" si="376"/>
        <v>0</v>
      </c>
      <c r="HM90" s="93">
        <f t="shared" si="377"/>
        <v>0</v>
      </c>
      <c r="HN90" s="93">
        <f t="shared" si="378"/>
        <v>0</v>
      </c>
      <c r="HO90" s="93">
        <f t="shared" si="379"/>
        <v>0</v>
      </c>
      <c r="HP90" s="93">
        <f t="shared" si="380"/>
        <v>0</v>
      </c>
      <c r="HQ90" s="93">
        <f t="shared" si="381"/>
        <v>0</v>
      </c>
    </row>
    <row r="91" spans="2:225" x14ac:dyDescent="0.25">
      <c r="B91" s="40">
        <v>87</v>
      </c>
      <c r="C91" s="91">
        <f t="shared" ca="1" si="275"/>
        <v>0</v>
      </c>
      <c r="D91" s="91">
        <f t="shared" ca="1" si="276"/>
        <v>0</v>
      </c>
      <c r="E91" s="91">
        <f t="shared" ca="1" si="277"/>
        <v>0</v>
      </c>
      <c r="F91" s="91">
        <f t="shared" ca="1" si="278"/>
        <v>0</v>
      </c>
      <c r="H91" s="40">
        <v>87</v>
      </c>
      <c r="I91" s="91">
        <v>0</v>
      </c>
      <c r="J91" s="41">
        <v>0</v>
      </c>
      <c r="K91" s="92">
        <f t="shared" si="279"/>
        <v>0</v>
      </c>
      <c r="L91" s="92">
        <f t="shared" si="280"/>
        <v>0</v>
      </c>
      <c r="M91" s="42"/>
      <c r="N91" s="40">
        <v>87</v>
      </c>
      <c r="O91" s="54">
        <v>0</v>
      </c>
      <c r="P91" s="92">
        <f t="shared" si="399"/>
        <v>0</v>
      </c>
      <c r="Q91" s="92">
        <f t="shared" si="384"/>
        <v>0</v>
      </c>
      <c r="R91" s="42"/>
      <c r="S91" s="40">
        <v>87</v>
      </c>
      <c r="T91" s="54">
        <f>'7. Dödsrisk'!E91</f>
        <v>0.12634999999999999</v>
      </c>
      <c r="U91" s="90">
        <f t="shared" si="385"/>
        <v>0.87365000000000004</v>
      </c>
      <c r="V91" s="43"/>
      <c r="W91" s="37">
        <v>87</v>
      </c>
      <c r="X91" s="93">
        <f t="shared" si="390"/>
        <v>0.34454118065383327</v>
      </c>
      <c r="Y91" s="93">
        <f t="shared" si="390"/>
        <v>0.3455051399944179</v>
      </c>
      <c r="Z91" s="93">
        <f t="shared" si="390"/>
        <v>0.34556388585501302</v>
      </c>
      <c r="AA91" s="93">
        <f t="shared" si="390"/>
        <v>0.3456399266388735</v>
      </c>
      <c r="AB91" s="93">
        <f t="shared" si="390"/>
        <v>0.34566412312749262</v>
      </c>
      <c r="AC91" s="93">
        <f t="shared" si="390"/>
        <v>0.34570906530598222</v>
      </c>
      <c r="AD91" s="93">
        <f t="shared" si="390"/>
        <v>0.34572635162356352</v>
      </c>
      <c r="AE91" s="93">
        <f t="shared" si="390"/>
        <v>0.34576784376481529</v>
      </c>
      <c r="AF91" s="93">
        <f t="shared" si="390"/>
        <v>0.34579204920825984</v>
      </c>
      <c r="AG91" s="93">
        <f t="shared" si="390"/>
        <v>0.34579896518756359</v>
      </c>
      <c r="AH91" s="93">
        <f t="shared" si="390"/>
        <v>0.34580933946774733</v>
      </c>
      <c r="AI91" s="93">
        <f t="shared" si="390"/>
        <v>0.3458266307992876</v>
      </c>
      <c r="AJ91" s="93">
        <f t="shared" si="390"/>
        <v>0.3458508403581127</v>
      </c>
      <c r="AK91" s="93">
        <f t="shared" si="390"/>
        <v>0.34588888813580759</v>
      </c>
      <c r="AL91" s="93">
        <f t="shared" si="390"/>
        <v>0.34592002093769186</v>
      </c>
      <c r="AM91" s="93">
        <f t="shared" si="390"/>
        <v>0.34595807632608783</v>
      </c>
      <c r="AN91" s="93">
        <f t="shared" ref="AN91:BC103" si="400">IF($W91&lt;AN$3,0,IF($W91=AN$3,1,AN90*$U90))</f>
        <v>0.34600305672346177</v>
      </c>
      <c r="AO91" s="93">
        <f t="shared" si="400"/>
        <v>0.34606880979732346</v>
      </c>
      <c r="AP91" s="93">
        <f t="shared" si="400"/>
        <v>0.34617266159580201</v>
      </c>
      <c r="AQ91" s="93">
        <f t="shared" si="400"/>
        <v>0.34629040033191499</v>
      </c>
      <c r="AR91" s="93">
        <f t="shared" si="400"/>
        <v>0.3464844316136183</v>
      </c>
      <c r="AS91" s="93">
        <f t="shared" si="400"/>
        <v>0.34670632366076165</v>
      </c>
      <c r="AT91" s="93">
        <f t="shared" si="400"/>
        <v>0.34691794360636152</v>
      </c>
      <c r="AU91" s="93">
        <f t="shared" si="400"/>
        <v>0.34714011327886002</v>
      </c>
      <c r="AV91" s="93">
        <f t="shared" si="400"/>
        <v>0.34735547367253683</v>
      </c>
      <c r="AW91" s="93">
        <f t="shared" si="400"/>
        <v>0.34764749757049596</v>
      </c>
      <c r="AX91" s="93">
        <f t="shared" si="400"/>
        <v>0.34795717946021543</v>
      </c>
      <c r="AY91" s="93">
        <f t="shared" si="400"/>
        <v>0.34824622382599124</v>
      </c>
      <c r="AZ91" s="93">
        <f t="shared" si="400"/>
        <v>0.34852155585511674</v>
      </c>
      <c r="BA91" s="93">
        <f t="shared" si="400"/>
        <v>0.34878314321252607</v>
      </c>
      <c r="BB91" s="93">
        <f t="shared" si="400"/>
        <v>0.34903794090939022</v>
      </c>
      <c r="BC91" s="93">
        <f t="shared" si="400"/>
        <v>0.34929292474445356</v>
      </c>
      <c r="BD91" s="93">
        <f t="shared" si="391"/>
        <v>0.34948164483266303</v>
      </c>
      <c r="BE91" s="93">
        <f t="shared" si="391"/>
        <v>0.34972645335000818</v>
      </c>
      <c r="BF91" s="93">
        <f t="shared" si="391"/>
        <v>0.35006251336283639</v>
      </c>
      <c r="BG91" s="93">
        <f t="shared" si="391"/>
        <v>0.35028669684881952</v>
      </c>
      <c r="BH91" s="93">
        <f t="shared" si="391"/>
        <v>0.35061627614839908</v>
      </c>
      <c r="BI91" s="93">
        <f t="shared" si="391"/>
        <v>0.35092157792119055</v>
      </c>
      <c r="BJ91" s="93">
        <f t="shared" si="391"/>
        <v>0.35123417633813159</v>
      </c>
      <c r="BK91" s="93">
        <f t="shared" si="391"/>
        <v>0.35146262704571124</v>
      </c>
      <c r="BL91" s="93">
        <f t="shared" si="391"/>
        <v>0.35174754255518093</v>
      </c>
      <c r="BM91" s="93">
        <f t="shared" si="391"/>
        <v>0.35210669138038875</v>
      </c>
      <c r="BN91" s="93">
        <f t="shared" si="391"/>
        <v>0.35245209443293318</v>
      </c>
      <c r="BO91" s="93">
        <f t="shared" si="391"/>
        <v>0.35285081585484918</v>
      </c>
      <c r="BP91" s="93">
        <f t="shared" si="391"/>
        <v>0.35323230674613493</v>
      </c>
      <c r="BQ91" s="93">
        <f t="shared" si="391"/>
        <v>0.35362483030777669</v>
      </c>
      <c r="BR91" s="93">
        <f t="shared" si="391"/>
        <v>0.35406386950596391</v>
      </c>
      <c r="BS91" s="93">
        <f t="shared" si="391"/>
        <v>0.35450345378866188</v>
      </c>
      <c r="BT91" s="93">
        <f t="shared" si="395"/>
        <v>0.35512847991330931</v>
      </c>
      <c r="BU91" s="93">
        <f t="shared" si="395"/>
        <v>0.35575460802343056</v>
      </c>
      <c r="BV91" s="93">
        <f t="shared" si="395"/>
        <v>0.35649611995293268</v>
      </c>
      <c r="BW91" s="93">
        <f t="shared" si="395"/>
        <v>0.3573036261480273</v>
      </c>
      <c r="BX91" s="93">
        <f t="shared" si="395"/>
        <v>0.35811296144088367</v>
      </c>
      <c r="BY91" s="93">
        <f t="shared" si="395"/>
        <v>0.35923377080579766</v>
      </c>
      <c r="BZ91" s="93">
        <f t="shared" si="395"/>
        <v>0.36045933253642154</v>
      </c>
      <c r="CA91" s="93">
        <f t="shared" si="395"/>
        <v>0.36182340677998215</v>
      </c>
      <c r="CB91" s="93">
        <f t="shared" si="395"/>
        <v>0.3632838076868834</v>
      </c>
      <c r="CC91" s="93">
        <f t="shared" si="395"/>
        <v>0.36486366736658071</v>
      </c>
      <c r="CD91" s="93">
        <f t="shared" si="395"/>
        <v>0.36664556481156479</v>
      </c>
      <c r="CE91" s="93">
        <f t="shared" si="395"/>
        <v>0.36866956069980683</v>
      </c>
      <c r="CF91" s="93">
        <f t="shared" si="395"/>
        <v>0.37078302393624346</v>
      </c>
      <c r="CG91" s="93">
        <f t="shared" si="395"/>
        <v>0.37321639483053842</v>
      </c>
      <c r="CH91" s="93">
        <f t="shared" si="395"/>
        <v>0.37574137688319348</v>
      </c>
      <c r="CI91" s="93">
        <f t="shared" si="395"/>
        <v>0.37869138275485381</v>
      </c>
      <c r="CJ91" s="93">
        <f t="shared" si="394"/>
        <v>0.38202262000126486</v>
      </c>
      <c r="CK91" s="93">
        <f t="shared" si="394"/>
        <v>0.38575285006135818</v>
      </c>
      <c r="CL91" s="93">
        <f t="shared" si="394"/>
        <v>0.3899132241631792</v>
      </c>
      <c r="CM91" s="93">
        <f t="shared" si="394"/>
        <v>0.39477287829499064</v>
      </c>
      <c r="CN91" s="93">
        <f t="shared" si="394"/>
        <v>0.39985908586722163</v>
      </c>
      <c r="CO91" s="93">
        <f t="shared" si="394"/>
        <v>0.40541324735599893</v>
      </c>
      <c r="CP91" s="93">
        <f t="shared" si="394"/>
        <v>0.41166646089702469</v>
      </c>
      <c r="CQ91" s="93">
        <f t="shared" si="394"/>
        <v>0.41873896196460686</v>
      </c>
      <c r="CR91" s="93">
        <f t="shared" si="394"/>
        <v>0.42758571031094028</v>
      </c>
      <c r="CS91" s="93">
        <f t="shared" si="394"/>
        <v>0.43677992779093955</v>
      </c>
      <c r="CT91" s="93">
        <f t="shared" si="394"/>
        <v>0.44710812548975276</v>
      </c>
      <c r="CU91" s="93">
        <f t="shared" si="394"/>
        <v>0.45938283483658637</v>
      </c>
      <c r="CV91" s="93">
        <f t="shared" si="394"/>
        <v>0.47377615440748566</v>
      </c>
      <c r="CW91" s="93">
        <f t="shared" si="394"/>
        <v>0.48915014341501983</v>
      </c>
      <c r="CX91" s="93">
        <f t="shared" si="394"/>
        <v>0.50731190978533469</v>
      </c>
      <c r="CY91" s="93">
        <f t="shared" si="394"/>
        <v>0.53016188712021606</v>
      </c>
      <c r="CZ91" s="93">
        <f t="shared" si="397"/>
        <v>0.55599916847945652</v>
      </c>
      <c r="DA91" s="93">
        <f t="shared" si="397"/>
        <v>0.58896969182798731</v>
      </c>
      <c r="DB91" s="93">
        <f t="shared" si="397"/>
        <v>0.62585109697258146</v>
      </c>
      <c r="DC91" s="93">
        <f t="shared" si="397"/>
        <v>0.670621808937231</v>
      </c>
      <c r="DD91" s="93">
        <f t="shared" si="397"/>
        <v>0.725420038657412</v>
      </c>
      <c r="DE91" s="93">
        <f t="shared" si="397"/>
        <v>0.79487633260000001</v>
      </c>
      <c r="DF91" s="93">
        <f t="shared" si="397"/>
        <v>0.88612999999999997</v>
      </c>
      <c r="DG91" s="93">
        <f t="shared" si="397"/>
        <v>1</v>
      </c>
      <c r="DH91" s="93">
        <f t="shared" si="397"/>
        <v>0</v>
      </c>
      <c r="DI91" s="93">
        <f t="shared" si="397"/>
        <v>0</v>
      </c>
      <c r="DJ91" s="93">
        <f t="shared" si="397"/>
        <v>0</v>
      </c>
      <c r="DK91" s="93">
        <f t="shared" si="397"/>
        <v>0</v>
      </c>
      <c r="DL91" s="93">
        <f t="shared" si="397"/>
        <v>0</v>
      </c>
      <c r="DM91" s="93">
        <f t="shared" si="397"/>
        <v>0</v>
      </c>
      <c r="DN91" s="93">
        <f t="shared" si="397"/>
        <v>0</v>
      </c>
      <c r="DO91" s="93">
        <f t="shared" si="398"/>
        <v>0</v>
      </c>
      <c r="DP91" s="93">
        <f t="shared" si="392"/>
        <v>0</v>
      </c>
      <c r="DQ91" s="93">
        <f t="shared" si="392"/>
        <v>0</v>
      </c>
      <c r="DR91" s="93">
        <f t="shared" si="392"/>
        <v>0</v>
      </c>
      <c r="DS91" s="93">
        <f t="shared" si="392"/>
        <v>0</v>
      </c>
      <c r="DU91" s="37">
        <v>87</v>
      </c>
      <c r="DV91" s="93">
        <f t="shared" si="282"/>
        <v>0.280804789699858</v>
      </c>
      <c r="DW91" s="93">
        <f t="shared" si="283"/>
        <v>0.28493427190132647</v>
      </c>
      <c r="DX91" s="93">
        <f t="shared" si="284"/>
        <v>0.28912448178222833</v>
      </c>
      <c r="DY91" s="93">
        <f t="shared" si="285"/>
        <v>0.29337631239667283</v>
      </c>
      <c r="DZ91" s="93">
        <f t="shared" si="286"/>
        <v>0.29769066993191801</v>
      </c>
      <c r="EA91" s="93">
        <f t="shared" si="287"/>
        <v>0.30206847390150504</v>
      </c>
      <c r="EB91" s="93">
        <f t="shared" si="288"/>
        <v>0.30651065734123306</v>
      </c>
      <c r="EC91" s="93">
        <f t="shared" si="289"/>
        <v>0.31101816700801588</v>
      </c>
      <c r="ED91" s="93">
        <f t="shared" si="290"/>
        <v>0.31559196358166314</v>
      </c>
      <c r="EE91" s="93">
        <f t="shared" si="291"/>
        <v>0.32023302186962876</v>
      </c>
      <c r="EF91" s="93">
        <f t="shared" si="292"/>
        <v>0.32494233101477032</v>
      </c>
      <c r="EG91" s="93">
        <f t="shared" si="293"/>
        <v>0.329720894706164</v>
      </c>
      <c r="EH91" s="93">
        <f t="shared" si="294"/>
        <v>0.33456973139301932</v>
      </c>
      <c r="EI91" s="93">
        <f t="shared" si="295"/>
        <v>0.33948987450174017</v>
      </c>
      <c r="EJ91" s="93">
        <f t="shared" si="296"/>
        <v>0.34448237265617754</v>
      </c>
      <c r="EK91" s="93">
        <f t="shared" si="297"/>
        <v>0.3495482899011213</v>
      </c>
      <c r="EL91" s="93">
        <f t="shared" si="298"/>
        <v>0.35468870592907897</v>
      </c>
      <c r="EM91" s="93">
        <f t="shared" si="299"/>
        <v>0.35990471631038895</v>
      </c>
      <c r="EN91" s="93">
        <f t="shared" si="300"/>
        <v>0.36519743272671817</v>
      </c>
      <c r="EO91" s="93">
        <f t="shared" si="301"/>
        <v>0.37056798320799345</v>
      </c>
      <c r="EP91" s="93">
        <f t="shared" si="302"/>
        <v>0.37601751237281689</v>
      </c>
      <c r="EQ91" s="93">
        <f t="shared" si="303"/>
        <v>0.38154718167241714</v>
      </c>
      <c r="ER91" s="93">
        <f t="shared" si="304"/>
        <v>0.38715816963818794</v>
      </c>
      <c r="ES91" s="93">
        <f t="shared" si="305"/>
        <v>0.39285167213286715</v>
      </c>
      <c r="ET91" s="93">
        <f t="shared" si="306"/>
        <v>0.39862890260540929</v>
      </c>
      <c r="EU91" s="93">
        <f t="shared" si="307"/>
        <v>0.40449109234960645</v>
      </c>
      <c r="EV91" s="93">
        <f t="shared" si="308"/>
        <v>0.41043949076651243</v>
      </c>
      <c r="EW91" s="93">
        <f t="shared" si="309"/>
        <v>0.41647536563072585</v>
      </c>
      <c r="EX91" s="93">
        <f t="shared" si="310"/>
        <v>0.42260000336058945</v>
      </c>
      <c r="EY91" s="93">
        <f t="shared" si="311"/>
        <v>0.42881470929236282</v>
      </c>
      <c r="EZ91" s="93">
        <f t="shared" si="312"/>
        <v>0.43512080795842695</v>
      </c>
      <c r="FA91" s="93">
        <f t="shared" si="313"/>
        <v>0.44151964336958027</v>
      </c>
      <c r="FB91" s="93">
        <f t="shared" si="314"/>
        <v>0.44801257930148586</v>
      </c>
      <c r="FC91" s="93">
        <f t="shared" si="315"/>
        <v>0.45460099958533123</v>
      </c>
      <c r="FD91" s="93">
        <f t="shared" si="316"/>
        <v>0.46128630840276258</v>
      </c>
      <c r="FE91" s="93">
        <f t="shared" si="317"/>
        <v>0.46806993058515611</v>
      </c>
      <c r="FF91" s="93">
        <f t="shared" si="318"/>
        <v>0.47495331191729073</v>
      </c>
      <c r="FG91" s="93">
        <f t="shared" si="319"/>
        <v>0.48193791944548614</v>
      </c>
      <c r="FH91" s="93">
        <f t="shared" si="320"/>
        <v>0.48902524179027268</v>
      </c>
      <c r="FI91" s="93">
        <f t="shared" si="321"/>
        <v>0.49621678946365899</v>
      </c>
      <c r="FJ91" s="93">
        <f t="shared" si="322"/>
        <v>0.50351409519106571</v>
      </c>
      <c r="FK91" s="93">
        <f t="shared" si="323"/>
        <v>0.51091871423799318</v>
      </c>
      <c r="FL91" s="93">
        <f t="shared" si="324"/>
        <v>0.51843222474149309</v>
      </c>
      <c r="FM91" s="93">
        <f t="shared" si="325"/>
        <v>0.52605622804651497</v>
      </c>
      <c r="FN91" s="93">
        <f t="shared" si="326"/>
        <v>0.53379234904719897</v>
      </c>
      <c r="FO91" s="93">
        <f t="shared" si="327"/>
        <v>0.5416422365331871</v>
      </c>
      <c r="FP91" s="93">
        <f t="shared" si="328"/>
        <v>0.54960756354102802</v>
      </c>
      <c r="FQ91" s="93">
        <f t="shared" si="329"/>
        <v>0.55769002771074905</v>
      </c>
      <c r="FR91" s="93">
        <f t="shared" si="330"/>
        <v>0.56589135164767179</v>
      </c>
      <c r="FS91" s="93">
        <f t="shared" si="331"/>
        <v>0.57421328328954924</v>
      </c>
      <c r="FT91" s="93">
        <f t="shared" si="332"/>
        <v>0.58265759627910141</v>
      </c>
      <c r="FU91" s="93">
        <f t="shared" si="333"/>
        <v>0.59122609034202933</v>
      </c>
      <c r="FV91" s="93">
        <f t="shared" si="334"/>
        <v>0.59992059167058853</v>
      </c>
      <c r="FW91" s="93">
        <f t="shared" si="335"/>
        <v>0.60874295331280304</v>
      </c>
      <c r="FX91" s="93">
        <f t="shared" si="336"/>
        <v>0.61769505556740301</v>
      </c>
      <c r="FY91" s="93">
        <f t="shared" si="337"/>
        <v>0.62677880638457062</v>
      </c>
      <c r="FZ91" s="93">
        <f t="shared" si="338"/>
        <v>0.63599614177257902</v>
      </c>
      <c r="GA91" s="93">
        <f t="shared" si="339"/>
        <v>0.64534902621041101</v>
      </c>
      <c r="GB91" s="93">
        <f t="shared" si="340"/>
        <v>0.65483945306644642</v>
      </c>
      <c r="GC91" s="93">
        <f t="shared" si="341"/>
        <v>0.66446944502330585</v>
      </c>
      <c r="GD91" s="93">
        <f t="shared" si="342"/>
        <v>0.67424105450894267</v>
      </c>
      <c r="GE91" s="93">
        <f t="shared" si="343"/>
        <v>0.6841563641340741</v>
      </c>
      <c r="GF91" s="93">
        <f t="shared" si="344"/>
        <v>0.6942174871360457</v>
      </c>
      <c r="GG91" s="93">
        <f t="shared" si="345"/>
        <v>0.70442656782922286</v>
      </c>
      <c r="GH91" s="93">
        <f t="shared" si="346"/>
        <v>0.71478578206200549</v>
      </c>
      <c r="GI91" s="93">
        <f t="shared" si="347"/>
        <v>0.72529733768056437</v>
      </c>
      <c r="GJ91" s="93">
        <f t="shared" si="348"/>
        <v>0.73596347499939618</v>
      </c>
      <c r="GK91" s="93">
        <f t="shared" si="349"/>
        <v>0.74678646727879905</v>
      </c>
      <c r="GL91" s="93">
        <f t="shared" si="350"/>
        <v>0.75776862120936961</v>
      </c>
      <c r="GM91" s="93">
        <f t="shared" si="351"/>
        <v>0.768912277403625</v>
      </c>
      <c r="GN91" s="93">
        <f t="shared" si="352"/>
        <v>0.7802198108948547</v>
      </c>
      <c r="GO91" s="93">
        <f t="shared" si="353"/>
        <v>0.79169363164330842</v>
      </c>
      <c r="GP91" s="93">
        <f t="shared" si="354"/>
        <v>0.80333618504982762</v>
      </c>
      <c r="GQ91" s="93">
        <f t="shared" si="355"/>
        <v>0.81514995247703093</v>
      </c>
      <c r="GR91" s="93">
        <f t="shared" si="356"/>
        <v>0.82713745177816367</v>
      </c>
      <c r="GS91" s="93">
        <f t="shared" si="357"/>
        <v>0.8393012378337249</v>
      </c>
      <c r="GT91" s="93">
        <f t="shared" si="358"/>
        <v>0.85164390309598548</v>
      </c>
      <c r="GU91" s="93">
        <f t="shared" si="359"/>
        <v>0.86416807814151464</v>
      </c>
      <c r="GV91" s="93">
        <f t="shared" si="360"/>
        <v>0.87687643223183098</v>
      </c>
      <c r="GW91" s="93">
        <f t="shared" si="361"/>
        <v>0.88977167388229905</v>
      </c>
      <c r="GX91" s="93">
        <f t="shared" si="362"/>
        <v>0.9028565514393917</v>
      </c>
      <c r="GY91" s="93">
        <f t="shared" si="363"/>
        <v>0.91613385366644151</v>
      </c>
      <c r="GZ91" s="93">
        <f t="shared" si="364"/>
        <v>0.92960641033800684</v>
      </c>
      <c r="HA91" s="93">
        <f t="shared" si="365"/>
        <v>0.94327709284297745</v>
      </c>
      <c r="HB91" s="93">
        <f t="shared" si="366"/>
        <v>0.95714881479655056</v>
      </c>
      <c r="HC91" s="93">
        <f t="shared" si="367"/>
        <v>0.97122453266120568</v>
      </c>
      <c r="HD91" s="93">
        <f t="shared" si="368"/>
        <v>0.98550724637681164</v>
      </c>
      <c r="HE91" s="93">
        <f t="shared" si="369"/>
        <v>1</v>
      </c>
      <c r="HF91" s="93">
        <f t="shared" si="370"/>
        <v>0</v>
      </c>
      <c r="HG91" s="93">
        <f t="shared" si="371"/>
        <v>0</v>
      </c>
      <c r="HH91" s="93">
        <f t="shared" si="372"/>
        <v>0</v>
      </c>
      <c r="HI91" s="93">
        <f t="shared" si="373"/>
        <v>0</v>
      </c>
      <c r="HJ91" s="93">
        <f t="shared" si="374"/>
        <v>0</v>
      </c>
      <c r="HK91" s="93">
        <f t="shared" si="375"/>
        <v>0</v>
      </c>
      <c r="HL91" s="93">
        <f t="shared" si="376"/>
        <v>0</v>
      </c>
      <c r="HM91" s="93">
        <f t="shared" si="377"/>
        <v>0</v>
      </c>
      <c r="HN91" s="93">
        <f t="shared" si="378"/>
        <v>0</v>
      </c>
      <c r="HO91" s="93">
        <f t="shared" si="379"/>
        <v>0</v>
      </c>
      <c r="HP91" s="93">
        <f t="shared" si="380"/>
        <v>0</v>
      </c>
      <c r="HQ91" s="93">
        <f t="shared" si="381"/>
        <v>0</v>
      </c>
    </row>
    <row r="92" spans="2:225" x14ac:dyDescent="0.25">
      <c r="B92" s="40">
        <v>88</v>
      </c>
      <c r="C92" s="91">
        <f t="shared" ca="1" si="275"/>
        <v>0</v>
      </c>
      <c r="D92" s="91">
        <f t="shared" ca="1" si="276"/>
        <v>0</v>
      </c>
      <c r="E92" s="91">
        <f t="shared" ca="1" si="277"/>
        <v>0</v>
      </c>
      <c r="F92" s="91">
        <f t="shared" ca="1" si="278"/>
        <v>0</v>
      </c>
      <c r="H92" s="40">
        <v>88</v>
      </c>
      <c r="I92" s="91">
        <v>0</v>
      </c>
      <c r="J92" s="41">
        <v>0</v>
      </c>
      <c r="K92" s="92">
        <f t="shared" si="279"/>
        <v>0</v>
      </c>
      <c r="L92" s="92">
        <f t="shared" si="280"/>
        <v>0</v>
      </c>
      <c r="M92" s="42"/>
      <c r="N92" s="40">
        <v>88</v>
      </c>
      <c r="O92" s="54">
        <v>0</v>
      </c>
      <c r="P92" s="92">
        <f t="shared" si="399"/>
        <v>0</v>
      </c>
      <c r="Q92" s="92">
        <f t="shared" si="384"/>
        <v>0</v>
      </c>
      <c r="R92" s="42"/>
      <c r="S92" s="40">
        <v>88</v>
      </c>
      <c r="T92" s="54">
        <f>'7. Dödsrisk'!E92</f>
        <v>0.14354</v>
      </c>
      <c r="U92" s="90">
        <f t="shared" si="385"/>
        <v>0.85646</v>
      </c>
      <c r="V92" s="43"/>
      <c r="W92" s="37">
        <v>88</v>
      </c>
      <c r="X92" s="93">
        <f t="shared" si="390"/>
        <v>0.30100840247822147</v>
      </c>
      <c r="Y92" s="93">
        <f t="shared" si="390"/>
        <v>0.30185056555612322</v>
      </c>
      <c r="Z92" s="93">
        <f t="shared" si="390"/>
        <v>0.30190188887723213</v>
      </c>
      <c r="AA92" s="93">
        <f t="shared" si="390"/>
        <v>0.30196832190805184</v>
      </c>
      <c r="AB92" s="93">
        <f t="shared" si="390"/>
        <v>0.30198946117033393</v>
      </c>
      <c r="AC92" s="93">
        <f t="shared" si="390"/>
        <v>0.30202872490457139</v>
      </c>
      <c r="AD92" s="93">
        <f t="shared" si="390"/>
        <v>0.30204382709592631</v>
      </c>
      <c r="AE92" s="93">
        <f t="shared" si="390"/>
        <v>0.30208007670513087</v>
      </c>
      <c r="AF92" s="93">
        <f t="shared" si="390"/>
        <v>0.30210122379079624</v>
      </c>
      <c r="AG92" s="93">
        <f t="shared" si="390"/>
        <v>0.30210726593611492</v>
      </c>
      <c r="AH92" s="93">
        <f t="shared" si="390"/>
        <v>0.30211632942599748</v>
      </c>
      <c r="AI92" s="93">
        <f t="shared" si="390"/>
        <v>0.30213143599779763</v>
      </c>
      <c r="AJ92" s="93">
        <f t="shared" si="390"/>
        <v>0.30215258667886519</v>
      </c>
      <c r="AK92" s="93">
        <f t="shared" si="390"/>
        <v>0.30218582711984832</v>
      </c>
      <c r="AL92" s="93">
        <f t="shared" si="390"/>
        <v>0.30221302629221453</v>
      </c>
      <c r="AM92" s="93">
        <f t="shared" si="390"/>
        <v>0.30224627338228666</v>
      </c>
      <c r="AN92" s="93">
        <f t="shared" si="400"/>
        <v>0.30228557050645238</v>
      </c>
      <c r="AO92" s="93">
        <f t="shared" si="400"/>
        <v>0.30234301567943167</v>
      </c>
      <c r="AP92" s="93">
        <f t="shared" si="400"/>
        <v>0.30243374580317245</v>
      </c>
      <c r="AQ92" s="93">
        <f t="shared" si="400"/>
        <v>0.30253660824997752</v>
      </c>
      <c r="AR92" s="93">
        <f t="shared" si="400"/>
        <v>0.30270612367923766</v>
      </c>
      <c r="AS92" s="93">
        <f t="shared" si="400"/>
        <v>0.30289997966622445</v>
      </c>
      <c r="AT92" s="93">
        <f t="shared" si="400"/>
        <v>0.30308486143169777</v>
      </c>
      <c r="AU92" s="93">
        <f t="shared" si="400"/>
        <v>0.30327895996607607</v>
      </c>
      <c r="AV92" s="93">
        <f t="shared" si="400"/>
        <v>0.3034671095740118</v>
      </c>
      <c r="AW92" s="93">
        <f t="shared" si="400"/>
        <v>0.30372223625246381</v>
      </c>
      <c r="AX92" s="93">
        <f t="shared" si="400"/>
        <v>0.30399278983541722</v>
      </c>
      <c r="AY92" s="93">
        <f t="shared" si="400"/>
        <v>0.30424531344557726</v>
      </c>
      <c r="AZ92" s="93">
        <f t="shared" si="400"/>
        <v>0.30448585727282274</v>
      </c>
      <c r="BA92" s="93">
        <f t="shared" si="400"/>
        <v>0.30471439306762343</v>
      </c>
      <c r="BB92" s="93">
        <f t="shared" si="400"/>
        <v>0.30493699707548877</v>
      </c>
      <c r="BC92" s="93">
        <f t="shared" si="400"/>
        <v>0.30515976370299186</v>
      </c>
      <c r="BD92" s="93">
        <f t="shared" si="391"/>
        <v>0.30532463900805606</v>
      </c>
      <c r="BE92" s="93">
        <f t="shared" si="391"/>
        <v>0.30553851596923465</v>
      </c>
      <c r="BF92" s="93">
        <f t="shared" si="391"/>
        <v>0.305832114799442</v>
      </c>
      <c r="BG92" s="93">
        <f t="shared" si="391"/>
        <v>0.30602797270197118</v>
      </c>
      <c r="BH92" s="93">
        <f t="shared" si="391"/>
        <v>0.30631590965704886</v>
      </c>
      <c r="BI92" s="93">
        <f t="shared" si="391"/>
        <v>0.30658263655084816</v>
      </c>
      <c r="BJ92" s="93">
        <f t="shared" si="391"/>
        <v>0.3068557381578087</v>
      </c>
      <c r="BK92" s="93">
        <f t="shared" si="391"/>
        <v>0.30705532411848563</v>
      </c>
      <c r="BL92" s="93">
        <f t="shared" si="391"/>
        <v>0.30730424055333383</v>
      </c>
      <c r="BM92" s="93">
        <f t="shared" si="391"/>
        <v>0.30761801092447666</v>
      </c>
      <c r="BN92" s="93">
        <f t="shared" si="391"/>
        <v>0.30791977230133211</v>
      </c>
      <c r="BO92" s="93">
        <f t="shared" si="391"/>
        <v>0.30826811527158898</v>
      </c>
      <c r="BP92" s="93">
        <f t="shared" si="391"/>
        <v>0.3086014047887608</v>
      </c>
      <c r="BQ92" s="93">
        <f t="shared" si="391"/>
        <v>0.30894433299838914</v>
      </c>
      <c r="BR92" s="93">
        <f t="shared" si="391"/>
        <v>0.3093278995938854</v>
      </c>
      <c r="BS92" s="93">
        <f t="shared" si="391"/>
        <v>0.30971194240246447</v>
      </c>
      <c r="BT92" s="93">
        <f t="shared" si="395"/>
        <v>0.31025799647626268</v>
      </c>
      <c r="BU92" s="93">
        <f t="shared" si="395"/>
        <v>0.31080501329967014</v>
      </c>
      <c r="BV92" s="93">
        <f t="shared" si="395"/>
        <v>0.31145283519687966</v>
      </c>
      <c r="BW92" s="93">
        <f t="shared" si="395"/>
        <v>0.31215831298422408</v>
      </c>
      <c r="BX92" s="93">
        <f t="shared" si="395"/>
        <v>0.31286538876282804</v>
      </c>
      <c r="BY92" s="93">
        <f t="shared" si="395"/>
        <v>0.31384458386448516</v>
      </c>
      <c r="BZ92" s="93">
        <f t="shared" si="395"/>
        <v>0.3149152958704447</v>
      </c>
      <c r="CA92" s="93">
        <f t="shared" si="395"/>
        <v>0.31610701933333141</v>
      </c>
      <c r="CB92" s="93">
        <f t="shared" si="395"/>
        <v>0.31738289858564567</v>
      </c>
      <c r="CC92" s="93">
        <f t="shared" si="395"/>
        <v>0.31876314299481323</v>
      </c>
      <c r="CD92" s="93">
        <f t="shared" si="395"/>
        <v>0.32031989769762359</v>
      </c>
      <c r="CE92" s="93">
        <f t="shared" si="395"/>
        <v>0.32208816170538623</v>
      </c>
      <c r="CF92" s="93">
        <f t="shared" si="395"/>
        <v>0.32393458886189913</v>
      </c>
      <c r="CG92" s="93">
        <f t="shared" si="395"/>
        <v>0.3260605033436999</v>
      </c>
      <c r="CH92" s="93">
        <f t="shared" si="395"/>
        <v>0.328266453914002</v>
      </c>
      <c r="CI92" s="93">
        <f t="shared" si="395"/>
        <v>0.33084372654377803</v>
      </c>
      <c r="CJ92" s="93">
        <f t="shared" si="394"/>
        <v>0.33375406196410506</v>
      </c>
      <c r="CK92" s="93">
        <f t="shared" si="394"/>
        <v>0.33701297745610559</v>
      </c>
      <c r="CL92" s="93">
        <f t="shared" si="394"/>
        <v>0.34064768829016151</v>
      </c>
      <c r="CM92" s="93">
        <f t="shared" si="394"/>
        <v>0.3448933251224186</v>
      </c>
      <c r="CN92" s="93">
        <f t="shared" si="394"/>
        <v>0.34933689036789817</v>
      </c>
      <c r="CO92" s="93">
        <f t="shared" si="394"/>
        <v>0.35418928355256846</v>
      </c>
      <c r="CP92" s="93">
        <f t="shared" si="394"/>
        <v>0.35965240356268563</v>
      </c>
      <c r="CQ92" s="93">
        <f t="shared" si="394"/>
        <v>0.36583129412037879</v>
      </c>
      <c r="CR92" s="93">
        <f t="shared" si="394"/>
        <v>0.373560255813153</v>
      </c>
      <c r="CS92" s="93">
        <f t="shared" si="394"/>
        <v>0.38159278391455437</v>
      </c>
      <c r="CT92" s="93">
        <f t="shared" si="394"/>
        <v>0.39061601383412253</v>
      </c>
      <c r="CU92" s="93">
        <f t="shared" si="394"/>
        <v>0.40133981365498372</v>
      </c>
      <c r="CV92" s="93">
        <f t="shared" si="394"/>
        <v>0.41391453729809985</v>
      </c>
      <c r="CW92" s="93">
        <f t="shared" si="394"/>
        <v>0.4273460227945321</v>
      </c>
      <c r="CX92" s="93">
        <f t="shared" si="394"/>
        <v>0.44321304998395766</v>
      </c>
      <c r="CY92" s="93">
        <f t="shared" si="394"/>
        <v>0.46317593268257679</v>
      </c>
      <c r="CZ92" s="93">
        <f t="shared" si="397"/>
        <v>0.48574867354207718</v>
      </c>
      <c r="DA92" s="93">
        <f t="shared" si="397"/>
        <v>0.51455337126552114</v>
      </c>
      <c r="DB92" s="93">
        <f t="shared" si="397"/>
        <v>0.54677481087009583</v>
      </c>
      <c r="DC92" s="93">
        <f t="shared" si="397"/>
        <v>0.58588874337801189</v>
      </c>
      <c r="DD92" s="93">
        <f t="shared" si="397"/>
        <v>0.63376321677304803</v>
      </c>
      <c r="DE92" s="93">
        <f t="shared" si="397"/>
        <v>0.69444370797599009</v>
      </c>
      <c r="DF92" s="93">
        <f t="shared" si="397"/>
        <v>0.77416747450000001</v>
      </c>
      <c r="DG92" s="93">
        <f t="shared" si="397"/>
        <v>0.87365000000000004</v>
      </c>
      <c r="DH92" s="93">
        <f t="shared" si="397"/>
        <v>1</v>
      </c>
      <c r="DI92" s="93">
        <f t="shared" si="397"/>
        <v>0</v>
      </c>
      <c r="DJ92" s="93">
        <f t="shared" si="397"/>
        <v>0</v>
      </c>
      <c r="DK92" s="93">
        <f t="shared" si="397"/>
        <v>0</v>
      </c>
      <c r="DL92" s="93">
        <f t="shared" si="397"/>
        <v>0</v>
      </c>
      <c r="DM92" s="93">
        <f t="shared" si="397"/>
        <v>0</v>
      </c>
      <c r="DN92" s="93">
        <f t="shared" si="397"/>
        <v>0</v>
      </c>
      <c r="DO92" s="93">
        <f t="shared" si="398"/>
        <v>0</v>
      </c>
      <c r="DP92" s="93">
        <f t="shared" si="392"/>
        <v>0</v>
      </c>
      <c r="DQ92" s="93">
        <f t="shared" si="392"/>
        <v>0</v>
      </c>
      <c r="DR92" s="93">
        <f t="shared" si="392"/>
        <v>0</v>
      </c>
      <c r="DS92" s="93">
        <f t="shared" si="392"/>
        <v>0</v>
      </c>
      <c r="DU92" s="37">
        <v>88</v>
      </c>
      <c r="DV92" s="93">
        <f t="shared" si="282"/>
        <v>0.27673515506652674</v>
      </c>
      <c r="DW92" s="93">
        <f t="shared" si="283"/>
        <v>0.280804789699858</v>
      </c>
      <c r="DX92" s="93">
        <f t="shared" si="284"/>
        <v>0.28493427190132647</v>
      </c>
      <c r="DY92" s="93">
        <f t="shared" si="285"/>
        <v>0.28912448178222833</v>
      </c>
      <c r="DZ92" s="93">
        <f t="shared" si="286"/>
        <v>0.29337631239667283</v>
      </c>
      <c r="EA92" s="93">
        <f t="shared" si="287"/>
        <v>0.29769066993191801</v>
      </c>
      <c r="EB92" s="93">
        <f t="shared" si="288"/>
        <v>0.30206847390150504</v>
      </c>
      <c r="EC92" s="93">
        <f t="shared" si="289"/>
        <v>0.30651065734123306</v>
      </c>
      <c r="ED92" s="93">
        <f t="shared" si="290"/>
        <v>0.31101816700801588</v>
      </c>
      <c r="EE92" s="93">
        <f t="shared" si="291"/>
        <v>0.31559196358166314</v>
      </c>
      <c r="EF92" s="93">
        <f t="shared" si="292"/>
        <v>0.32023302186962876</v>
      </c>
      <c r="EG92" s="93">
        <f t="shared" si="293"/>
        <v>0.32494233101477032</v>
      </c>
      <c r="EH92" s="93">
        <f t="shared" si="294"/>
        <v>0.329720894706164</v>
      </c>
      <c r="EI92" s="93">
        <f t="shared" si="295"/>
        <v>0.33456973139301932</v>
      </c>
      <c r="EJ92" s="93">
        <f t="shared" si="296"/>
        <v>0.33948987450174017</v>
      </c>
      <c r="EK92" s="93">
        <f t="shared" si="297"/>
        <v>0.34448237265617754</v>
      </c>
      <c r="EL92" s="93">
        <f t="shared" si="298"/>
        <v>0.3495482899011213</v>
      </c>
      <c r="EM92" s="93">
        <f t="shared" si="299"/>
        <v>0.35468870592907897</v>
      </c>
      <c r="EN92" s="93">
        <f t="shared" si="300"/>
        <v>0.35990471631038895</v>
      </c>
      <c r="EO92" s="93">
        <f t="shared" si="301"/>
        <v>0.36519743272671817</v>
      </c>
      <c r="EP92" s="93">
        <f t="shared" si="302"/>
        <v>0.37056798320799345</v>
      </c>
      <c r="EQ92" s="93">
        <f t="shared" si="303"/>
        <v>0.37601751237281689</v>
      </c>
      <c r="ER92" s="93">
        <f t="shared" si="304"/>
        <v>0.38154718167241714</v>
      </c>
      <c r="ES92" s="93">
        <f t="shared" si="305"/>
        <v>0.38715816963818794</v>
      </c>
      <c r="ET92" s="93">
        <f t="shared" si="306"/>
        <v>0.39285167213286715</v>
      </c>
      <c r="EU92" s="93">
        <f t="shared" si="307"/>
        <v>0.39862890260540929</v>
      </c>
      <c r="EV92" s="93">
        <f t="shared" si="308"/>
        <v>0.40449109234960645</v>
      </c>
      <c r="EW92" s="93">
        <f t="shared" si="309"/>
        <v>0.41043949076651243</v>
      </c>
      <c r="EX92" s="93">
        <f t="shared" si="310"/>
        <v>0.41647536563072585</v>
      </c>
      <c r="EY92" s="93">
        <f t="shared" si="311"/>
        <v>0.42260000336058945</v>
      </c>
      <c r="EZ92" s="93">
        <f t="shared" si="312"/>
        <v>0.42881470929236282</v>
      </c>
      <c r="FA92" s="93">
        <f t="shared" si="313"/>
        <v>0.43512080795842695</v>
      </c>
      <c r="FB92" s="93">
        <f t="shared" si="314"/>
        <v>0.44151964336958027</v>
      </c>
      <c r="FC92" s="93">
        <f t="shared" si="315"/>
        <v>0.44801257930148586</v>
      </c>
      <c r="FD92" s="93">
        <f t="shared" si="316"/>
        <v>0.45460099958533123</v>
      </c>
      <c r="FE92" s="93">
        <f t="shared" si="317"/>
        <v>0.46128630840276258</v>
      </c>
      <c r="FF92" s="93">
        <f t="shared" si="318"/>
        <v>0.46806993058515611</v>
      </c>
      <c r="FG92" s="93">
        <f t="shared" si="319"/>
        <v>0.47495331191729073</v>
      </c>
      <c r="FH92" s="93">
        <f t="shared" si="320"/>
        <v>0.48193791944548614</v>
      </c>
      <c r="FI92" s="93">
        <f t="shared" si="321"/>
        <v>0.48902524179027268</v>
      </c>
      <c r="FJ92" s="93">
        <f t="shared" si="322"/>
        <v>0.49621678946365899</v>
      </c>
      <c r="FK92" s="93">
        <f t="shared" si="323"/>
        <v>0.50351409519106571</v>
      </c>
      <c r="FL92" s="93">
        <f t="shared" si="324"/>
        <v>0.51091871423799318</v>
      </c>
      <c r="FM92" s="93">
        <f t="shared" si="325"/>
        <v>0.51843222474149309</v>
      </c>
      <c r="FN92" s="93">
        <f t="shared" si="326"/>
        <v>0.52605622804651497</v>
      </c>
      <c r="FO92" s="93">
        <f t="shared" si="327"/>
        <v>0.53379234904719897</v>
      </c>
      <c r="FP92" s="93">
        <f t="shared" si="328"/>
        <v>0.5416422365331871</v>
      </c>
      <c r="FQ92" s="93">
        <f t="shared" si="329"/>
        <v>0.54960756354102802</v>
      </c>
      <c r="FR92" s="93">
        <f t="shared" si="330"/>
        <v>0.55769002771074905</v>
      </c>
      <c r="FS92" s="93">
        <f t="shared" si="331"/>
        <v>0.56589135164767179</v>
      </c>
      <c r="FT92" s="93">
        <f t="shared" si="332"/>
        <v>0.57421328328954924</v>
      </c>
      <c r="FU92" s="93">
        <f t="shared" si="333"/>
        <v>0.58265759627910141</v>
      </c>
      <c r="FV92" s="93">
        <f t="shared" si="334"/>
        <v>0.59122609034202933</v>
      </c>
      <c r="FW92" s="93">
        <f t="shared" si="335"/>
        <v>0.59992059167058853</v>
      </c>
      <c r="FX92" s="93">
        <f t="shared" si="336"/>
        <v>0.60874295331280304</v>
      </c>
      <c r="FY92" s="93">
        <f t="shared" si="337"/>
        <v>0.61769505556740301</v>
      </c>
      <c r="FZ92" s="93">
        <f t="shared" si="338"/>
        <v>0.62677880638457062</v>
      </c>
      <c r="GA92" s="93">
        <f t="shared" si="339"/>
        <v>0.63599614177257902</v>
      </c>
      <c r="GB92" s="93">
        <f t="shared" si="340"/>
        <v>0.64534902621041101</v>
      </c>
      <c r="GC92" s="93">
        <f t="shared" si="341"/>
        <v>0.65483945306644642</v>
      </c>
      <c r="GD92" s="93">
        <f t="shared" si="342"/>
        <v>0.66446944502330585</v>
      </c>
      <c r="GE92" s="93">
        <f t="shared" si="343"/>
        <v>0.67424105450894267</v>
      </c>
      <c r="GF92" s="93">
        <f t="shared" si="344"/>
        <v>0.6841563641340741</v>
      </c>
      <c r="GG92" s="93">
        <f t="shared" si="345"/>
        <v>0.6942174871360457</v>
      </c>
      <c r="GH92" s="93">
        <f t="shared" si="346"/>
        <v>0.70442656782922286</v>
      </c>
      <c r="GI92" s="93">
        <f t="shared" si="347"/>
        <v>0.71478578206200549</v>
      </c>
      <c r="GJ92" s="93">
        <f t="shared" si="348"/>
        <v>0.72529733768056437</v>
      </c>
      <c r="GK92" s="93">
        <f t="shared" si="349"/>
        <v>0.73596347499939618</v>
      </c>
      <c r="GL92" s="93">
        <f t="shared" si="350"/>
        <v>0.74678646727879905</v>
      </c>
      <c r="GM92" s="93">
        <f t="shared" si="351"/>
        <v>0.75776862120936961</v>
      </c>
      <c r="GN92" s="93">
        <f t="shared" si="352"/>
        <v>0.768912277403625</v>
      </c>
      <c r="GO92" s="93">
        <f t="shared" si="353"/>
        <v>0.7802198108948547</v>
      </c>
      <c r="GP92" s="93">
        <f t="shared" si="354"/>
        <v>0.79169363164330842</v>
      </c>
      <c r="GQ92" s="93">
        <f t="shared" si="355"/>
        <v>0.80333618504982762</v>
      </c>
      <c r="GR92" s="93">
        <f t="shared" si="356"/>
        <v>0.81514995247703093</v>
      </c>
      <c r="GS92" s="93">
        <f t="shared" si="357"/>
        <v>0.82713745177816367</v>
      </c>
      <c r="GT92" s="93">
        <f t="shared" si="358"/>
        <v>0.8393012378337249</v>
      </c>
      <c r="GU92" s="93">
        <f t="shared" si="359"/>
        <v>0.85164390309598548</v>
      </c>
      <c r="GV92" s="93">
        <f t="shared" si="360"/>
        <v>0.86416807814151464</v>
      </c>
      <c r="GW92" s="93">
        <f t="shared" si="361"/>
        <v>0.87687643223183098</v>
      </c>
      <c r="GX92" s="93">
        <f t="shared" si="362"/>
        <v>0.88977167388229905</v>
      </c>
      <c r="GY92" s="93">
        <f t="shared" si="363"/>
        <v>0.9028565514393917</v>
      </c>
      <c r="GZ92" s="93">
        <f t="shared" si="364"/>
        <v>0.91613385366644151</v>
      </c>
      <c r="HA92" s="93">
        <f t="shared" si="365"/>
        <v>0.92960641033800684</v>
      </c>
      <c r="HB92" s="93">
        <f t="shared" si="366"/>
        <v>0.94327709284297745</v>
      </c>
      <c r="HC92" s="93">
        <f t="shared" si="367"/>
        <v>0.95714881479655056</v>
      </c>
      <c r="HD92" s="93">
        <f t="shared" si="368"/>
        <v>0.97122453266120568</v>
      </c>
      <c r="HE92" s="93">
        <f t="shared" si="369"/>
        <v>0.98550724637681164</v>
      </c>
      <c r="HF92" s="93">
        <f t="shared" si="370"/>
        <v>1</v>
      </c>
      <c r="HG92" s="93">
        <f t="shared" si="371"/>
        <v>0</v>
      </c>
      <c r="HH92" s="93">
        <f t="shared" si="372"/>
        <v>0</v>
      </c>
      <c r="HI92" s="93">
        <f t="shared" si="373"/>
        <v>0</v>
      </c>
      <c r="HJ92" s="93">
        <f t="shared" si="374"/>
        <v>0</v>
      </c>
      <c r="HK92" s="93">
        <f t="shared" si="375"/>
        <v>0</v>
      </c>
      <c r="HL92" s="93">
        <f t="shared" si="376"/>
        <v>0</v>
      </c>
      <c r="HM92" s="93">
        <f t="shared" si="377"/>
        <v>0</v>
      </c>
      <c r="HN92" s="93">
        <f t="shared" si="378"/>
        <v>0</v>
      </c>
      <c r="HO92" s="93">
        <f t="shared" si="379"/>
        <v>0</v>
      </c>
      <c r="HP92" s="93">
        <f t="shared" si="380"/>
        <v>0</v>
      </c>
      <c r="HQ92" s="93">
        <f t="shared" si="381"/>
        <v>0</v>
      </c>
    </row>
    <row r="93" spans="2:225" x14ac:dyDescent="0.25">
      <c r="B93" s="40">
        <v>89</v>
      </c>
      <c r="C93" s="91">
        <f t="shared" ca="1" si="275"/>
        <v>0</v>
      </c>
      <c r="D93" s="91">
        <f t="shared" ca="1" si="276"/>
        <v>0</v>
      </c>
      <c r="E93" s="91">
        <f t="shared" ca="1" si="277"/>
        <v>0</v>
      </c>
      <c r="F93" s="91">
        <f t="shared" ca="1" si="278"/>
        <v>0</v>
      </c>
      <c r="H93" s="40">
        <v>89</v>
      </c>
      <c r="I93" s="91">
        <v>0</v>
      </c>
      <c r="J93" s="41">
        <v>0</v>
      </c>
      <c r="K93" s="92">
        <f t="shared" si="279"/>
        <v>0</v>
      </c>
      <c r="L93" s="92">
        <f t="shared" si="280"/>
        <v>0</v>
      </c>
      <c r="M93" s="42"/>
      <c r="N93" s="40">
        <v>89</v>
      </c>
      <c r="O93" s="54">
        <v>0</v>
      </c>
      <c r="P93" s="92">
        <f t="shared" si="399"/>
        <v>0</v>
      </c>
      <c r="Q93" s="92">
        <f t="shared" si="384"/>
        <v>0</v>
      </c>
      <c r="R93" s="42"/>
      <c r="S93" s="40">
        <v>89</v>
      </c>
      <c r="T93" s="54">
        <f>'7. Dödsrisk'!E93</f>
        <v>0.16441999999999998</v>
      </c>
      <c r="U93" s="90">
        <f t="shared" si="385"/>
        <v>0.83557999999999999</v>
      </c>
      <c r="V93" s="43"/>
      <c r="W93" s="37">
        <v>89</v>
      </c>
      <c r="X93" s="93">
        <f t="shared" ref="X93:AM103" si="401">IF($W93&lt;X$3,0,IF($W93=X$3,1,X92*$U92))</f>
        <v>0.25780165638649755</v>
      </c>
      <c r="Y93" s="93">
        <f t="shared" si="401"/>
        <v>0.2585229353761973</v>
      </c>
      <c r="Z93" s="93">
        <f t="shared" si="401"/>
        <v>0.25856689174779424</v>
      </c>
      <c r="AA93" s="93">
        <f t="shared" si="401"/>
        <v>0.25862378898137006</v>
      </c>
      <c r="AB93" s="93">
        <f t="shared" si="401"/>
        <v>0.25864189391394421</v>
      </c>
      <c r="AC93" s="93">
        <f t="shared" si="401"/>
        <v>0.25867552173176922</v>
      </c>
      <c r="AD93" s="93">
        <f t="shared" si="401"/>
        <v>0.25868845615457703</v>
      </c>
      <c r="AE93" s="93">
        <f t="shared" si="401"/>
        <v>0.25871950249487641</v>
      </c>
      <c r="AF93" s="93">
        <f t="shared" si="401"/>
        <v>0.25873761412786533</v>
      </c>
      <c r="AG93" s="93">
        <f t="shared" si="401"/>
        <v>0.258742788983645</v>
      </c>
      <c r="AH93" s="93">
        <f t="shared" si="401"/>
        <v>0.25875055150018977</v>
      </c>
      <c r="AI93" s="93">
        <f t="shared" si="401"/>
        <v>0.25876348967467377</v>
      </c>
      <c r="AJ93" s="93">
        <f t="shared" si="401"/>
        <v>0.25878160438698089</v>
      </c>
      <c r="AK93" s="93">
        <f t="shared" si="401"/>
        <v>0.2588100734950653</v>
      </c>
      <c r="AL93" s="93">
        <f t="shared" si="401"/>
        <v>0.25883336849823008</v>
      </c>
      <c r="AM93" s="93">
        <f t="shared" si="401"/>
        <v>0.25886184330099321</v>
      </c>
      <c r="AN93" s="93">
        <f t="shared" si="400"/>
        <v>0.25889549971595621</v>
      </c>
      <c r="AO93" s="93">
        <f t="shared" si="400"/>
        <v>0.25894469920880603</v>
      </c>
      <c r="AP93" s="93">
        <f t="shared" si="400"/>
        <v>0.25902240593058506</v>
      </c>
      <c r="AQ93" s="93">
        <f t="shared" si="400"/>
        <v>0.25911050350177572</v>
      </c>
      <c r="AR93" s="93">
        <f t="shared" si="400"/>
        <v>0.25925568668631988</v>
      </c>
      <c r="AS93" s="93">
        <f t="shared" si="400"/>
        <v>0.25942171658493457</v>
      </c>
      <c r="AT93" s="93">
        <f t="shared" si="400"/>
        <v>0.25958006042179188</v>
      </c>
      <c r="AU93" s="93">
        <f t="shared" si="400"/>
        <v>0.25974629805254551</v>
      </c>
      <c r="AV93" s="93">
        <f t="shared" si="400"/>
        <v>0.25990744066575816</v>
      </c>
      <c r="AW93" s="93">
        <f t="shared" si="400"/>
        <v>0.26012594646078513</v>
      </c>
      <c r="AX93" s="93">
        <f t="shared" si="400"/>
        <v>0.26035766478244143</v>
      </c>
      <c r="AY93" s="93">
        <f t="shared" si="400"/>
        <v>0.26057394115359911</v>
      </c>
      <c r="AZ93" s="93">
        <f t="shared" si="400"/>
        <v>0.26077995731988174</v>
      </c>
      <c r="BA93" s="93">
        <f t="shared" si="400"/>
        <v>0.26097568908669677</v>
      </c>
      <c r="BB93" s="93">
        <f t="shared" si="400"/>
        <v>0.2611663405152731</v>
      </c>
      <c r="BC93" s="93">
        <f t="shared" si="400"/>
        <v>0.26135713122106441</v>
      </c>
      <c r="BD93" s="93">
        <f t="shared" si="391"/>
        <v>0.26149834032483971</v>
      </c>
      <c r="BE93" s="93">
        <f t="shared" si="391"/>
        <v>0.26168151738701073</v>
      </c>
      <c r="BF93" s="93">
        <f t="shared" si="391"/>
        <v>0.26193297304113011</v>
      </c>
      <c r="BG93" s="93">
        <f t="shared" si="391"/>
        <v>0.26210071750033026</v>
      </c>
      <c r="BH93" s="93">
        <f t="shared" si="391"/>
        <v>0.26234732398487609</v>
      </c>
      <c r="BI93" s="93">
        <f t="shared" si="391"/>
        <v>0.2625757649003394</v>
      </c>
      <c r="BJ93" s="93">
        <f t="shared" si="391"/>
        <v>0.26280966550263685</v>
      </c>
      <c r="BK93" s="93">
        <f t="shared" si="391"/>
        <v>0.26298060289451819</v>
      </c>
      <c r="BL93" s="93">
        <f t="shared" si="391"/>
        <v>0.2631937898643083</v>
      </c>
      <c r="BM93" s="93">
        <f t="shared" si="391"/>
        <v>0.26346252163637729</v>
      </c>
      <c r="BN93" s="93">
        <f t="shared" si="391"/>
        <v>0.26372096818519891</v>
      </c>
      <c r="BO93" s="93">
        <f t="shared" si="391"/>
        <v>0.2640193100055051</v>
      </c>
      <c r="BP93" s="93">
        <f t="shared" si="391"/>
        <v>0.2643047591453821</v>
      </c>
      <c r="BQ93" s="93">
        <f t="shared" si="391"/>
        <v>0.26459846343980037</v>
      </c>
      <c r="BR93" s="93">
        <f t="shared" si="391"/>
        <v>0.26492697288617911</v>
      </c>
      <c r="BS93" s="93">
        <f t="shared" si="391"/>
        <v>0.26525589019001472</v>
      </c>
      <c r="BT93" s="93">
        <f t="shared" si="395"/>
        <v>0.26572356366205996</v>
      </c>
      <c r="BU93" s="93">
        <f t="shared" si="395"/>
        <v>0.26619206169063547</v>
      </c>
      <c r="BV93" s="93">
        <f t="shared" si="395"/>
        <v>0.26674689523271955</v>
      </c>
      <c r="BW93" s="93">
        <f t="shared" si="395"/>
        <v>0.26735110873846857</v>
      </c>
      <c r="BX93" s="93">
        <f t="shared" si="395"/>
        <v>0.26795669085981172</v>
      </c>
      <c r="BY93" s="93">
        <f t="shared" si="395"/>
        <v>0.26879533229657698</v>
      </c>
      <c r="BZ93" s="93">
        <f t="shared" si="395"/>
        <v>0.26971235430120105</v>
      </c>
      <c r="CA93" s="93">
        <f t="shared" si="395"/>
        <v>0.270733017778225</v>
      </c>
      <c r="CB93" s="93">
        <f t="shared" si="395"/>
        <v>0.27182575732266206</v>
      </c>
      <c r="CC93" s="93">
        <f t="shared" si="395"/>
        <v>0.27300788144933774</v>
      </c>
      <c r="CD93" s="93">
        <f t="shared" si="395"/>
        <v>0.27434117958210669</v>
      </c>
      <c r="CE93" s="93">
        <f t="shared" si="395"/>
        <v>0.27585562697419508</v>
      </c>
      <c r="CF93" s="93">
        <f t="shared" si="395"/>
        <v>0.27743701797666215</v>
      </c>
      <c r="CG93" s="93">
        <f t="shared" si="395"/>
        <v>0.27925777869374524</v>
      </c>
      <c r="CH93" s="93">
        <f t="shared" si="395"/>
        <v>0.28114708711918618</v>
      </c>
      <c r="CI93" s="93">
        <f t="shared" si="395"/>
        <v>0.28335441803568412</v>
      </c>
      <c r="CJ93" s="93">
        <f t="shared" si="394"/>
        <v>0.28584700390977741</v>
      </c>
      <c r="CK93" s="93">
        <f t="shared" si="394"/>
        <v>0.28863813467205618</v>
      </c>
      <c r="CL93" s="93">
        <f t="shared" si="394"/>
        <v>0.29175111911299173</v>
      </c>
      <c r="CM93" s="93">
        <f t="shared" si="394"/>
        <v>0.29538733723434663</v>
      </c>
      <c r="CN93" s="93">
        <f t="shared" si="394"/>
        <v>0.29919307312449006</v>
      </c>
      <c r="CO93" s="93">
        <f t="shared" si="394"/>
        <v>0.30334895379143278</v>
      </c>
      <c r="CP93" s="93">
        <f t="shared" si="394"/>
        <v>0.30802789755529775</v>
      </c>
      <c r="CQ93" s="93">
        <f t="shared" si="394"/>
        <v>0.31331987016233964</v>
      </c>
      <c r="CR93" s="93">
        <f t="shared" si="394"/>
        <v>0.31993941669373299</v>
      </c>
      <c r="CS93" s="93">
        <f t="shared" si="394"/>
        <v>0.32681895571145925</v>
      </c>
      <c r="CT93" s="93">
        <f t="shared" si="394"/>
        <v>0.33454699120837256</v>
      </c>
      <c r="CU93" s="93">
        <f t="shared" si="394"/>
        <v>0.34373149680294734</v>
      </c>
      <c r="CV93" s="93">
        <f t="shared" si="394"/>
        <v>0.35450124461433058</v>
      </c>
      <c r="CW93" s="93">
        <f t="shared" si="394"/>
        <v>0.36600477468260495</v>
      </c>
      <c r="CX93" s="93">
        <f t="shared" si="394"/>
        <v>0.3795942487892604</v>
      </c>
      <c r="CY93" s="93">
        <f t="shared" si="394"/>
        <v>0.39669165930531969</v>
      </c>
      <c r="CZ93" s="93">
        <f t="shared" si="397"/>
        <v>0.41602430894184744</v>
      </c>
      <c r="DA93" s="93">
        <f t="shared" si="397"/>
        <v>0.44069438035406822</v>
      </c>
      <c r="DB93" s="93">
        <f t="shared" si="397"/>
        <v>0.46829075451780228</v>
      </c>
      <c r="DC93" s="93">
        <f t="shared" si="397"/>
        <v>0.50179027315353208</v>
      </c>
      <c r="DD93" s="93">
        <f t="shared" si="397"/>
        <v>0.5427928446374447</v>
      </c>
      <c r="DE93" s="93">
        <f t="shared" si="397"/>
        <v>0.59476325813311648</v>
      </c>
      <c r="DF93" s="93">
        <f t="shared" si="397"/>
        <v>0.66304347521026996</v>
      </c>
      <c r="DG93" s="93">
        <f t="shared" si="397"/>
        <v>0.74824627900000007</v>
      </c>
      <c r="DH93" s="93">
        <f t="shared" si="397"/>
        <v>0.85646</v>
      </c>
      <c r="DI93" s="93">
        <f t="shared" si="397"/>
        <v>1</v>
      </c>
      <c r="DJ93" s="93">
        <f t="shared" si="397"/>
        <v>0</v>
      </c>
      <c r="DK93" s="93">
        <f t="shared" si="397"/>
        <v>0</v>
      </c>
      <c r="DL93" s="93">
        <f t="shared" si="397"/>
        <v>0</v>
      </c>
      <c r="DM93" s="93">
        <f t="shared" si="397"/>
        <v>0</v>
      </c>
      <c r="DN93" s="93">
        <f t="shared" si="397"/>
        <v>0</v>
      </c>
      <c r="DO93" s="93">
        <f t="shared" si="398"/>
        <v>0</v>
      </c>
      <c r="DP93" s="93">
        <f t="shared" si="392"/>
        <v>0</v>
      </c>
      <c r="DQ93" s="93">
        <f t="shared" si="392"/>
        <v>0</v>
      </c>
      <c r="DR93" s="93">
        <f t="shared" si="392"/>
        <v>0</v>
      </c>
      <c r="DS93" s="93">
        <f t="shared" si="392"/>
        <v>0</v>
      </c>
      <c r="DU93" s="37">
        <v>89</v>
      </c>
      <c r="DV93" s="93">
        <f t="shared" si="282"/>
        <v>0.27272450064527276</v>
      </c>
      <c r="DW93" s="93">
        <f t="shared" si="283"/>
        <v>0.27673515506652674</v>
      </c>
      <c r="DX93" s="93">
        <f t="shared" si="284"/>
        <v>0.280804789699858</v>
      </c>
      <c r="DY93" s="93">
        <f t="shared" si="285"/>
        <v>0.28493427190132647</v>
      </c>
      <c r="DZ93" s="93">
        <f t="shared" si="286"/>
        <v>0.28912448178222833</v>
      </c>
      <c r="EA93" s="93">
        <f t="shared" si="287"/>
        <v>0.29337631239667283</v>
      </c>
      <c r="EB93" s="93">
        <f t="shared" si="288"/>
        <v>0.29769066993191801</v>
      </c>
      <c r="EC93" s="93">
        <f t="shared" si="289"/>
        <v>0.30206847390150504</v>
      </c>
      <c r="ED93" s="93">
        <f t="shared" si="290"/>
        <v>0.30651065734123306</v>
      </c>
      <c r="EE93" s="93">
        <f t="shared" si="291"/>
        <v>0.31101816700801588</v>
      </c>
      <c r="EF93" s="93">
        <f t="shared" si="292"/>
        <v>0.31559196358166314</v>
      </c>
      <c r="EG93" s="93">
        <f t="shared" si="293"/>
        <v>0.32023302186962876</v>
      </c>
      <c r="EH93" s="93">
        <f t="shared" si="294"/>
        <v>0.32494233101477032</v>
      </c>
      <c r="EI93" s="93">
        <f t="shared" si="295"/>
        <v>0.329720894706164</v>
      </c>
      <c r="EJ93" s="93">
        <f t="shared" si="296"/>
        <v>0.33456973139301932</v>
      </c>
      <c r="EK93" s="93">
        <f t="shared" si="297"/>
        <v>0.33948987450174017</v>
      </c>
      <c r="EL93" s="93">
        <f t="shared" si="298"/>
        <v>0.34448237265617754</v>
      </c>
      <c r="EM93" s="93">
        <f t="shared" si="299"/>
        <v>0.3495482899011213</v>
      </c>
      <c r="EN93" s="93">
        <f t="shared" si="300"/>
        <v>0.35468870592907897</v>
      </c>
      <c r="EO93" s="93">
        <f t="shared" si="301"/>
        <v>0.35990471631038895</v>
      </c>
      <c r="EP93" s="93">
        <f t="shared" si="302"/>
        <v>0.36519743272671817</v>
      </c>
      <c r="EQ93" s="93">
        <f t="shared" si="303"/>
        <v>0.37056798320799345</v>
      </c>
      <c r="ER93" s="93">
        <f t="shared" si="304"/>
        <v>0.37601751237281689</v>
      </c>
      <c r="ES93" s="93">
        <f t="shared" si="305"/>
        <v>0.38154718167241714</v>
      </c>
      <c r="ET93" s="93">
        <f t="shared" si="306"/>
        <v>0.38715816963818794</v>
      </c>
      <c r="EU93" s="93">
        <f t="shared" si="307"/>
        <v>0.39285167213286715</v>
      </c>
      <c r="EV93" s="93">
        <f t="shared" si="308"/>
        <v>0.39862890260540929</v>
      </c>
      <c r="EW93" s="93">
        <f t="shared" si="309"/>
        <v>0.40449109234960645</v>
      </c>
      <c r="EX93" s="93">
        <f t="shared" si="310"/>
        <v>0.41043949076651243</v>
      </c>
      <c r="EY93" s="93">
        <f t="shared" si="311"/>
        <v>0.41647536563072585</v>
      </c>
      <c r="EZ93" s="93">
        <f t="shared" si="312"/>
        <v>0.42260000336058945</v>
      </c>
      <c r="FA93" s="93">
        <f t="shared" si="313"/>
        <v>0.42881470929236282</v>
      </c>
      <c r="FB93" s="93">
        <f t="shared" si="314"/>
        <v>0.43512080795842695</v>
      </c>
      <c r="FC93" s="93">
        <f t="shared" si="315"/>
        <v>0.44151964336958027</v>
      </c>
      <c r="FD93" s="93">
        <f t="shared" si="316"/>
        <v>0.44801257930148586</v>
      </c>
      <c r="FE93" s="93">
        <f t="shared" si="317"/>
        <v>0.45460099958533123</v>
      </c>
      <c r="FF93" s="93">
        <f t="shared" si="318"/>
        <v>0.46128630840276258</v>
      </c>
      <c r="FG93" s="93">
        <f t="shared" si="319"/>
        <v>0.46806993058515611</v>
      </c>
      <c r="FH93" s="93">
        <f t="shared" si="320"/>
        <v>0.47495331191729073</v>
      </c>
      <c r="FI93" s="93">
        <f t="shared" si="321"/>
        <v>0.48193791944548614</v>
      </c>
      <c r="FJ93" s="93">
        <f t="shared" si="322"/>
        <v>0.48902524179027268</v>
      </c>
      <c r="FK93" s="93">
        <f t="shared" si="323"/>
        <v>0.49621678946365899</v>
      </c>
      <c r="FL93" s="93">
        <f t="shared" si="324"/>
        <v>0.50351409519106571</v>
      </c>
      <c r="FM93" s="93">
        <f t="shared" si="325"/>
        <v>0.51091871423799318</v>
      </c>
      <c r="FN93" s="93">
        <f t="shared" si="326"/>
        <v>0.51843222474149309</v>
      </c>
      <c r="FO93" s="93">
        <f t="shared" si="327"/>
        <v>0.52605622804651497</v>
      </c>
      <c r="FP93" s="93">
        <f t="shared" si="328"/>
        <v>0.53379234904719897</v>
      </c>
      <c r="FQ93" s="93">
        <f t="shared" si="329"/>
        <v>0.5416422365331871</v>
      </c>
      <c r="FR93" s="93">
        <f t="shared" si="330"/>
        <v>0.54960756354102802</v>
      </c>
      <c r="FS93" s="93">
        <f t="shared" si="331"/>
        <v>0.55769002771074905</v>
      </c>
      <c r="FT93" s="93">
        <f t="shared" si="332"/>
        <v>0.56589135164767179</v>
      </c>
      <c r="FU93" s="93">
        <f t="shared" si="333"/>
        <v>0.57421328328954924</v>
      </c>
      <c r="FV93" s="93">
        <f t="shared" si="334"/>
        <v>0.58265759627910141</v>
      </c>
      <c r="FW93" s="93">
        <f t="shared" si="335"/>
        <v>0.59122609034202933</v>
      </c>
      <c r="FX93" s="93">
        <f t="shared" si="336"/>
        <v>0.59992059167058853</v>
      </c>
      <c r="FY93" s="93">
        <f t="shared" si="337"/>
        <v>0.60874295331280304</v>
      </c>
      <c r="FZ93" s="93">
        <f t="shared" si="338"/>
        <v>0.61769505556740301</v>
      </c>
      <c r="GA93" s="93">
        <f t="shared" si="339"/>
        <v>0.62677880638457062</v>
      </c>
      <c r="GB93" s="93">
        <f t="shared" si="340"/>
        <v>0.63599614177257902</v>
      </c>
      <c r="GC93" s="93">
        <f t="shared" si="341"/>
        <v>0.64534902621041101</v>
      </c>
      <c r="GD93" s="93">
        <f t="shared" si="342"/>
        <v>0.65483945306644642</v>
      </c>
      <c r="GE93" s="93">
        <f t="shared" si="343"/>
        <v>0.66446944502330585</v>
      </c>
      <c r="GF93" s="93">
        <f t="shared" si="344"/>
        <v>0.67424105450894267</v>
      </c>
      <c r="GG93" s="93">
        <f t="shared" si="345"/>
        <v>0.6841563641340741</v>
      </c>
      <c r="GH93" s="93">
        <f t="shared" si="346"/>
        <v>0.6942174871360457</v>
      </c>
      <c r="GI93" s="93">
        <f t="shared" si="347"/>
        <v>0.70442656782922286</v>
      </c>
      <c r="GJ93" s="93">
        <f t="shared" si="348"/>
        <v>0.71478578206200549</v>
      </c>
      <c r="GK93" s="93">
        <f t="shared" si="349"/>
        <v>0.72529733768056437</v>
      </c>
      <c r="GL93" s="93">
        <f t="shared" si="350"/>
        <v>0.73596347499939618</v>
      </c>
      <c r="GM93" s="93">
        <f t="shared" si="351"/>
        <v>0.74678646727879905</v>
      </c>
      <c r="GN93" s="93">
        <f t="shared" si="352"/>
        <v>0.75776862120936961</v>
      </c>
      <c r="GO93" s="93">
        <f t="shared" si="353"/>
        <v>0.768912277403625</v>
      </c>
      <c r="GP93" s="93">
        <f t="shared" si="354"/>
        <v>0.7802198108948547</v>
      </c>
      <c r="GQ93" s="93">
        <f t="shared" si="355"/>
        <v>0.79169363164330842</v>
      </c>
      <c r="GR93" s="93">
        <f t="shared" si="356"/>
        <v>0.80333618504982762</v>
      </c>
      <c r="GS93" s="93">
        <f t="shared" si="357"/>
        <v>0.81514995247703093</v>
      </c>
      <c r="GT93" s="93">
        <f t="shared" si="358"/>
        <v>0.82713745177816367</v>
      </c>
      <c r="GU93" s="93">
        <f t="shared" si="359"/>
        <v>0.8393012378337249</v>
      </c>
      <c r="GV93" s="93">
        <f t="shared" si="360"/>
        <v>0.85164390309598548</v>
      </c>
      <c r="GW93" s="93">
        <f t="shared" si="361"/>
        <v>0.86416807814151464</v>
      </c>
      <c r="GX93" s="93">
        <f t="shared" si="362"/>
        <v>0.87687643223183098</v>
      </c>
      <c r="GY93" s="93">
        <f t="shared" si="363"/>
        <v>0.88977167388229905</v>
      </c>
      <c r="GZ93" s="93">
        <f t="shared" si="364"/>
        <v>0.9028565514393917</v>
      </c>
      <c r="HA93" s="93">
        <f t="shared" si="365"/>
        <v>0.91613385366644151</v>
      </c>
      <c r="HB93" s="93">
        <f t="shared" si="366"/>
        <v>0.92960641033800684</v>
      </c>
      <c r="HC93" s="93">
        <f t="shared" si="367"/>
        <v>0.94327709284297745</v>
      </c>
      <c r="HD93" s="93">
        <f t="shared" si="368"/>
        <v>0.95714881479655056</v>
      </c>
      <c r="HE93" s="93">
        <f t="shared" si="369"/>
        <v>0.97122453266120568</v>
      </c>
      <c r="HF93" s="93">
        <f t="shared" si="370"/>
        <v>0.98550724637681164</v>
      </c>
      <c r="HG93" s="93">
        <f t="shared" si="371"/>
        <v>1</v>
      </c>
      <c r="HH93" s="93">
        <f t="shared" si="372"/>
        <v>0</v>
      </c>
      <c r="HI93" s="93">
        <f t="shared" si="373"/>
        <v>0</v>
      </c>
      <c r="HJ93" s="93">
        <f t="shared" si="374"/>
        <v>0</v>
      </c>
      <c r="HK93" s="93">
        <f t="shared" si="375"/>
        <v>0</v>
      </c>
      <c r="HL93" s="93">
        <f t="shared" si="376"/>
        <v>0</v>
      </c>
      <c r="HM93" s="93">
        <f t="shared" si="377"/>
        <v>0</v>
      </c>
      <c r="HN93" s="93">
        <f t="shared" si="378"/>
        <v>0</v>
      </c>
      <c r="HO93" s="93">
        <f t="shared" si="379"/>
        <v>0</v>
      </c>
      <c r="HP93" s="93">
        <f t="shared" si="380"/>
        <v>0</v>
      </c>
      <c r="HQ93" s="93">
        <f t="shared" si="381"/>
        <v>0</v>
      </c>
    </row>
    <row r="94" spans="2:225" x14ac:dyDescent="0.25">
      <c r="B94" s="40">
        <v>90</v>
      </c>
      <c r="C94" s="91">
        <f t="shared" ca="1" si="275"/>
        <v>0</v>
      </c>
      <c r="D94" s="91">
        <f t="shared" ca="1" si="276"/>
        <v>0</v>
      </c>
      <c r="E94" s="91">
        <f t="shared" ca="1" si="277"/>
        <v>0</v>
      </c>
      <c r="F94" s="91">
        <f t="shared" ca="1" si="278"/>
        <v>0</v>
      </c>
      <c r="H94" s="40">
        <v>90</v>
      </c>
      <c r="I94" s="91">
        <v>0</v>
      </c>
      <c r="J94" s="41">
        <v>0</v>
      </c>
      <c r="K94" s="92">
        <f t="shared" si="279"/>
        <v>0</v>
      </c>
      <c r="L94" s="92">
        <f t="shared" si="280"/>
        <v>0</v>
      </c>
      <c r="M94" s="42"/>
      <c r="N94" s="40">
        <v>90</v>
      </c>
      <c r="O94" s="54">
        <v>0</v>
      </c>
      <c r="P94" s="92">
        <f t="shared" si="399"/>
        <v>0</v>
      </c>
      <c r="Q94" s="92">
        <f t="shared" si="384"/>
        <v>0</v>
      </c>
      <c r="R94" s="42"/>
      <c r="S94" s="40">
        <v>90</v>
      </c>
      <c r="T94" s="54">
        <f>'7. Dödsrisk'!E94</f>
        <v>0.17343</v>
      </c>
      <c r="U94" s="90">
        <f t="shared" si="385"/>
        <v>0.82657000000000003</v>
      </c>
      <c r="V94" s="43"/>
      <c r="W94" s="37">
        <v>90</v>
      </c>
      <c r="X94" s="93">
        <f t="shared" si="401"/>
        <v>0.21541390804342961</v>
      </c>
      <c r="Y94" s="93">
        <f t="shared" si="401"/>
        <v>0.21601659434164294</v>
      </c>
      <c r="Z94" s="93">
        <f t="shared" si="401"/>
        <v>0.21605332340662189</v>
      </c>
      <c r="AA94" s="93">
        <f t="shared" si="401"/>
        <v>0.21610086559705319</v>
      </c>
      <c r="AB94" s="93">
        <f t="shared" si="401"/>
        <v>0.2161159937166135</v>
      </c>
      <c r="AC94" s="93">
        <f t="shared" si="401"/>
        <v>0.21614409244863172</v>
      </c>
      <c r="AD94" s="93">
        <f t="shared" si="401"/>
        <v>0.21615490019364147</v>
      </c>
      <c r="AE94" s="93">
        <f t="shared" si="401"/>
        <v>0.21618084189466882</v>
      </c>
      <c r="AF94" s="93">
        <f t="shared" si="401"/>
        <v>0.21619597561296172</v>
      </c>
      <c r="AG94" s="93">
        <f t="shared" si="401"/>
        <v>0.21620029961895409</v>
      </c>
      <c r="AH94" s="93">
        <f t="shared" si="401"/>
        <v>0.21620678582252856</v>
      </c>
      <c r="AI94" s="93">
        <f t="shared" si="401"/>
        <v>0.2162175967023639</v>
      </c>
      <c r="AJ94" s="93">
        <f t="shared" si="401"/>
        <v>0.21623273299367349</v>
      </c>
      <c r="AK94" s="93">
        <f t="shared" si="401"/>
        <v>0.21625652121100666</v>
      </c>
      <c r="AL94" s="93">
        <f t="shared" si="401"/>
        <v>0.2162759860497511</v>
      </c>
      <c r="AM94" s="93">
        <f t="shared" si="401"/>
        <v>0.21629977902544389</v>
      </c>
      <c r="AN94" s="93">
        <f t="shared" si="400"/>
        <v>0.21632790165265869</v>
      </c>
      <c r="AO94" s="93">
        <f t="shared" si="400"/>
        <v>0.21636901176489415</v>
      </c>
      <c r="AP94" s="93">
        <f t="shared" si="400"/>
        <v>0.21643394194747825</v>
      </c>
      <c r="AQ94" s="93">
        <f t="shared" si="400"/>
        <v>0.21650755451601375</v>
      </c>
      <c r="AR94" s="93">
        <f t="shared" si="400"/>
        <v>0.21662886668135517</v>
      </c>
      <c r="AS94" s="93">
        <f t="shared" si="400"/>
        <v>0.21676759794403963</v>
      </c>
      <c r="AT94" s="93">
        <f t="shared" si="400"/>
        <v>0.21689990688724087</v>
      </c>
      <c r="AU94" s="93">
        <f t="shared" si="400"/>
        <v>0.21703881172674597</v>
      </c>
      <c r="AV94" s="93">
        <f t="shared" si="400"/>
        <v>0.2171734592714942</v>
      </c>
      <c r="AW94" s="93">
        <f t="shared" si="400"/>
        <v>0.21735603834370285</v>
      </c>
      <c r="AX94" s="93">
        <f t="shared" si="400"/>
        <v>0.21754965753891242</v>
      </c>
      <c r="AY94" s="93">
        <f t="shared" si="400"/>
        <v>0.21773037374912435</v>
      </c>
      <c r="AZ94" s="93">
        <f t="shared" si="400"/>
        <v>0.21790251673734679</v>
      </c>
      <c r="BA94" s="93">
        <f t="shared" si="400"/>
        <v>0.2180660662870621</v>
      </c>
      <c r="BB94" s="93">
        <f t="shared" si="400"/>
        <v>0.21822537080775189</v>
      </c>
      <c r="BC94" s="93">
        <f t="shared" si="400"/>
        <v>0.218384791705697</v>
      </c>
      <c r="BD94" s="93">
        <f t="shared" si="391"/>
        <v>0.21850278320862956</v>
      </c>
      <c r="BE94" s="93">
        <f t="shared" si="391"/>
        <v>0.21865584229823842</v>
      </c>
      <c r="BF94" s="93">
        <f t="shared" si="391"/>
        <v>0.2188659536137075</v>
      </c>
      <c r="BG94" s="93">
        <f t="shared" si="391"/>
        <v>0.21900611752892596</v>
      </c>
      <c r="BH94" s="93">
        <f t="shared" si="391"/>
        <v>0.21921217697528275</v>
      </c>
      <c r="BI94" s="93">
        <f t="shared" si="391"/>
        <v>0.21940305763542559</v>
      </c>
      <c r="BJ94" s="93">
        <f t="shared" si="391"/>
        <v>0.21959850030069331</v>
      </c>
      <c r="BK94" s="93">
        <f t="shared" si="391"/>
        <v>0.21974133216660149</v>
      </c>
      <c r="BL94" s="93">
        <f t="shared" si="391"/>
        <v>0.21991946693481873</v>
      </c>
      <c r="BM94" s="93">
        <f t="shared" si="391"/>
        <v>0.22014401382892412</v>
      </c>
      <c r="BN94" s="93">
        <f t="shared" si="391"/>
        <v>0.22035996659618851</v>
      </c>
      <c r="BO94" s="93">
        <f t="shared" si="391"/>
        <v>0.22060925505439996</v>
      </c>
      <c r="BP94" s="93">
        <f t="shared" si="391"/>
        <v>0.22084777064669836</v>
      </c>
      <c r="BQ94" s="93">
        <f t="shared" si="391"/>
        <v>0.22109318408102838</v>
      </c>
      <c r="BR94" s="93">
        <f t="shared" si="391"/>
        <v>0.22136768000423354</v>
      </c>
      <c r="BS94" s="93">
        <f t="shared" si="391"/>
        <v>0.22164251672497251</v>
      </c>
      <c r="BT94" s="93">
        <f t="shared" si="395"/>
        <v>0.22203329532474406</v>
      </c>
      <c r="BU94" s="93">
        <f t="shared" si="395"/>
        <v>0.22242476290746119</v>
      </c>
      <c r="BV94" s="93">
        <f t="shared" si="395"/>
        <v>0.2228883707185558</v>
      </c>
      <c r="BW94" s="93">
        <f t="shared" si="395"/>
        <v>0.22339323943968956</v>
      </c>
      <c r="BX94" s="93">
        <f t="shared" si="395"/>
        <v>0.22389925174864148</v>
      </c>
      <c r="BY94" s="93">
        <f t="shared" si="395"/>
        <v>0.22460000376037378</v>
      </c>
      <c r="BZ94" s="93">
        <f t="shared" si="395"/>
        <v>0.22536624900699756</v>
      </c>
      <c r="CA94" s="93">
        <f t="shared" si="395"/>
        <v>0.22621909499512924</v>
      </c>
      <c r="CB94" s="93">
        <f t="shared" si="395"/>
        <v>0.22713216630366997</v>
      </c>
      <c r="CC94" s="93">
        <f t="shared" si="395"/>
        <v>0.22811992558143762</v>
      </c>
      <c r="CD94" s="93">
        <f t="shared" si="395"/>
        <v>0.22923400283521669</v>
      </c>
      <c r="CE94" s="93">
        <f t="shared" si="395"/>
        <v>0.23049944478709791</v>
      </c>
      <c r="CF94" s="93">
        <f t="shared" si="395"/>
        <v>0.23182082348093935</v>
      </c>
      <c r="CG94" s="93">
        <f t="shared" si="395"/>
        <v>0.23334221472091965</v>
      </c>
      <c r="CH94" s="93">
        <f t="shared" si="395"/>
        <v>0.23492088305504957</v>
      </c>
      <c r="CI94" s="93">
        <f t="shared" si="395"/>
        <v>0.23676528462225693</v>
      </c>
      <c r="CJ94" s="93">
        <f t="shared" si="394"/>
        <v>0.23884803952693182</v>
      </c>
      <c r="CK94" s="93">
        <f t="shared" si="394"/>
        <v>0.24118025256927669</v>
      </c>
      <c r="CL94" s="93">
        <f t="shared" si="394"/>
        <v>0.24378140010843363</v>
      </c>
      <c r="CM94" s="93">
        <f t="shared" si="394"/>
        <v>0.24681975124627534</v>
      </c>
      <c r="CN94" s="93">
        <f t="shared" si="394"/>
        <v>0.24999974804136141</v>
      </c>
      <c r="CO94" s="93">
        <f t="shared" si="394"/>
        <v>0.25347231880904542</v>
      </c>
      <c r="CP94" s="93">
        <f t="shared" si="394"/>
        <v>0.25738195063925567</v>
      </c>
      <c r="CQ94" s="93">
        <f t="shared" si="394"/>
        <v>0.26180381711024775</v>
      </c>
      <c r="CR94" s="93">
        <f t="shared" si="394"/>
        <v>0.26733497780094939</v>
      </c>
      <c r="CS94" s="93">
        <f t="shared" si="394"/>
        <v>0.27308338301338109</v>
      </c>
      <c r="CT94" s="93">
        <f t="shared" si="394"/>
        <v>0.27954077491389195</v>
      </c>
      <c r="CU94" s="93">
        <f t="shared" si="394"/>
        <v>0.28721516409860676</v>
      </c>
      <c r="CV94" s="93">
        <f t="shared" si="394"/>
        <v>0.29621414997484236</v>
      </c>
      <c r="CW94" s="93">
        <f t="shared" si="394"/>
        <v>0.30582626962929105</v>
      </c>
      <c r="CX94" s="93">
        <f t="shared" si="394"/>
        <v>0.31718136240333022</v>
      </c>
      <c r="CY94" s="93">
        <f t="shared" si="394"/>
        <v>0.33146761668233904</v>
      </c>
      <c r="CZ94" s="93">
        <f t="shared" si="397"/>
        <v>0.34762159206562887</v>
      </c>
      <c r="DA94" s="93">
        <f t="shared" si="397"/>
        <v>0.36823541033625229</v>
      </c>
      <c r="DB94" s="93">
        <f t="shared" si="397"/>
        <v>0.39129438865998523</v>
      </c>
      <c r="DC94" s="93">
        <f t="shared" si="397"/>
        <v>0.41928591644162833</v>
      </c>
      <c r="DD94" s="93">
        <f t="shared" si="397"/>
        <v>0.45354684512215604</v>
      </c>
      <c r="DE94" s="93">
        <f t="shared" si="397"/>
        <v>0.49697228323086945</v>
      </c>
      <c r="DF94" s="93">
        <f t="shared" si="397"/>
        <v>0.55402586701619738</v>
      </c>
      <c r="DG94" s="93">
        <f t="shared" si="397"/>
        <v>0.62521962580682</v>
      </c>
      <c r="DH94" s="93">
        <f t="shared" si="397"/>
        <v>0.71564084679999995</v>
      </c>
      <c r="DI94" s="93">
        <f t="shared" si="397"/>
        <v>0.83557999999999999</v>
      </c>
      <c r="DJ94" s="93">
        <f t="shared" si="397"/>
        <v>1</v>
      </c>
      <c r="DK94" s="93">
        <f t="shared" si="397"/>
        <v>0</v>
      </c>
      <c r="DL94" s="93">
        <f t="shared" si="397"/>
        <v>0</v>
      </c>
      <c r="DM94" s="93">
        <f t="shared" si="397"/>
        <v>0</v>
      </c>
      <c r="DN94" s="93">
        <f t="shared" si="397"/>
        <v>0</v>
      </c>
      <c r="DO94" s="93">
        <f t="shared" si="398"/>
        <v>0</v>
      </c>
      <c r="DP94" s="93">
        <f t="shared" si="392"/>
        <v>0</v>
      </c>
      <c r="DQ94" s="93">
        <f t="shared" si="392"/>
        <v>0</v>
      </c>
      <c r="DR94" s="93">
        <f t="shared" si="392"/>
        <v>0</v>
      </c>
      <c r="DS94" s="93">
        <f t="shared" si="392"/>
        <v>0</v>
      </c>
      <c r="DU94" s="37">
        <v>90</v>
      </c>
      <c r="DV94" s="93">
        <f t="shared" si="282"/>
        <v>0.26877197165041372</v>
      </c>
      <c r="DW94" s="93">
        <f t="shared" si="283"/>
        <v>0.27272450064527276</v>
      </c>
      <c r="DX94" s="93">
        <f t="shared" si="284"/>
        <v>0.27673515506652674</v>
      </c>
      <c r="DY94" s="93">
        <f t="shared" si="285"/>
        <v>0.280804789699858</v>
      </c>
      <c r="DZ94" s="93">
        <f t="shared" si="286"/>
        <v>0.28493427190132647</v>
      </c>
      <c r="EA94" s="93">
        <f t="shared" si="287"/>
        <v>0.28912448178222833</v>
      </c>
      <c r="EB94" s="93">
        <f t="shared" si="288"/>
        <v>0.29337631239667283</v>
      </c>
      <c r="EC94" s="93">
        <f t="shared" si="289"/>
        <v>0.29769066993191801</v>
      </c>
      <c r="ED94" s="93">
        <f t="shared" si="290"/>
        <v>0.30206847390150504</v>
      </c>
      <c r="EE94" s="93">
        <f t="shared" si="291"/>
        <v>0.30651065734123306</v>
      </c>
      <c r="EF94" s="93">
        <f t="shared" si="292"/>
        <v>0.31101816700801588</v>
      </c>
      <c r="EG94" s="93">
        <f t="shared" si="293"/>
        <v>0.31559196358166314</v>
      </c>
      <c r="EH94" s="93">
        <f t="shared" si="294"/>
        <v>0.32023302186962876</v>
      </c>
      <c r="EI94" s="93">
        <f t="shared" si="295"/>
        <v>0.32494233101477032</v>
      </c>
      <c r="EJ94" s="93">
        <f t="shared" si="296"/>
        <v>0.329720894706164</v>
      </c>
      <c r="EK94" s="93">
        <f t="shared" si="297"/>
        <v>0.33456973139301932</v>
      </c>
      <c r="EL94" s="93">
        <f t="shared" si="298"/>
        <v>0.33948987450174017</v>
      </c>
      <c r="EM94" s="93">
        <f t="shared" si="299"/>
        <v>0.34448237265617754</v>
      </c>
      <c r="EN94" s="93">
        <f t="shared" si="300"/>
        <v>0.3495482899011213</v>
      </c>
      <c r="EO94" s="93">
        <f t="shared" si="301"/>
        <v>0.35468870592907897</v>
      </c>
      <c r="EP94" s="93">
        <f t="shared" si="302"/>
        <v>0.35990471631038895</v>
      </c>
      <c r="EQ94" s="93">
        <f t="shared" si="303"/>
        <v>0.36519743272671817</v>
      </c>
      <c r="ER94" s="93">
        <f t="shared" si="304"/>
        <v>0.37056798320799345</v>
      </c>
      <c r="ES94" s="93">
        <f t="shared" si="305"/>
        <v>0.37601751237281689</v>
      </c>
      <c r="ET94" s="93">
        <f t="shared" si="306"/>
        <v>0.38154718167241714</v>
      </c>
      <c r="EU94" s="93">
        <f t="shared" si="307"/>
        <v>0.38715816963818794</v>
      </c>
      <c r="EV94" s="93">
        <f t="shared" si="308"/>
        <v>0.39285167213286715</v>
      </c>
      <c r="EW94" s="93">
        <f t="shared" si="309"/>
        <v>0.39862890260540929</v>
      </c>
      <c r="EX94" s="93">
        <f t="shared" si="310"/>
        <v>0.40449109234960645</v>
      </c>
      <c r="EY94" s="93">
        <f t="shared" si="311"/>
        <v>0.41043949076651243</v>
      </c>
      <c r="EZ94" s="93">
        <f t="shared" si="312"/>
        <v>0.41647536563072585</v>
      </c>
      <c r="FA94" s="93">
        <f t="shared" si="313"/>
        <v>0.42260000336058945</v>
      </c>
      <c r="FB94" s="93">
        <f t="shared" si="314"/>
        <v>0.42881470929236282</v>
      </c>
      <c r="FC94" s="93">
        <f t="shared" si="315"/>
        <v>0.43512080795842695</v>
      </c>
      <c r="FD94" s="93">
        <f t="shared" si="316"/>
        <v>0.44151964336958027</v>
      </c>
      <c r="FE94" s="93">
        <f t="shared" si="317"/>
        <v>0.44801257930148586</v>
      </c>
      <c r="FF94" s="93">
        <f t="shared" si="318"/>
        <v>0.45460099958533123</v>
      </c>
      <c r="FG94" s="93">
        <f t="shared" si="319"/>
        <v>0.46128630840276258</v>
      </c>
      <c r="FH94" s="93">
        <f t="shared" si="320"/>
        <v>0.46806993058515611</v>
      </c>
      <c r="FI94" s="93">
        <f t="shared" si="321"/>
        <v>0.47495331191729073</v>
      </c>
      <c r="FJ94" s="93">
        <f t="shared" si="322"/>
        <v>0.48193791944548614</v>
      </c>
      <c r="FK94" s="93">
        <f t="shared" si="323"/>
        <v>0.48902524179027268</v>
      </c>
      <c r="FL94" s="93">
        <f t="shared" si="324"/>
        <v>0.49621678946365899</v>
      </c>
      <c r="FM94" s="93">
        <f t="shared" si="325"/>
        <v>0.50351409519106571</v>
      </c>
      <c r="FN94" s="93">
        <f t="shared" si="326"/>
        <v>0.51091871423799318</v>
      </c>
      <c r="FO94" s="93">
        <f t="shared" si="327"/>
        <v>0.51843222474149309</v>
      </c>
      <c r="FP94" s="93">
        <f t="shared" si="328"/>
        <v>0.52605622804651497</v>
      </c>
      <c r="FQ94" s="93">
        <f t="shared" si="329"/>
        <v>0.53379234904719897</v>
      </c>
      <c r="FR94" s="93">
        <f t="shared" si="330"/>
        <v>0.5416422365331871</v>
      </c>
      <c r="FS94" s="93">
        <f t="shared" si="331"/>
        <v>0.54960756354102802</v>
      </c>
      <c r="FT94" s="93">
        <f t="shared" si="332"/>
        <v>0.55769002771074905</v>
      </c>
      <c r="FU94" s="93">
        <f t="shared" si="333"/>
        <v>0.56589135164767179</v>
      </c>
      <c r="FV94" s="93">
        <f t="shared" si="334"/>
        <v>0.57421328328954924</v>
      </c>
      <c r="FW94" s="93">
        <f t="shared" si="335"/>
        <v>0.58265759627910141</v>
      </c>
      <c r="FX94" s="93">
        <f t="shared" si="336"/>
        <v>0.59122609034202933</v>
      </c>
      <c r="FY94" s="93">
        <f t="shared" si="337"/>
        <v>0.59992059167058853</v>
      </c>
      <c r="FZ94" s="93">
        <f t="shared" si="338"/>
        <v>0.60874295331280304</v>
      </c>
      <c r="GA94" s="93">
        <f t="shared" si="339"/>
        <v>0.61769505556740301</v>
      </c>
      <c r="GB94" s="93">
        <f t="shared" si="340"/>
        <v>0.62677880638457062</v>
      </c>
      <c r="GC94" s="93">
        <f t="shared" si="341"/>
        <v>0.63599614177257902</v>
      </c>
      <c r="GD94" s="93">
        <f t="shared" si="342"/>
        <v>0.64534902621041101</v>
      </c>
      <c r="GE94" s="93">
        <f t="shared" si="343"/>
        <v>0.65483945306644642</v>
      </c>
      <c r="GF94" s="93">
        <f t="shared" si="344"/>
        <v>0.66446944502330585</v>
      </c>
      <c r="GG94" s="93">
        <f t="shared" si="345"/>
        <v>0.67424105450894267</v>
      </c>
      <c r="GH94" s="93">
        <f t="shared" si="346"/>
        <v>0.6841563641340741</v>
      </c>
      <c r="GI94" s="93">
        <f t="shared" si="347"/>
        <v>0.6942174871360457</v>
      </c>
      <c r="GJ94" s="93">
        <f t="shared" si="348"/>
        <v>0.70442656782922286</v>
      </c>
      <c r="GK94" s="93">
        <f t="shared" si="349"/>
        <v>0.71478578206200549</v>
      </c>
      <c r="GL94" s="93">
        <f t="shared" si="350"/>
        <v>0.72529733768056437</v>
      </c>
      <c r="GM94" s="93">
        <f t="shared" si="351"/>
        <v>0.73596347499939618</v>
      </c>
      <c r="GN94" s="93">
        <f t="shared" si="352"/>
        <v>0.74678646727879905</v>
      </c>
      <c r="GO94" s="93">
        <f t="shared" si="353"/>
        <v>0.75776862120936961</v>
      </c>
      <c r="GP94" s="93">
        <f t="shared" si="354"/>
        <v>0.768912277403625</v>
      </c>
      <c r="GQ94" s="93">
        <f t="shared" si="355"/>
        <v>0.7802198108948547</v>
      </c>
      <c r="GR94" s="93">
        <f t="shared" si="356"/>
        <v>0.79169363164330842</v>
      </c>
      <c r="GS94" s="93">
        <f t="shared" si="357"/>
        <v>0.80333618504982762</v>
      </c>
      <c r="GT94" s="93">
        <f t="shared" si="358"/>
        <v>0.81514995247703093</v>
      </c>
      <c r="GU94" s="93">
        <f t="shared" si="359"/>
        <v>0.82713745177816367</v>
      </c>
      <c r="GV94" s="93">
        <f t="shared" si="360"/>
        <v>0.8393012378337249</v>
      </c>
      <c r="GW94" s="93">
        <f t="shared" si="361"/>
        <v>0.85164390309598548</v>
      </c>
      <c r="GX94" s="93">
        <f t="shared" si="362"/>
        <v>0.86416807814151464</v>
      </c>
      <c r="GY94" s="93">
        <f t="shared" si="363"/>
        <v>0.87687643223183098</v>
      </c>
      <c r="GZ94" s="93">
        <f t="shared" si="364"/>
        <v>0.88977167388229905</v>
      </c>
      <c r="HA94" s="93">
        <f t="shared" si="365"/>
        <v>0.9028565514393917</v>
      </c>
      <c r="HB94" s="93">
        <f t="shared" si="366"/>
        <v>0.91613385366644151</v>
      </c>
      <c r="HC94" s="93">
        <f t="shared" si="367"/>
        <v>0.92960641033800684</v>
      </c>
      <c r="HD94" s="93">
        <f t="shared" si="368"/>
        <v>0.94327709284297745</v>
      </c>
      <c r="HE94" s="93">
        <f t="shared" si="369"/>
        <v>0.95714881479655056</v>
      </c>
      <c r="HF94" s="93">
        <f t="shared" si="370"/>
        <v>0.97122453266120568</v>
      </c>
      <c r="HG94" s="93">
        <f t="shared" si="371"/>
        <v>0.98550724637681164</v>
      </c>
      <c r="HH94" s="93">
        <f t="shared" si="372"/>
        <v>1</v>
      </c>
      <c r="HI94" s="93">
        <f t="shared" si="373"/>
        <v>0</v>
      </c>
      <c r="HJ94" s="93">
        <f t="shared" si="374"/>
        <v>0</v>
      </c>
      <c r="HK94" s="93">
        <f t="shared" si="375"/>
        <v>0</v>
      </c>
      <c r="HL94" s="93">
        <f t="shared" si="376"/>
        <v>0</v>
      </c>
      <c r="HM94" s="93">
        <f t="shared" si="377"/>
        <v>0</v>
      </c>
      <c r="HN94" s="93">
        <f t="shared" si="378"/>
        <v>0</v>
      </c>
      <c r="HO94" s="93">
        <f t="shared" si="379"/>
        <v>0</v>
      </c>
      <c r="HP94" s="93">
        <f t="shared" si="380"/>
        <v>0</v>
      </c>
      <c r="HQ94" s="93">
        <f t="shared" si="381"/>
        <v>0</v>
      </c>
    </row>
    <row r="95" spans="2:225" x14ac:dyDescent="0.25">
      <c r="B95" s="40">
        <v>91</v>
      </c>
      <c r="C95" s="91">
        <f t="shared" ca="1" si="275"/>
        <v>0</v>
      </c>
      <c r="D95" s="91">
        <f t="shared" ca="1" si="276"/>
        <v>0</v>
      </c>
      <c r="E95" s="91">
        <f t="shared" ca="1" si="277"/>
        <v>0</v>
      </c>
      <c r="F95" s="91">
        <f t="shared" ca="1" si="278"/>
        <v>0</v>
      </c>
      <c r="H95" s="40">
        <v>91</v>
      </c>
      <c r="I95" s="91">
        <v>0</v>
      </c>
      <c r="J95" s="41">
        <v>0</v>
      </c>
      <c r="K95" s="92">
        <f t="shared" si="279"/>
        <v>0</v>
      </c>
      <c r="L95" s="92">
        <f t="shared" si="280"/>
        <v>0</v>
      </c>
      <c r="M95" s="42"/>
      <c r="N95" s="40">
        <v>91</v>
      </c>
      <c r="O95" s="54">
        <v>0</v>
      </c>
      <c r="P95" s="92">
        <f t="shared" si="399"/>
        <v>0</v>
      </c>
      <c r="Q95" s="92">
        <f t="shared" si="384"/>
        <v>0</v>
      </c>
      <c r="R95" s="42"/>
      <c r="S95" s="40">
        <v>91</v>
      </c>
      <c r="T95" s="54">
        <f>'7. Dödsrisk'!E95</f>
        <v>0.2021</v>
      </c>
      <c r="U95" s="90">
        <f t="shared" si="385"/>
        <v>0.79790000000000005</v>
      </c>
      <c r="V95" s="43"/>
      <c r="W95" s="37">
        <v>91</v>
      </c>
      <c r="X95" s="93">
        <f t="shared" si="401"/>
        <v>0.17805467397145761</v>
      </c>
      <c r="Y95" s="93">
        <f t="shared" si="401"/>
        <v>0.17855283638497182</v>
      </c>
      <c r="Z95" s="93">
        <f t="shared" si="401"/>
        <v>0.17858319552821147</v>
      </c>
      <c r="AA95" s="93">
        <f t="shared" si="401"/>
        <v>0.17862249247655626</v>
      </c>
      <c r="AB95" s="93">
        <f t="shared" si="401"/>
        <v>0.17863499692634122</v>
      </c>
      <c r="AC95" s="93">
        <f t="shared" si="401"/>
        <v>0.17865822249526553</v>
      </c>
      <c r="AD95" s="93">
        <f t="shared" si="401"/>
        <v>0.17866715585305823</v>
      </c>
      <c r="AE95" s="93">
        <f t="shared" si="401"/>
        <v>0.17868859848487642</v>
      </c>
      <c r="AF95" s="93">
        <f t="shared" si="401"/>
        <v>0.17870110756240579</v>
      </c>
      <c r="AG95" s="93">
        <f t="shared" si="401"/>
        <v>0.17870468165603889</v>
      </c>
      <c r="AH95" s="93">
        <f t="shared" si="401"/>
        <v>0.17871004295732743</v>
      </c>
      <c r="AI95" s="93">
        <f t="shared" si="401"/>
        <v>0.17871897890627295</v>
      </c>
      <c r="AJ95" s="93">
        <f t="shared" si="401"/>
        <v>0.1787314901105807</v>
      </c>
      <c r="AK95" s="93">
        <f t="shared" si="401"/>
        <v>0.17875115273738179</v>
      </c>
      <c r="AL95" s="93">
        <f t="shared" si="401"/>
        <v>0.17876724178914277</v>
      </c>
      <c r="AM95" s="93">
        <f t="shared" si="401"/>
        <v>0.17878690834906116</v>
      </c>
      <c r="AN95" s="93">
        <f t="shared" si="400"/>
        <v>0.1788101536690381</v>
      </c>
      <c r="AO95" s="93">
        <f t="shared" si="400"/>
        <v>0.17884413405450855</v>
      </c>
      <c r="AP95" s="93">
        <f t="shared" si="400"/>
        <v>0.17889780339552711</v>
      </c>
      <c r="AQ95" s="93">
        <f t="shared" si="400"/>
        <v>0.17895864933630148</v>
      </c>
      <c r="AR95" s="93">
        <f t="shared" si="400"/>
        <v>0.17905892233280774</v>
      </c>
      <c r="AS95" s="93">
        <f t="shared" si="400"/>
        <v>0.17917359343260483</v>
      </c>
      <c r="AT95" s="93">
        <f t="shared" si="400"/>
        <v>0.1792829560357867</v>
      </c>
      <c r="AU95" s="93">
        <f t="shared" si="400"/>
        <v>0.17939777060897641</v>
      </c>
      <c r="AV95" s="93">
        <f t="shared" si="400"/>
        <v>0.17950906623003896</v>
      </c>
      <c r="AW95" s="93">
        <f t="shared" si="400"/>
        <v>0.17965998061375446</v>
      </c>
      <c r="AX95" s="93">
        <f t="shared" si="400"/>
        <v>0.17982002043193884</v>
      </c>
      <c r="AY95" s="93">
        <f t="shared" si="400"/>
        <v>0.17996939502981371</v>
      </c>
      <c r="AZ95" s="93">
        <f t="shared" si="400"/>
        <v>0.18011168325958873</v>
      </c>
      <c r="BA95" s="93">
        <f t="shared" si="400"/>
        <v>0.18024686841089693</v>
      </c>
      <c r="BB95" s="93">
        <f t="shared" si="400"/>
        <v>0.18037854474856349</v>
      </c>
      <c r="BC95" s="93">
        <f t="shared" si="400"/>
        <v>0.18051031728017797</v>
      </c>
      <c r="BD95" s="93">
        <f t="shared" si="391"/>
        <v>0.18060784551675693</v>
      </c>
      <c r="BE95" s="93">
        <f t="shared" si="391"/>
        <v>0.18073435956845493</v>
      </c>
      <c r="BF95" s="93">
        <f t="shared" si="391"/>
        <v>0.18090803127848221</v>
      </c>
      <c r="BG95" s="93">
        <f t="shared" si="391"/>
        <v>0.18102388656588433</v>
      </c>
      <c r="BH95" s="93">
        <f t="shared" si="391"/>
        <v>0.18119420912245948</v>
      </c>
      <c r="BI95" s="93">
        <f t="shared" si="391"/>
        <v>0.18135198534971372</v>
      </c>
      <c r="BJ95" s="93">
        <f t="shared" si="391"/>
        <v>0.18151353239354406</v>
      </c>
      <c r="BK95" s="93">
        <f t="shared" si="391"/>
        <v>0.18163159292894782</v>
      </c>
      <c r="BL95" s="93">
        <f t="shared" si="391"/>
        <v>0.18177883378431312</v>
      </c>
      <c r="BM95" s="93">
        <f t="shared" si="391"/>
        <v>0.18196443751057381</v>
      </c>
      <c r="BN95" s="93">
        <f t="shared" si="391"/>
        <v>0.18214293758941155</v>
      </c>
      <c r="BO95" s="93">
        <f t="shared" si="391"/>
        <v>0.18234899195031537</v>
      </c>
      <c r="BP95" s="93">
        <f t="shared" si="391"/>
        <v>0.18254614178344147</v>
      </c>
      <c r="BQ95" s="93">
        <f t="shared" si="391"/>
        <v>0.18274899316585563</v>
      </c>
      <c r="BR95" s="93">
        <f t="shared" si="391"/>
        <v>0.18297588326109931</v>
      </c>
      <c r="BS95" s="93">
        <f t="shared" ref="BS95:BS103" si="402">IF($W95&lt;BS$3,0,IF($W95=BS$3,1,BS94*$U94))</f>
        <v>0.18320305504936055</v>
      </c>
      <c r="BT95" s="93">
        <f t="shared" si="395"/>
        <v>0.1835260609165737</v>
      </c>
      <c r="BU95" s="93">
        <f t="shared" si="395"/>
        <v>0.1838496362764202</v>
      </c>
      <c r="BV95" s="93">
        <f t="shared" si="395"/>
        <v>0.18423284058483669</v>
      </c>
      <c r="BW95" s="93">
        <f t="shared" si="395"/>
        <v>0.18465014992366421</v>
      </c>
      <c r="BX95" s="93">
        <f t="shared" si="395"/>
        <v>0.1850684045178746</v>
      </c>
      <c r="BY95" s="93">
        <f t="shared" si="395"/>
        <v>0.18564762510821217</v>
      </c>
      <c r="BZ95" s="93">
        <f t="shared" si="395"/>
        <v>0.18628098044171398</v>
      </c>
      <c r="CA95" s="93">
        <f t="shared" si="395"/>
        <v>0.18698591735012399</v>
      </c>
      <c r="CB95" s="93">
        <f t="shared" si="395"/>
        <v>0.1877406347016245</v>
      </c>
      <c r="CC95" s="93">
        <f t="shared" si="395"/>
        <v>0.18855708688784889</v>
      </c>
      <c r="CD95" s="93">
        <f t="shared" si="395"/>
        <v>0.18947794972350507</v>
      </c>
      <c r="CE95" s="93">
        <f t="shared" si="395"/>
        <v>0.19052392607767152</v>
      </c>
      <c r="CF95" s="93">
        <f t="shared" si="395"/>
        <v>0.19161613806464003</v>
      </c>
      <c r="CG95" s="93">
        <f t="shared" si="395"/>
        <v>0.19287367442187056</v>
      </c>
      <c r="CH95" s="93">
        <f t="shared" si="395"/>
        <v>0.19417855430681233</v>
      </c>
      <c r="CI95" s="93">
        <f t="shared" si="395"/>
        <v>0.19570308131021891</v>
      </c>
      <c r="CJ95" s="93">
        <f t="shared" si="394"/>
        <v>0.19742462403177605</v>
      </c>
      <c r="CK95" s="93">
        <f t="shared" si="394"/>
        <v>0.19935236136618703</v>
      </c>
      <c r="CL95" s="93">
        <f t="shared" si="394"/>
        <v>0.201502391887628</v>
      </c>
      <c r="CM95" s="93">
        <f t="shared" si="394"/>
        <v>0.20401380178763381</v>
      </c>
      <c r="CN95" s="93">
        <f t="shared" si="394"/>
        <v>0.20664229173854812</v>
      </c>
      <c r="CO95" s="93">
        <f t="shared" si="394"/>
        <v>0.20951261455799267</v>
      </c>
      <c r="CP95" s="93">
        <f t="shared" si="394"/>
        <v>0.21274419893988958</v>
      </c>
      <c r="CQ95" s="93">
        <f t="shared" si="394"/>
        <v>0.21639918110881748</v>
      </c>
      <c r="CR95" s="93">
        <f t="shared" si="394"/>
        <v>0.22097107260093074</v>
      </c>
      <c r="CS95" s="93">
        <f t="shared" si="394"/>
        <v>0.2257225318973704</v>
      </c>
      <c r="CT95" s="93">
        <f t="shared" si="394"/>
        <v>0.23106001832057568</v>
      </c>
      <c r="CU95" s="93">
        <f t="shared" si="394"/>
        <v>0.23740343818898541</v>
      </c>
      <c r="CV95" s="93">
        <f t="shared" si="394"/>
        <v>0.24484172994470546</v>
      </c>
      <c r="CW95" s="93">
        <f t="shared" si="394"/>
        <v>0.25278681968748312</v>
      </c>
      <c r="CX95" s="93">
        <f t="shared" si="394"/>
        <v>0.26217259872172066</v>
      </c>
      <c r="CY95" s="93">
        <f t="shared" si="394"/>
        <v>0.27398118792112097</v>
      </c>
      <c r="CZ95" s="93">
        <f t="shared" si="397"/>
        <v>0.28733357935368686</v>
      </c>
      <c r="DA95" s="93">
        <f t="shared" si="397"/>
        <v>0.30437234312163608</v>
      </c>
      <c r="DB95" s="93">
        <f t="shared" si="397"/>
        <v>0.32343220283468399</v>
      </c>
      <c r="DC95" s="93">
        <f t="shared" si="397"/>
        <v>0.34656915995315674</v>
      </c>
      <c r="DD95" s="93">
        <f t="shared" si="397"/>
        <v>0.37488821577262055</v>
      </c>
      <c r="DE95" s="93">
        <f t="shared" si="397"/>
        <v>0.41078238015013979</v>
      </c>
      <c r="DF95" s="93">
        <f t="shared" si="397"/>
        <v>0.45794116089957826</v>
      </c>
      <c r="DG95" s="93">
        <f t="shared" si="397"/>
        <v>0.51678778610314324</v>
      </c>
      <c r="DH95" s="93">
        <f t="shared" si="397"/>
        <v>0.59152725473947598</v>
      </c>
      <c r="DI95" s="93">
        <f t="shared" si="397"/>
        <v>0.69066536060000006</v>
      </c>
      <c r="DJ95" s="93">
        <f t="shared" si="397"/>
        <v>0.82657000000000003</v>
      </c>
      <c r="DK95" s="93">
        <f t="shared" si="397"/>
        <v>1</v>
      </c>
      <c r="DL95" s="93">
        <f t="shared" si="397"/>
        <v>0</v>
      </c>
      <c r="DM95" s="93">
        <f t="shared" si="397"/>
        <v>0</v>
      </c>
      <c r="DN95" s="93">
        <f t="shared" si="397"/>
        <v>0</v>
      </c>
      <c r="DO95" s="93">
        <f t="shared" si="398"/>
        <v>0</v>
      </c>
      <c r="DP95" s="93">
        <f t="shared" si="392"/>
        <v>0</v>
      </c>
      <c r="DQ95" s="93">
        <f t="shared" si="392"/>
        <v>0</v>
      </c>
      <c r="DR95" s="93">
        <f t="shared" si="392"/>
        <v>0</v>
      </c>
      <c r="DS95" s="93">
        <f t="shared" si="392"/>
        <v>0</v>
      </c>
      <c r="DU95" s="37">
        <v>91</v>
      </c>
      <c r="DV95" s="93">
        <f t="shared" si="282"/>
        <v>0.26487672568446569</v>
      </c>
      <c r="DW95" s="93">
        <f t="shared" si="283"/>
        <v>0.26877197165041372</v>
      </c>
      <c r="DX95" s="93">
        <f t="shared" si="284"/>
        <v>0.27272450064527276</v>
      </c>
      <c r="DY95" s="93">
        <f t="shared" si="285"/>
        <v>0.27673515506652674</v>
      </c>
      <c r="DZ95" s="93">
        <f t="shared" si="286"/>
        <v>0.280804789699858</v>
      </c>
      <c r="EA95" s="93">
        <f t="shared" si="287"/>
        <v>0.28493427190132647</v>
      </c>
      <c r="EB95" s="93">
        <f t="shared" si="288"/>
        <v>0.28912448178222833</v>
      </c>
      <c r="EC95" s="93">
        <f t="shared" si="289"/>
        <v>0.29337631239667283</v>
      </c>
      <c r="ED95" s="93">
        <f t="shared" si="290"/>
        <v>0.29769066993191801</v>
      </c>
      <c r="EE95" s="93">
        <f t="shared" si="291"/>
        <v>0.30206847390150504</v>
      </c>
      <c r="EF95" s="93">
        <f t="shared" si="292"/>
        <v>0.30651065734123306</v>
      </c>
      <c r="EG95" s="93">
        <f t="shared" si="293"/>
        <v>0.31101816700801588</v>
      </c>
      <c r="EH95" s="93">
        <f t="shared" si="294"/>
        <v>0.31559196358166314</v>
      </c>
      <c r="EI95" s="93">
        <f t="shared" si="295"/>
        <v>0.32023302186962876</v>
      </c>
      <c r="EJ95" s="93">
        <f t="shared" si="296"/>
        <v>0.32494233101477032</v>
      </c>
      <c r="EK95" s="93">
        <f t="shared" si="297"/>
        <v>0.329720894706164</v>
      </c>
      <c r="EL95" s="93">
        <f t="shared" si="298"/>
        <v>0.33456973139301932</v>
      </c>
      <c r="EM95" s="93">
        <f t="shared" si="299"/>
        <v>0.33948987450174017</v>
      </c>
      <c r="EN95" s="93">
        <f t="shared" si="300"/>
        <v>0.34448237265617754</v>
      </c>
      <c r="EO95" s="93">
        <f t="shared" si="301"/>
        <v>0.3495482899011213</v>
      </c>
      <c r="EP95" s="93">
        <f t="shared" si="302"/>
        <v>0.35468870592907897</v>
      </c>
      <c r="EQ95" s="93">
        <f t="shared" si="303"/>
        <v>0.35990471631038895</v>
      </c>
      <c r="ER95" s="93">
        <f t="shared" si="304"/>
        <v>0.36519743272671817</v>
      </c>
      <c r="ES95" s="93">
        <f t="shared" si="305"/>
        <v>0.37056798320799345</v>
      </c>
      <c r="ET95" s="93">
        <f t="shared" si="306"/>
        <v>0.37601751237281689</v>
      </c>
      <c r="EU95" s="93">
        <f t="shared" si="307"/>
        <v>0.38154718167241714</v>
      </c>
      <c r="EV95" s="93">
        <f t="shared" si="308"/>
        <v>0.38715816963818794</v>
      </c>
      <c r="EW95" s="93">
        <f t="shared" si="309"/>
        <v>0.39285167213286715</v>
      </c>
      <c r="EX95" s="93">
        <f t="shared" si="310"/>
        <v>0.39862890260540929</v>
      </c>
      <c r="EY95" s="93">
        <f t="shared" si="311"/>
        <v>0.40449109234960645</v>
      </c>
      <c r="EZ95" s="93">
        <f t="shared" si="312"/>
        <v>0.41043949076651243</v>
      </c>
      <c r="FA95" s="93">
        <f t="shared" si="313"/>
        <v>0.41647536563072585</v>
      </c>
      <c r="FB95" s="93">
        <f t="shared" si="314"/>
        <v>0.42260000336058945</v>
      </c>
      <c r="FC95" s="93">
        <f t="shared" si="315"/>
        <v>0.42881470929236282</v>
      </c>
      <c r="FD95" s="93">
        <f t="shared" si="316"/>
        <v>0.43512080795842695</v>
      </c>
      <c r="FE95" s="93">
        <f t="shared" si="317"/>
        <v>0.44151964336958027</v>
      </c>
      <c r="FF95" s="93">
        <f t="shared" si="318"/>
        <v>0.44801257930148586</v>
      </c>
      <c r="FG95" s="93">
        <f t="shared" si="319"/>
        <v>0.45460099958533123</v>
      </c>
      <c r="FH95" s="93">
        <f t="shared" si="320"/>
        <v>0.46128630840276258</v>
      </c>
      <c r="FI95" s="93">
        <f t="shared" si="321"/>
        <v>0.46806993058515611</v>
      </c>
      <c r="FJ95" s="93">
        <f t="shared" si="322"/>
        <v>0.47495331191729073</v>
      </c>
      <c r="FK95" s="93">
        <f t="shared" si="323"/>
        <v>0.48193791944548614</v>
      </c>
      <c r="FL95" s="93">
        <f t="shared" si="324"/>
        <v>0.48902524179027268</v>
      </c>
      <c r="FM95" s="93">
        <f t="shared" si="325"/>
        <v>0.49621678946365899</v>
      </c>
      <c r="FN95" s="93">
        <f t="shared" si="326"/>
        <v>0.50351409519106571</v>
      </c>
      <c r="FO95" s="93">
        <f t="shared" si="327"/>
        <v>0.51091871423799318</v>
      </c>
      <c r="FP95" s="93">
        <f t="shared" si="328"/>
        <v>0.51843222474149309</v>
      </c>
      <c r="FQ95" s="93">
        <f t="shared" si="329"/>
        <v>0.52605622804651497</v>
      </c>
      <c r="FR95" s="93">
        <f t="shared" si="330"/>
        <v>0.53379234904719897</v>
      </c>
      <c r="FS95" s="93">
        <f t="shared" si="331"/>
        <v>0.5416422365331871</v>
      </c>
      <c r="FT95" s="93">
        <f t="shared" si="332"/>
        <v>0.54960756354102802</v>
      </c>
      <c r="FU95" s="93">
        <f t="shared" si="333"/>
        <v>0.55769002771074905</v>
      </c>
      <c r="FV95" s="93">
        <f t="shared" si="334"/>
        <v>0.56589135164767179</v>
      </c>
      <c r="FW95" s="93">
        <f t="shared" si="335"/>
        <v>0.57421328328954924</v>
      </c>
      <c r="FX95" s="93">
        <f t="shared" si="336"/>
        <v>0.58265759627910141</v>
      </c>
      <c r="FY95" s="93">
        <f t="shared" si="337"/>
        <v>0.59122609034202933</v>
      </c>
      <c r="FZ95" s="93">
        <f t="shared" si="338"/>
        <v>0.59992059167058853</v>
      </c>
      <c r="GA95" s="93">
        <f t="shared" si="339"/>
        <v>0.60874295331280304</v>
      </c>
      <c r="GB95" s="93">
        <f t="shared" si="340"/>
        <v>0.61769505556740301</v>
      </c>
      <c r="GC95" s="93">
        <f t="shared" si="341"/>
        <v>0.62677880638457062</v>
      </c>
      <c r="GD95" s="93">
        <f t="shared" si="342"/>
        <v>0.63599614177257902</v>
      </c>
      <c r="GE95" s="93">
        <f t="shared" si="343"/>
        <v>0.64534902621041101</v>
      </c>
      <c r="GF95" s="93">
        <f t="shared" si="344"/>
        <v>0.65483945306644642</v>
      </c>
      <c r="GG95" s="93">
        <f t="shared" si="345"/>
        <v>0.66446944502330585</v>
      </c>
      <c r="GH95" s="93">
        <f t="shared" si="346"/>
        <v>0.67424105450894267</v>
      </c>
      <c r="GI95" s="93">
        <f t="shared" si="347"/>
        <v>0.6841563641340741</v>
      </c>
      <c r="GJ95" s="93">
        <f t="shared" si="348"/>
        <v>0.6942174871360457</v>
      </c>
      <c r="GK95" s="93">
        <f t="shared" si="349"/>
        <v>0.70442656782922286</v>
      </c>
      <c r="GL95" s="93">
        <f t="shared" si="350"/>
        <v>0.71478578206200549</v>
      </c>
      <c r="GM95" s="93">
        <f t="shared" si="351"/>
        <v>0.72529733768056437</v>
      </c>
      <c r="GN95" s="93">
        <f t="shared" si="352"/>
        <v>0.73596347499939618</v>
      </c>
      <c r="GO95" s="93">
        <f t="shared" si="353"/>
        <v>0.74678646727879905</v>
      </c>
      <c r="GP95" s="93">
        <f t="shared" si="354"/>
        <v>0.75776862120936961</v>
      </c>
      <c r="GQ95" s="93">
        <f t="shared" si="355"/>
        <v>0.768912277403625</v>
      </c>
      <c r="GR95" s="93">
        <f t="shared" si="356"/>
        <v>0.7802198108948547</v>
      </c>
      <c r="GS95" s="93">
        <f t="shared" si="357"/>
        <v>0.79169363164330842</v>
      </c>
      <c r="GT95" s="93">
        <f t="shared" si="358"/>
        <v>0.80333618504982762</v>
      </c>
      <c r="GU95" s="93">
        <f t="shared" si="359"/>
        <v>0.81514995247703093</v>
      </c>
      <c r="GV95" s="93">
        <f t="shared" si="360"/>
        <v>0.82713745177816367</v>
      </c>
      <c r="GW95" s="93">
        <f t="shared" si="361"/>
        <v>0.8393012378337249</v>
      </c>
      <c r="GX95" s="93">
        <f t="shared" si="362"/>
        <v>0.85164390309598548</v>
      </c>
      <c r="GY95" s="93">
        <f t="shared" si="363"/>
        <v>0.86416807814151464</v>
      </c>
      <c r="GZ95" s="93">
        <f t="shared" si="364"/>
        <v>0.87687643223183098</v>
      </c>
      <c r="HA95" s="93">
        <f t="shared" si="365"/>
        <v>0.88977167388229905</v>
      </c>
      <c r="HB95" s="93">
        <f t="shared" si="366"/>
        <v>0.9028565514393917</v>
      </c>
      <c r="HC95" s="93">
        <f t="shared" si="367"/>
        <v>0.91613385366644151</v>
      </c>
      <c r="HD95" s="93">
        <f t="shared" si="368"/>
        <v>0.92960641033800684</v>
      </c>
      <c r="HE95" s="93">
        <f t="shared" si="369"/>
        <v>0.94327709284297745</v>
      </c>
      <c r="HF95" s="93">
        <f t="shared" si="370"/>
        <v>0.95714881479655056</v>
      </c>
      <c r="HG95" s="93">
        <f t="shared" si="371"/>
        <v>0.97122453266120568</v>
      </c>
      <c r="HH95" s="93">
        <f t="shared" si="372"/>
        <v>0.98550724637681164</v>
      </c>
      <c r="HI95" s="93">
        <f t="shared" si="373"/>
        <v>1</v>
      </c>
      <c r="HJ95" s="93">
        <f t="shared" si="374"/>
        <v>0</v>
      </c>
      <c r="HK95" s="93">
        <f t="shared" si="375"/>
        <v>0</v>
      </c>
      <c r="HL95" s="93">
        <f t="shared" si="376"/>
        <v>0</v>
      </c>
      <c r="HM95" s="93">
        <f t="shared" si="377"/>
        <v>0</v>
      </c>
      <c r="HN95" s="93">
        <f t="shared" si="378"/>
        <v>0</v>
      </c>
      <c r="HO95" s="93">
        <f t="shared" si="379"/>
        <v>0</v>
      </c>
      <c r="HP95" s="93">
        <f t="shared" si="380"/>
        <v>0</v>
      </c>
      <c r="HQ95" s="93">
        <f t="shared" si="381"/>
        <v>0</v>
      </c>
    </row>
    <row r="96" spans="2:225" x14ac:dyDescent="0.25">
      <c r="B96" s="40">
        <v>92</v>
      </c>
      <c r="C96" s="91">
        <f t="shared" ca="1" si="275"/>
        <v>0</v>
      </c>
      <c r="D96" s="91">
        <f t="shared" ca="1" si="276"/>
        <v>0</v>
      </c>
      <c r="E96" s="91">
        <f t="shared" ca="1" si="277"/>
        <v>0</v>
      </c>
      <c r="F96" s="91">
        <f t="shared" ca="1" si="278"/>
        <v>0</v>
      </c>
      <c r="H96" s="40">
        <v>92</v>
      </c>
      <c r="I96" s="91">
        <v>0</v>
      </c>
      <c r="J96" s="41">
        <v>0</v>
      </c>
      <c r="K96" s="92">
        <f t="shared" si="279"/>
        <v>0</v>
      </c>
      <c r="L96" s="92">
        <f t="shared" si="280"/>
        <v>0</v>
      </c>
      <c r="M96" s="42"/>
      <c r="N96" s="40">
        <v>92</v>
      </c>
      <c r="O96" s="54">
        <v>0</v>
      </c>
      <c r="P96" s="92">
        <f t="shared" si="399"/>
        <v>0</v>
      </c>
      <c r="Q96" s="92">
        <f t="shared" si="384"/>
        <v>0</v>
      </c>
      <c r="R96" s="42"/>
      <c r="S96" s="40">
        <v>92</v>
      </c>
      <c r="T96" s="54">
        <f>'7. Dödsrisk'!E96</f>
        <v>0.22281000000000001</v>
      </c>
      <c r="U96" s="90">
        <f t="shared" si="385"/>
        <v>0.77719000000000005</v>
      </c>
      <c r="V96" s="43"/>
      <c r="W96" s="37">
        <v>92</v>
      </c>
      <c r="X96" s="93">
        <f t="shared" si="401"/>
        <v>0.14206982436182602</v>
      </c>
      <c r="Y96" s="93">
        <f t="shared" si="401"/>
        <v>0.14246730815156902</v>
      </c>
      <c r="Z96" s="93">
        <f t="shared" si="401"/>
        <v>0.14249153171195994</v>
      </c>
      <c r="AA96" s="93">
        <f t="shared" si="401"/>
        <v>0.14252288674704425</v>
      </c>
      <c r="AB96" s="93">
        <f t="shared" si="401"/>
        <v>0.14253286404752766</v>
      </c>
      <c r="AC96" s="93">
        <f t="shared" si="401"/>
        <v>0.14255139572897238</v>
      </c>
      <c r="AD96" s="93">
        <f t="shared" si="401"/>
        <v>0.14255852365515517</v>
      </c>
      <c r="AE96" s="93">
        <f t="shared" si="401"/>
        <v>0.1425756327310829</v>
      </c>
      <c r="AF96" s="93">
        <f t="shared" si="401"/>
        <v>0.14258561372404358</v>
      </c>
      <c r="AG96" s="93">
        <f t="shared" si="401"/>
        <v>0.14258846549335344</v>
      </c>
      <c r="AH96" s="93">
        <f t="shared" si="401"/>
        <v>0.14259274327565155</v>
      </c>
      <c r="AI96" s="93">
        <f t="shared" si="401"/>
        <v>0.1425998732693152</v>
      </c>
      <c r="AJ96" s="93">
        <f t="shared" si="401"/>
        <v>0.14260985595923234</v>
      </c>
      <c r="AK96" s="93">
        <f t="shared" si="401"/>
        <v>0.14262554476915695</v>
      </c>
      <c r="AL96" s="93">
        <f t="shared" si="401"/>
        <v>0.14263838222355701</v>
      </c>
      <c r="AM96" s="93">
        <f t="shared" si="401"/>
        <v>0.14265407417171591</v>
      </c>
      <c r="AN96" s="93">
        <f t="shared" si="400"/>
        <v>0.1426726216125255</v>
      </c>
      <c r="AO96" s="93">
        <f t="shared" si="400"/>
        <v>0.1426997345620924</v>
      </c>
      <c r="AP96" s="93">
        <f t="shared" si="400"/>
        <v>0.14274255732929109</v>
      </c>
      <c r="AQ96" s="93">
        <f t="shared" si="400"/>
        <v>0.14279110630543496</v>
      </c>
      <c r="AR96" s="93">
        <f t="shared" si="400"/>
        <v>0.1428711141293473</v>
      </c>
      <c r="AS96" s="93">
        <f t="shared" si="400"/>
        <v>0.14296261019987541</v>
      </c>
      <c r="AT96" s="93">
        <f t="shared" si="400"/>
        <v>0.14304987062095423</v>
      </c>
      <c r="AU96" s="93">
        <f t="shared" si="400"/>
        <v>0.1431414811689023</v>
      </c>
      <c r="AV96" s="93">
        <f t="shared" si="400"/>
        <v>0.14323028394494808</v>
      </c>
      <c r="AW96" s="93">
        <f t="shared" si="400"/>
        <v>0.1433506985317147</v>
      </c>
      <c r="AX96" s="93">
        <f t="shared" si="400"/>
        <v>0.143478394302644</v>
      </c>
      <c r="AY96" s="93">
        <f t="shared" si="400"/>
        <v>0.14359758029428837</v>
      </c>
      <c r="AZ96" s="93">
        <f t="shared" si="400"/>
        <v>0.14371111207282586</v>
      </c>
      <c r="BA96" s="93">
        <f t="shared" si="400"/>
        <v>0.14381897630505466</v>
      </c>
      <c r="BB96" s="93">
        <f t="shared" si="400"/>
        <v>0.14392404085487881</v>
      </c>
      <c r="BC96" s="93">
        <f t="shared" si="400"/>
        <v>0.14402918215785401</v>
      </c>
      <c r="BD96" s="93">
        <f t="shared" ref="BD96:BR103" si="403">IF($W96&lt;BD$3,0,IF($W96=BD$3,1,BD95*$U95))</f>
        <v>0.14410699993782036</v>
      </c>
      <c r="BE96" s="93">
        <f t="shared" si="403"/>
        <v>0.1442079454996702</v>
      </c>
      <c r="BF96" s="93">
        <f t="shared" si="403"/>
        <v>0.14434651815710095</v>
      </c>
      <c r="BG96" s="93">
        <f t="shared" si="403"/>
        <v>0.14443895909091911</v>
      </c>
      <c r="BH96" s="93">
        <f t="shared" si="403"/>
        <v>0.14457485945881043</v>
      </c>
      <c r="BI96" s="93">
        <f t="shared" si="403"/>
        <v>0.1447007491105366</v>
      </c>
      <c r="BJ96" s="93">
        <f t="shared" si="403"/>
        <v>0.14482964749680882</v>
      </c>
      <c r="BK96" s="93">
        <f t="shared" si="403"/>
        <v>0.14492384799800748</v>
      </c>
      <c r="BL96" s="93">
        <f t="shared" si="403"/>
        <v>0.14504133147650344</v>
      </c>
      <c r="BM96" s="93">
        <f t="shared" si="403"/>
        <v>0.14518942468968685</v>
      </c>
      <c r="BN96" s="93">
        <f t="shared" si="403"/>
        <v>0.14533184990259149</v>
      </c>
      <c r="BO96" s="93">
        <f t="shared" si="403"/>
        <v>0.14549626067715665</v>
      </c>
      <c r="BP96" s="93">
        <f t="shared" si="403"/>
        <v>0.14565356652900796</v>
      </c>
      <c r="BQ96" s="93">
        <f t="shared" si="403"/>
        <v>0.14581542164703623</v>
      </c>
      <c r="BR96" s="93">
        <f t="shared" si="403"/>
        <v>0.14599645725403115</v>
      </c>
      <c r="BS96" s="93">
        <f t="shared" si="402"/>
        <v>0.14617771762388479</v>
      </c>
      <c r="BT96" s="93">
        <f t="shared" si="395"/>
        <v>0.14643544400533418</v>
      </c>
      <c r="BU96" s="93">
        <f t="shared" si="395"/>
        <v>0.14669362478495568</v>
      </c>
      <c r="BV96" s="93">
        <f t="shared" si="395"/>
        <v>0.14699938350264119</v>
      </c>
      <c r="BW96" s="93">
        <f t="shared" si="395"/>
        <v>0.14733235462409169</v>
      </c>
      <c r="BX96" s="93">
        <f t="shared" si="395"/>
        <v>0.14766607996481215</v>
      </c>
      <c r="BY96" s="93">
        <f t="shared" si="395"/>
        <v>0.14812824007384251</v>
      </c>
      <c r="BZ96" s="93">
        <f t="shared" si="395"/>
        <v>0.14863359429444359</v>
      </c>
      <c r="CA96" s="93">
        <f t="shared" si="395"/>
        <v>0.14919606345366393</v>
      </c>
      <c r="CB96" s="93">
        <f t="shared" si="395"/>
        <v>0.1497982524284262</v>
      </c>
      <c r="CC96" s="93">
        <f t="shared" si="395"/>
        <v>0.15044969962781463</v>
      </c>
      <c r="CD96" s="93">
        <f t="shared" si="395"/>
        <v>0.15118445608438472</v>
      </c>
      <c r="CE96" s="93">
        <f t="shared" si="395"/>
        <v>0.15201904061737412</v>
      </c>
      <c r="CF96" s="93">
        <f t="shared" si="395"/>
        <v>0.1528905165617763</v>
      </c>
      <c r="CG96" s="93">
        <f t="shared" si="395"/>
        <v>0.15389390482121054</v>
      </c>
      <c r="CH96" s="93">
        <f t="shared" si="395"/>
        <v>0.15493506848140556</v>
      </c>
      <c r="CI96" s="93">
        <f t="shared" si="395"/>
        <v>0.15615148857742367</v>
      </c>
      <c r="CJ96" s="93">
        <f t="shared" si="394"/>
        <v>0.1575251075149541</v>
      </c>
      <c r="CK96" s="93">
        <f t="shared" si="394"/>
        <v>0.15906324913408065</v>
      </c>
      <c r="CL96" s="93">
        <f t="shared" si="394"/>
        <v>0.16077875848713841</v>
      </c>
      <c r="CM96" s="93">
        <f t="shared" si="394"/>
        <v>0.16278261244635303</v>
      </c>
      <c r="CN96" s="93">
        <f t="shared" si="394"/>
        <v>0.16487988457818756</v>
      </c>
      <c r="CO96" s="93">
        <f t="shared" si="394"/>
        <v>0.16717011515582236</v>
      </c>
      <c r="CP96" s="93">
        <f t="shared" si="394"/>
        <v>0.16974859633413791</v>
      </c>
      <c r="CQ96" s="93">
        <f t="shared" si="394"/>
        <v>0.17266490660672548</v>
      </c>
      <c r="CR96" s="93">
        <f t="shared" si="394"/>
        <v>0.17631281882828265</v>
      </c>
      <c r="CS96" s="93">
        <f t="shared" si="394"/>
        <v>0.18010400820091185</v>
      </c>
      <c r="CT96" s="93">
        <f t="shared" si="394"/>
        <v>0.18436278861798736</v>
      </c>
      <c r="CU96" s="93">
        <f t="shared" si="394"/>
        <v>0.18942420333099147</v>
      </c>
      <c r="CV96" s="93">
        <f t="shared" si="394"/>
        <v>0.1953592163228805</v>
      </c>
      <c r="CW96" s="93">
        <f t="shared" si="394"/>
        <v>0.20169860342864279</v>
      </c>
      <c r="CX96" s="93">
        <f t="shared" si="394"/>
        <v>0.20918751652006093</v>
      </c>
      <c r="CY96" s="93">
        <f t="shared" si="394"/>
        <v>0.21860958984226245</v>
      </c>
      <c r="CZ96" s="93">
        <f t="shared" si="397"/>
        <v>0.22926346296630676</v>
      </c>
      <c r="DA96" s="93">
        <f t="shared" si="397"/>
        <v>0.24285869257675344</v>
      </c>
      <c r="DB96" s="93">
        <f t="shared" si="397"/>
        <v>0.2580665546417944</v>
      </c>
      <c r="DC96" s="93">
        <f t="shared" si="397"/>
        <v>0.27652753272662378</v>
      </c>
      <c r="DD96" s="93">
        <f t="shared" si="397"/>
        <v>0.29912330736497394</v>
      </c>
      <c r="DE96" s="93">
        <f t="shared" si="397"/>
        <v>0.32776326112179655</v>
      </c>
      <c r="DF96" s="93">
        <f t="shared" si="397"/>
        <v>0.36539125228177349</v>
      </c>
      <c r="DG96" s="93">
        <f t="shared" si="397"/>
        <v>0.41234497453169799</v>
      </c>
      <c r="DH96" s="93">
        <f t="shared" si="397"/>
        <v>0.47197959655662791</v>
      </c>
      <c r="DI96" s="93">
        <f t="shared" si="397"/>
        <v>0.55108189122274009</v>
      </c>
      <c r="DJ96" s="93">
        <f t="shared" si="397"/>
        <v>0.65952020300000003</v>
      </c>
      <c r="DK96" s="93">
        <f t="shared" si="397"/>
        <v>0.79790000000000005</v>
      </c>
      <c r="DL96" s="93">
        <f t="shared" si="397"/>
        <v>1</v>
      </c>
      <c r="DM96" s="93">
        <f t="shared" si="397"/>
        <v>0</v>
      </c>
      <c r="DN96" s="93">
        <f t="shared" si="397"/>
        <v>0</v>
      </c>
      <c r="DO96" s="93">
        <f t="shared" si="398"/>
        <v>0</v>
      </c>
      <c r="DP96" s="93">
        <f t="shared" si="392"/>
        <v>0</v>
      </c>
      <c r="DQ96" s="93">
        <f t="shared" si="392"/>
        <v>0</v>
      </c>
      <c r="DR96" s="93">
        <f t="shared" si="392"/>
        <v>0</v>
      </c>
      <c r="DS96" s="93">
        <f t="shared" si="392"/>
        <v>0</v>
      </c>
      <c r="DU96" s="37">
        <v>92</v>
      </c>
      <c r="DV96" s="93">
        <f t="shared" si="282"/>
        <v>0.26103793255860386</v>
      </c>
      <c r="DW96" s="93">
        <f t="shared" si="283"/>
        <v>0.26487672568446569</v>
      </c>
      <c r="DX96" s="93">
        <f t="shared" si="284"/>
        <v>0.26877197165041372</v>
      </c>
      <c r="DY96" s="93">
        <f t="shared" si="285"/>
        <v>0.27272450064527276</v>
      </c>
      <c r="DZ96" s="93">
        <f t="shared" si="286"/>
        <v>0.27673515506652674</v>
      </c>
      <c r="EA96" s="93">
        <f t="shared" si="287"/>
        <v>0.280804789699858</v>
      </c>
      <c r="EB96" s="93">
        <f t="shared" si="288"/>
        <v>0.28493427190132647</v>
      </c>
      <c r="EC96" s="93">
        <f t="shared" si="289"/>
        <v>0.28912448178222833</v>
      </c>
      <c r="ED96" s="93">
        <f t="shared" si="290"/>
        <v>0.29337631239667283</v>
      </c>
      <c r="EE96" s="93">
        <f t="shared" si="291"/>
        <v>0.29769066993191801</v>
      </c>
      <c r="EF96" s="93">
        <f t="shared" si="292"/>
        <v>0.30206847390150504</v>
      </c>
      <c r="EG96" s="93">
        <f t="shared" si="293"/>
        <v>0.30651065734123306</v>
      </c>
      <c r="EH96" s="93">
        <f t="shared" si="294"/>
        <v>0.31101816700801588</v>
      </c>
      <c r="EI96" s="93">
        <f t="shared" si="295"/>
        <v>0.31559196358166314</v>
      </c>
      <c r="EJ96" s="93">
        <f t="shared" si="296"/>
        <v>0.32023302186962876</v>
      </c>
      <c r="EK96" s="93">
        <f t="shared" si="297"/>
        <v>0.32494233101477032</v>
      </c>
      <c r="EL96" s="93">
        <f t="shared" si="298"/>
        <v>0.329720894706164</v>
      </c>
      <c r="EM96" s="93">
        <f t="shared" si="299"/>
        <v>0.33456973139301932</v>
      </c>
      <c r="EN96" s="93">
        <f t="shared" si="300"/>
        <v>0.33948987450174017</v>
      </c>
      <c r="EO96" s="93">
        <f t="shared" si="301"/>
        <v>0.34448237265617754</v>
      </c>
      <c r="EP96" s="93">
        <f t="shared" si="302"/>
        <v>0.3495482899011213</v>
      </c>
      <c r="EQ96" s="93">
        <f t="shared" si="303"/>
        <v>0.35468870592907897</v>
      </c>
      <c r="ER96" s="93">
        <f t="shared" si="304"/>
        <v>0.35990471631038895</v>
      </c>
      <c r="ES96" s="93">
        <f t="shared" si="305"/>
        <v>0.36519743272671817</v>
      </c>
      <c r="ET96" s="93">
        <f t="shared" si="306"/>
        <v>0.37056798320799345</v>
      </c>
      <c r="EU96" s="93">
        <f t="shared" si="307"/>
        <v>0.37601751237281689</v>
      </c>
      <c r="EV96" s="93">
        <f t="shared" si="308"/>
        <v>0.38154718167241714</v>
      </c>
      <c r="EW96" s="93">
        <f t="shared" si="309"/>
        <v>0.38715816963818794</v>
      </c>
      <c r="EX96" s="93">
        <f t="shared" si="310"/>
        <v>0.39285167213286715</v>
      </c>
      <c r="EY96" s="93">
        <f t="shared" si="311"/>
        <v>0.39862890260540929</v>
      </c>
      <c r="EZ96" s="93">
        <f t="shared" si="312"/>
        <v>0.40449109234960645</v>
      </c>
      <c r="FA96" s="93">
        <f t="shared" si="313"/>
        <v>0.41043949076651243</v>
      </c>
      <c r="FB96" s="93">
        <f t="shared" si="314"/>
        <v>0.41647536563072585</v>
      </c>
      <c r="FC96" s="93">
        <f t="shared" si="315"/>
        <v>0.42260000336058945</v>
      </c>
      <c r="FD96" s="93">
        <f t="shared" si="316"/>
        <v>0.42881470929236282</v>
      </c>
      <c r="FE96" s="93">
        <f t="shared" si="317"/>
        <v>0.43512080795842695</v>
      </c>
      <c r="FF96" s="93">
        <f t="shared" si="318"/>
        <v>0.44151964336958027</v>
      </c>
      <c r="FG96" s="93">
        <f t="shared" si="319"/>
        <v>0.44801257930148586</v>
      </c>
      <c r="FH96" s="93">
        <f t="shared" si="320"/>
        <v>0.45460099958533123</v>
      </c>
      <c r="FI96" s="93">
        <f t="shared" si="321"/>
        <v>0.46128630840276258</v>
      </c>
      <c r="FJ96" s="93">
        <f t="shared" si="322"/>
        <v>0.46806993058515611</v>
      </c>
      <c r="FK96" s="93">
        <f t="shared" si="323"/>
        <v>0.47495331191729073</v>
      </c>
      <c r="FL96" s="93">
        <f t="shared" si="324"/>
        <v>0.48193791944548614</v>
      </c>
      <c r="FM96" s="93">
        <f t="shared" si="325"/>
        <v>0.48902524179027268</v>
      </c>
      <c r="FN96" s="93">
        <f t="shared" si="326"/>
        <v>0.49621678946365899</v>
      </c>
      <c r="FO96" s="93">
        <f t="shared" si="327"/>
        <v>0.50351409519106571</v>
      </c>
      <c r="FP96" s="93">
        <f t="shared" si="328"/>
        <v>0.51091871423799318</v>
      </c>
      <c r="FQ96" s="93">
        <f t="shared" si="329"/>
        <v>0.51843222474149309</v>
      </c>
      <c r="FR96" s="93">
        <f t="shared" si="330"/>
        <v>0.52605622804651497</v>
      </c>
      <c r="FS96" s="93">
        <f t="shared" si="331"/>
        <v>0.53379234904719897</v>
      </c>
      <c r="FT96" s="93">
        <f t="shared" si="332"/>
        <v>0.5416422365331871</v>
      </c>
      <c r="FU96" s="93">
        <f t="shared" si="333"/>
        <v>0.54960756354102802</v>
      </c>
      <c r="FV96" s="93">
        <f t="shared" si="334"/>
        <v>0.55769002771074905</v>
      </c>
      <c r="FW96" s="93">
        <f t="shared" si="335"/>
        <v>0.56589135164767179</v>
      </c>
      <c r="FX96" s="93">
        <f t="shared" si="336"/>
        <v>0.57421328328954924</v>
      </c>
      <c r="FY96" s="93">
        <f t="shared" si="337"/>
        <v>0.58265759627910141</v>
      </c>
      <c r="FZ96" s="93">
        <f t="shared" si="338"/>
        <v>0.59122609034202933</v>
      </c>
      <c r="GA96" s="93">
        <f t="shared" si="339"/>
        <v>0.59992059167058853</v>
      </c>
      <c r="GB96" s="93">
        <f t="shared" si="340"/>
        <v>0.60874295331280304</v>
      </c>
      <c r="GC96" s="93">
        <f t="shared" si="341"/>
        <v>0.61769505556740301</v>
      </c>
      <c r="GD96" s="93">
        <f t="shared" si="342"/>
        <v>0.62677880638457062</v>
      </c>
      <c r="GE96" s="93">
        <f t="shared" si="343"/>
        <v>0.63599614177257902</v>
      </c>
      <c r="GF96" s="93">
        <f t="shared" si="344"/>
        <v>0.64534902621041101</v>
      </c>
      <c r="GG96" s="93">
        <f t="shared" si="345"/>
        <v>0.65483945306644642</v>
      </c>
      <c r="GH96" s="93">
        <f t="shared" si="346"/>
        <v>0.66446944502330585</v>
      </c>
      <c r="GI96" s="93">
        <f t="shared" si="347"/>
        <v>0.67424105450894267</v>
      </c>
      <c r="GJ96" s="93">
        <f t="shared" si="348"/>
        <v>0.6841563641340741</v>
      </c>
      <c r="GK96" s="93">
        <f t="shared" si="349"/>
        <v>0.6942174871360457</v>
      </c>
      <c r="GL96" s="93">
        <f t="shared" si="350"/>
        <v>0.70442656782922286</v>
      </c>
      <c r="GM96" s="93">
        <f t="shared" si="351"/>
        <v>0.71478578206200549</v>
      </c>
      <c r="GN96" s="93">
        <f t="shared" si="352"/>
        <v>0.72529733768056437</v>
      </c>
      <c r="GO96" s="93">
        <f t="shared" si="353"/>
        <v>0.73596347499939618</v>
      </c>
      <c r="GP96" s="93">
        <f t="shared" si="354"/>
        <v>0.74678646727879905</v>
      </c>
      <c r="GQ96" s="93">
        <f t="shared" si="355"/>
        <v>0.75776862120936961</v>
      </c>
      <c r="GR96" s="93">
        <f t="shared" si="356"/>
        <v>0.768912277403625</v>
      </c>
      <c r="GS96" s="93">
        <f t="shared" si="357"/>
        <v>0.7802198108948547</v>
      </c>
      <c r="GT96" s="93">
        <f t="shared" si="358"/>
        <v>0.79169363164330842</v>
      </c>
      <c r="GU96" s="93">
        <f t="shared" si="359"/>
        <v>0.80333618504982762</v>
      </c>
      <c r="GV96" s="93">
        <f t="shared" si="360"/>
        <v>0.81514995247703093</v>
      </c>
      <c r="GW96" s="93">
        <f t="shared" si="361"/>
        <v>0.82713745177816367</v>
      </c>
      <c r="GX96" s="93">
        <f t="shared" si="362"/>
        <v>0.8393012378337249</v>
      </c>
      <c r="GY96" s="93">
        <f t="shared" si="363"/>
        <v>0.85164390309598548</v>
      </c>
      <c r="GZ96" s="93">
        <f t="shared" si="364"/>
        <v>0.86416807814151464</v>
      </c>
      <c r="HA96" s="93">
        <f t="shared" si="365"/>
        <v>0.87687643223183098</v>
      </c>
      <c r="HB96" s="93">
        <f t="shared" si="366"/>
        <v>0.88977167388229905</v>
      </c>
      <c r="HC96" s="93">
        <f t="shared" si="367"/>
        <v>0.9028565514393917</v>
      </c>
      <c r="HD96" s="93">
        <f t="shared" si="368"/>
        <v>0.91613385366644151</v>
      </c>
      <c r="HE96" s="93">
        <f t="shared" si="369"/>
        <v>0.92960641033800684</v>
      </c>
      <c r="HF96" s="93">
        <f t="shared" si="370"/>
        <v>0.94327709284297745</v>
      </c>
      <c r="HG96" s="93">
        <f t="shared" si="371"/>
        <v>0.95714881479655056</v>
      </c>
      <c r="HH96" s="93">
        <f t="shared" si="372"/>
        <v>0.97122453266120568</v>
      </c>
      <c r="HI96" s="93">
        <f t="shared" si="373"/>
        <v>0.98550724637681164</v>
      </c>
      <c r="HJ96" s="93">
        <f t="shared" si="374"/>
        <v>1</v>
      </c>
      <c r="HK96" s="93">
        <f t="shared" si="375"/>
        <v>0</v>
      </c>
      <c r="HL96" s="93">
        <f t="shared" si="376"/>
        <v>0</v>
      </c>
      <c r="HM96" s="93">
        <f t="shared" si="377"/>
        <v>0</v>
      </c>
      <c r="HN96" s="93">
        <f t="shared" si="378"/>
        <v>0</v>
      </c>
      <c r="HO96" s="93">
        <f t="shared" si="379"/>
        <v>0</v>
      </c>
      <c r="HP96" s="93">
        <f t="shared" si="380"/>
        <v>0</v>
      </c>
      <c r="HQ96" s="93">
        <f t="shared" si="381"/>
        <v>0</v>
      </c>
    </row>
    <row r="97" spans="2:225" x14ac:dyDescent="0.25">
      <c r="B97" s="40">
        <v>93</v>
      </c>
      <c r="C97" s="91">
        <f t="shared" ca="1" si="275"/>
        <v>0</v>
      </c>
      <c r="D97" s="91">
        <f t="shared" ca="1" si="276"/>
        <v>0</v>
      </c>
      <c r="E97" s="91">
        <f t="shared" ca="1" si="277"/>
        <v>0</v>
      </c>
      <c r="F97" s="91">
        <f t="shared" ca="1" si="278"/>
        <v>0</v>
      </c>
      <c r="H97" s="40">
        <v>93</v>
      </c>
      <c r="I97" s="91">
        <v>0</v>
      </c>
      <c r="J97" s="41">
        <v>0</v>
      </c>
      <c r="K97" s="92">
        <f t="shared" si="279"/>
        <v>0</v>
      </c>
      <c r="L97" s="92">
        <f t="shared" si="280"/>
        <v>0</v>
      </c>
      <c r="M97" s="42"/>
      <c r="N97" s="40">
        <v>93</v>
      </c>
      <c r="O97" s="54">
        <v>0</v>
      </c>
      <c r="P97" s="92">
        <f t="shared" si="399"/>
        <v>0</v>
      </c>
      <c r="Q97" s="92">
        <f t="shared" si="384"/>
        <v>0</v>
      </c>
      <c r="R97" s="42"/>
      <c r="S97" s="40">
        <v>93</v>
      </c>
      <c r="T97" s="54">
        <f>'7. Dödsrisk'!E97</f>
        <v>0.24449000000000001</v>
      </c>
      <c r="U97" s="90">
        <f t="shared" si="385"/>
        <v>0.75551000000000001</v>
      </c>
      <c r="V97" s="43"/>
      <c r="W97" s="37">
        <v>93</v>
      </c>
      <c r="X97" s="93">
        <f t="shared" si="401"/>
        <v>0.11041524679576757</v>
      </c>
      <c r="Y97" s="93">
        <f t="shared" si="401"/>
        <v>0.11072416722231794</v>
      </c>
      <c r="Z97" s="93">
        <f t="shared" si="401"/>
        <v>0.11074299353121815</v>
      </c>
      <c r="AA97" s="93">
        <f t="shared" si="401"/>
        <v>0.11076736235093533</v>
      </c>
      <c r="AB97" s="93">
        <f t="shared" si="401"/>
        <v>0.11077511660909803</v>
      </c>
      <c r="AC97" s="93">
        <f t="shared" si="401"/>
        <v>0.11078951924660005</v>
      </c>
      <c r="AD97" s="93">
        <f t="shared" si="401"/>
        <v>0.11079505899955006</v>
      </c>
      <c r="AE97" s="93">
        <f t="shared" si="401"/>
        <v>0.11080835600227032</v>
      </c>
      <c r="AF97" s="93">
        <f t="shared" si="401"/>
        <v>0.11081611313018944</v>
      </c>
      <c r="AG97" s="93">
        <f t="shared" si="401"/>
        <v>0.11081832949677936</v>
      </c>
      <c r="AH97" s="93">
        <f t="shared" si="401"/>
        <v>0.11082165414640363</v>
      </c>
      <c r="AI97" s="93">
        <f t="shared" si="401"/>
        <v>0.11082719550617909</v>
      </c>
      <c r="AJ97" s="93">
        <f t="shared" si="401"/>
        <v>0.11083495395295578</v>
      </c>
      <c r="AK97" s="93">
        <f t="shared" si="401"/>
        <v>0.11084714713914109</v>
      </c>
      <c r="AL97" s="93">
        <f t="shared" si="401"/>
        <v>0.11085712428032628</v>
      </c>
      <c r="AM97" s="93">
        <f t="shared" si="401"/>
        <v>0.11086931990551589</v>
      </c>
      <c r="AN97" s="93">
        <f t="shared" si="400"/>
        <v>0.1108837347910387</v>
      </c>
      <c r="AO97" s="93">
        <f t="shared" si="400"/>
        <v>0.11090480670431259</v>
      </c>
      <c r="AP97" s="93">
        <f t="shared" si="400"/>
        <v>0.11093808813075175</v>
      </c>
      <c r="AQ97" s="93">
        <f t="shared" si="400"/>
        <v>0.110975819909521</v>
      </c>
      <c r="AR97" s="93">
        <f t="shared" si="400"/>
        <v>0.11103800119018743</v>
      </c>
      <c r="AS97" s="93">
        <f t="shared" si="400"/>
        <v>0.11110911102124117</v>
      </c>
      <c r="AT97" s="93">
        <f t="shared" si="400"/>
        <v>0.11117692894789942</v>
      </c>
      <c r="AU97" s="93">
        <f t="shared" si="400"/>
        <v>0.11124812774965918</v>
      </c>
      <c r="AV97" s="93">
        <f t="shared" si="400"/>
        <v>0.1113171443791742</v>
      </c>
      <c r="AW97" s="93">
        <f t="shared" si="400"/>
        <v>0.11141072939186335</v>
      </c>
      <c r="AX97" s="93">
        <f t="shared" si="400"/>
        <v>0.1115099732680719</v>
      </c>
      <c r="AY97" s="93">
        <f t="shared" si="400"/>
        <v>0.11160260342891799</v>
      </c>
      <c r="AZ97" s="93">
        <f t="shared" si="400"/>
        <v>0.11169083919187954</v>
      </c>
      <c r="BA97" s="93">
        <f t="shared" si="400"/>
        <v>0.11177467019452544</v>
      </c>
      <c r="BB97" s="93">
        <f t="shared" si="400"/>
        <v>0.11185632531200326</v>
      </c>
      <c r="BC97" s="93">
        <f t="shared" si="400"/>
        <v>0.11193804008126257</v>
      </c>
      <c r="BD97" s="93">
        <f t="shared" si="403"/>
        <v>0.11199851928167462</v>
      </c>
      <c r="BE97" s="93">
        <f t="shared" si="403"/>
        <v>0.11207697316288869</v>
      </c>
      <c r="BF97" s="93">
        <f t="shared" si="403"/>
        <v>0.1121846704465173</v>
      </c>
      <c r="BG97" s="93">
        <f t="shared" si="403"/>
        <v>0.11225651461587142</v>
      </c>
      <c r="BH97" s="93">
        <f t="shared" si="403"/>
        <v>0.11236213502279289</v>
      </c>
      <c r="BI97" s="93">
        <f t="shared" si="403"/>
        <v>0.11245997520121795</v>
      </c>
      <c r="BJ97" s="93">
        <f t="shared" si="403"/>
        <v>0.11256015373804486</v>
      </c>
      <c r="BK97" s="93">
        <f t="shared" si="403"/>
        <v>0.11263336542557144</v>
      </c>
      <c r="BL97" s="93">
        <f t="shared" si="403"/>
        <v>0.11272467241022371</v>
      </c>
      <c r="BM97" s="93">
        <f t="shared" si="403"/>
        <v>0.11283976897457773</v>
      </c>
      <c r="BN97" s="93">
        <f t="shared" si="403"/>
        <v>0.11295046042579508</v>
      </c>
      <c r="BO97" s="93">
        <f t="shared" si="403"/>
        <v>0.11307823883567938</v>
      </c>
      <c r="BP97" s="93">
        <f t="shared" si="403"/>
        <v>0.11320049537067971</v>
      </c>
      <c r="BQ97" s="93">
        <f t="shared" si="403"/>
        <v>0.1133262875498601</v>
      </c>
      <c r="BR97" s="93">
        <f t="shared" si="403"/>
        <v>0.11346698661326048</v>
      </c>
      <c r="BS97" s="93">
        <f t="shared" si="402"/>
        <v>0.11360786036010703</v>
      </c>
      <c r="BT97" s="93">
        <f t="shared" si="395"/>
        <v>0.11380816272650568</v>
      </c>
      <c r="BU97" s="93">
        <f t="shared" si="395"/>
        <v>0.11400881824661971</v>
      </c>
      <c r="BV97" s="93">
        <f t="shared" si="395"/>
        <v>0.11424645086441772</v>
      </c>
      <c r="BW97" s="93">
        <f t="shared" si="395"/>
        <v>0.11450523269029783</v>
      </c>
      <c r="BX97" s="93">
        <f t="shared" si="395"/>
        <v>0.11476460068785237</v>
      </c>
      <c r="BY97" s="93">
        <f t="shared" si="395"/>
        <v>0.11512378690298966</v>
      </c>
      <c r="BZ97" s="93">
        <f t="shared" si="395"/>
        <v>0.11551654314969861</v>
      </c>
      <c r="CA97" s="93">
        <f t="shared" si="395"/>
        <v>0.11595368855555307</v>
      </c>
      <c r="CB97" s="93">
        <f t="shared" si="395"/>
        <v>0.11642170380484856</v>
      </c>
      <c r="CC97" s="93">
        <f t="shared" si="395"/>
        <v>0.11692800205374125</v>
      </c>
      <c r="CD97" s="93">
        <f t="shared" si="395"/>
        <v>0.11749904742422297</v>
      </c>
      <c r="CE97" s="93">
        <f t="shared" si="395"/>
        <v>0.118147678177417</v>
      </c>
      <c r="CF97" s="93">
        <f t="shared" si="395"/>
        <v>0.11882498056664692</v>
      </c>
      <c r="CG97" s="93">
        <f t="shared" si="395"/>
        <v>0.11960480388799663</v>
      </c>
      <c r="CH97" s="93">
        <f t="shared" si="395"/>
        <v>0.12041398587306359</v>
      </c>
      <c r="CI97" s="93">
        <f t="shared" si="395"/>
        <v>0.12135937540748791</v>
      </c>
      <c r="CJ97" s="93">
        <f t="shared" si="394"/>
        <v>0.12242693830954719</v>
      </c>
      <c r="CK97" s="93">
        <f t="shared" si="394"/>
        <v>0.12362236659451616</v>
      </c>
      <c r="CL97" s="93">
        <f t="shared" si="394"/>
        <v>0.12495564330861911</v>
      </c>
      <c r="CM97" s="93">
        <f t="shared" si="394"/>
        <v>0.12651301856718111</v>
      </c>
      <c r="CN97" s="93">
        <f t="shared" si="394"/>
        <v>0.1281429974953216</v>
      </c>
      <c r="CO97" s="93">
        <f t="shared" si="394"/>
        <v>0.12992294179795358</v>
      </c>
      <c r="CP97" s="93">
        <f t="shared" si="394"/>
        <v>0.13192691158492864</v>
      </c>
      <c r="CQ97" s="93">
        <f t="shared" si="394"/>
        <v>0.13419343876568099</v>
      </c>
      <c r="CR97" s="93">
        <f t="shared" si="394"/>
        <v>0.13702855966515301</v>
      </c>
      <c r="CS97" s="93">
        <f t="shared" si="394"/>
        <v>0.13997503413366669</v>
      </c>
      <c r="CT97" s="93">
        <f t="shared" si="394"/>
        <v>0.14328491568601359</v>
      </c>
      <c r="CU97" s="93">
        <f t="shared" si="394"/>
        <v>0.14721859658681327</v>
      </c>
      <c r="CV97" s="93">
        <f t="shared" si="394"/>
        <v>0.15183122933397949</v>
      </c>
      <c r="CW97" s="93">
        <f t="shared" si="394"/>
        <v>0.15675813759870691</v>
      </c>
      <c r="CX97" s="93">
        <f t="shared" si="394"/>
        <v>0.16257844596422616</v>
      </c>
      <c r="CY97" s="93">
        <f t="shared" si="394"/>
        <v>0.16990118712950797</v>
      </c>
      <c r="CZ97" s="93">
        <f t="shared" si="397"/>
        <v>0.17818127078278395</v>
      </c>
      <c r="DA97" s="93">
        <f t="shared" si="397"/>
        <v>0.18874734728372702</v>
      </c>
      <c r="DB97" s="93">
        <f t="shared" si="397"/>
        <v>0.2005667456020562</v>
      </c>
      <c r="DC97" s="93">
        <f t="shared" si="397"/>
        <v>0.21491443315980474</v>
      </c>
      <c r="DD97" s="93">
        <f t="shared" si="397"/>
        <v>0.2324756432509841</v>
      </c>
      <c r="DE97" s="93">
        <f t="shared" si="397"/>
        <v>0.25473432891124909</v>
      </c>
      <c r="DF97" s="93">
        <f t="shared" si="397"/>
        <v>0.28397842736087153</v>
      </c>
      <c r="DG97" s="93">
        <f t="shared" si="397"/>
        <v>0.32047039075629036</v>
      </c>
      <c r="DH97" s="93">
        <f t="shared" si="397"/>
        <v>0.36681782264784568</v>
      </c>
      <c r="DI97" s="93">
        <f t="shared" si="397"/>
        <v>0.42829533503940143</v>
      </c>
      <c r="DJ97" s="93">
        <f t="shared" si="397"/>
        <v>0.5125725065695701</v>
      </c>
      <c r="DK97" s="93">
        <f t="shared" si="397"/>
        <v>0.62011990100000003</v>
      </c>
      <c r="DL97" s="93">
        <f t="shared" si="397"/>
        <v>0.77719000000000005</v>
      </c>
      <c r="DM97" s="93">
        <f t="shared" si="397"/>
        <v>1</v>
      </c>
      <c r="DN97" s="93">
        <f t="shared" si="397"/>
        <v>0</v>
      </c>
      <c r="DO97" s="93">
        <f t="shared" si="398"/>
        <v>0</v>
      </c>
      <c r="DP97" s="93">
        <f t="shared" si="392"/>
        <v>0</v>
      </c>
      <c r="DQ97" s="93">
        <f t="shared" si="392"/>
        <v>0</v>
      </c>
      <c r="DR97" s="93">
        <f t="shared" si="392"/>
        <v>0</v>
      </c>
      <c r="DS97" s="93">
        <f t="shared" si="392"/>
        <v>0</v>
      </c>
      <c r="DU97" s="37">
        <v>93</v>
      </c>
      <c r="DV97" s="93">
        <f t="shared" si="282"/>
        <v>0.25725477411572556</v>
      </c>
      <c r="DW97" s="93">
        <f t="shared" si="283"/>
        <v>0.26103793255860386</v>
      </c>
      <c r="DX97" s="93">
        <f t="shared" si="284"/>
        <v>0.26487672568446569</v>
      </c>
      <c r="DY97" s="93">
        <f t="shared" si="285"/>
        <v>0.26877197165041372</v>
      </c>
      <c r="DZ97" s="93">
        <f t="shared" si="286"/>
        <v>0.27272450064527276</v>
      </c>
      <c r="EA97" s="93">
        <f t="shared" si="287"/>
        <v>0.27673515506652674</v>
      </c>
      <c r="EB97" s="93">
        <f t="shared" si="288"/>
        <v>0.280804789699858</v>
      </c>
      <c r="EC97" s="93">
        <f t="shared" si="289"/>
        <v>0.28493427190132647</v>
      </c>
      <c r="ED97" s="93">
        <f t="shared" si="290"/>
        <v>0.28912448178222833</v>
      </c>
      <c r="EE97" s="93">
        <f t="shared" si="291"/>
        <v>0.29337631239667283</v>
      </c>
      <c r="EF97" s="93">
        <f t="shared" si="292"/>
        <v>0.29769066993191801</v>
      </c>
      <c r="EG97" s="93">
        <f t="shared" si="293"/>
        <v>0.30206847390150504</v>
      </c>
      <c r="EH97" s="93">
        <f t="shared" si="294"/>
        <v>0.30651065734123306</v>
      </c>
      <c r="EI97" s="93">
        <f t="shared" si="295"/>
        <v>0.31101816700801588</v>
      </c>
      <c r="EJ97" s="93">
        <f t="shared" si="296"/>
        <v>0.31559196358166314</v>
      </c>
      <c r="EK97" s="93">
        <f t="shared" si="297"/>
        <v>0.32023302186962876</v>
      </c>
      <c r="EL97" s="93">
        <f t="shared" si="298"/>
        <v>0.32494233101477032</v>
      </c>
      <c r="EM97" s="93">
        <f t="shared" si="299"/>
        <v>0.329720894706164</v>
      </c>
      <c r="EN97" s="93">
        <f t="shared" si="300"/>
        <v>0.33456973139301932</v>
      </c>
      <c r="EO97" s="93">
        <f t="shared" si="301"/>
        <v>0.33948987450174017</v>
      </c>
      <c r="EP97" s="93">
        <f t="shared" si="302"/>
        <v>0.34448237265617754</v>
      </c>
      <c r="EQ97" s="93">
        <f t="shared" si="303"/>
        <v>0.3495482899011213</v>
      </c>
      <c r="ER97" s="93">
        <f t="shared" si="304"/>
        <v>0.35468870592907897</v>
      </c>
      <c r="ES97" s="93">
        <f t="shared" si="305"/>
        <v>0.35990471631038895</v>
      </c>
      <c r="ET97" s="93">
        <f t="shared" si="306"/>
        <v>0.36519743272671817</v>
      </c>
      <c r="EU97" s="93">
        <f t="shared" si="307"/>
        <v>0.37056798320799345</v>
      </c>
      <c r="EV97" s="93">
        <f t="shared" si="308"/>
        <v>0.37601751237281689</v>
      </c>
      <c r="EW97" s="93">
        <f t="shared" si="309"/>
        <v>0.38154718167241714</v>
      </c>
      <c r="EX97" s="93">
        <f t="shared" si="310"/>
        <v>0.38715816963818794</v>
      </c>
      <c r="EY97" s="93">
        <f t="shared" si="311"/>
        <v>0.39285167213286715</v>
      </c>
      <c r="EZ97" s="93">
        <f t="shared" si="312"/>
        <v>0.39862890260540929</v>
      </c>
      <c r="FA97" s="93">
        <f t="shared" si="313"/>
        <v>0.40449109234960645</v>
      </c>
      <c r="FB97" s="93">
        <f t="shared" si="314"/>
        <v>0.41043949076651243</v>
      </c>
      <c r="FC97" s="93">
        <f t="shared" si="315"/>
        <v>0.41647536563072585</v>
      </c>
      <c r="FD97" s="93">
        <f t="shared" si="316"/>
        <v>0.42260000336058945</v>
      </c>
      <c r="FE97" s="93">
        <f t="shared" si="317"/>
        <v>0.42881470929236282</v>
      </c>
      <c r="FF97" s="93">
        <f t="shared" si="318"/>
        <v>0.43512080795842695</v>
      </c>
      <c r="FG97" s="93">
        <f t="shared" si="319"/>
        <v>0.44151964336958027</v>
      </c>
      <c r="FH97" s="93">
        <f t="shared" si="320"/>
        <v>0.44801257930148586</v>
      </c>
      <c r="FI97" s="93">
        <f t="shared" si="321"/>
        <v>0.45460099958533123</v>
      </c>
      <c r="FJ97" s="93">
        <f t="shared" si="322"/>
        <v>0.46128630840276258</v>
      </c>
      <c r="FK97" s="93">
        <f t="shared" si="323"/>
        <v>0.46806993058515611</v>
      </c>
      <c r="FL97" s="93">
        <f t="shared" si="324"/>
        <v>0.47495331191729073</v>
      </c>
      <c r="FM97" s="93">
        <f t="shared" si="325"/>
        <v>0.48193791944548614</v>
      </c>
      <c r="FN97" s="93">
        <f t="shared" si="326"/>
        <v>0.48902524179027268</v>
      </c>
      <c r="FO97" s="93">
        <f t="shared" si="327"/>
        <v>0.49621678946365899</v>
      </c>
      <c r="FP97" s="93">
        <f t="shared" si="328"/>
        <v>0.50351409519106571</v>
      </c>
      <c r="FQ97" s="93">
        <f t="shared" si="329"/>
        <v>0.51091871423799318</v>
      </c>
      <c r="FR97" s="93">
        <f t="shared" si="330"/>
        <v>0.51843222474149309</v>
      </c>
      <c r="FS97" s="93">
        <f t="shared" si="331"/>
        <v>0.52605622804651497</v>
      </c>
      <c r="FT97" s="93">
        <f t="shared" si="332"/>
        <v>0.53379234904719897</v>
      </c>
      <c r="FU97" s="93">
        <f t="shared" si="333"/>
        <v>0.5416422365331871</v>
      </c>
      <c r="FV97" s="93">
        <f t="shared" si="334"/>
        <v>0.54960756354102802</v>
      </c>
      <c r="FW97" s="93">
        <f t="shared" si="335"/>
        <v>0.55769002771074905</v>
      </c>
      <c r="FX97" s="93">
        <f t="shared" si="336"/>
        <v>0.56589135164767179</v>
      </c>
      <c r="FY97" s="93">
        <f t="shared" si="337"/>
        <v>0.57421328328954924</v>
      </c>
      <c r="FZ97" s="93">
        <f t="shared" si="338"/>
        <v>0.58265759627910141</v>
      </c>
      <c r="GA97" s="93">
        <f t="shared" si="339"/>
        <v>0.59122609034202933</v>
      </c>
      <c r="GB97" s="93">
        <f t="shared" si="340"/>
        <v>0.59992059167058853</v>
      </c>
      <c r="GC97" s="93">
        <f t="shared" si="341"/>
        <v>0.60874295331280304</v>
      </c>
      <c r="GD97" s="93">
        <f t="shared" si="342"/>
        <v>0.61769505556740301</v>
      </c>
      <c r="GE97" s="93">
        <f t="shared" si="343"/>
        <v>0.62677880638457062</v>
      </c>
      <c r="GF97" s="93">
        <f t="shared" si="344"/>
        <v>0.63599614177257902</v>
      </c>
      <c r="GG97" s="93">
        <f t="shared" si="345"/>
        <v>0.64534902621041101</v>
      </c>
      <c r="GH97" s="93">
        <f t="shared" si="346"/>
        <v>0.65483945306644642</v>
      </c>
      <c r="GI97" s="93">
        <f t="shared" si="347"/>
        <v>0.66446944502330585</v>
      </c>
      <c r="GJ97" s="93">
        <f t="shared" si="348"/>
        <v>0.67424105450894267</v>
      </c>
      <c r="GK97" s="93">
        <f t="shared" si="349"/>
        <v>0.6841563641340741</v>
      </c>
      <c r="GL97" s="93">
        <f t="shared" si="350"/>
        <v>0.6942174871360457</v>
      </c>
      <c r="GM97" s="93">
        <f t="shared" si="351"/>
        <v>0.70442656782922286</v>
      </c>
      <c r="GN97" s="93">
        <f t="shared" si="352"/>
        <v>0.71478578206200549</v>
      </c>
      <c r="GO97" s="93">
        <f t="shared" si="353"/>
        <v>0.72529733768056437</v>
      </c>
      <c r="GP97" s="93">
        <f t="shared" si="354"/>
        <v>0.73596347499939618</v>
      </c>
      <c r="GQ97" s="93">
        <f t="shared" si="355"/>
        <v>0.74678646727879905</v>
      </c>
      <c r="GR97" s="93">
        <f t="shared" si="356"/>
        <v>0.75776862120936961</v>
      </c>
      <c r="GS97" s="93">
        <f t="shared" si="357"/>
        <v>0.768912277403625</v>
      </c>
      <c r="GT97" s="93">
        <f t="shared" si="358"/>
        <v>0.7802198108948547</v>
      </c>
      <c r="GU97" s="93">
        <f t="shared" si="359"/>
        <v>0.79169363164330842</v>
      </c>
      <c r="GV97" s="93">
        <f t="shared" si="360"/>
        <v>0.80333618504982762</v>
      </c>
      <c r="GW97" s="93">
        <f t="shared" si="361"/>
        <v>0.81514995247703093</v>
      </c>
      <c r="GX97" s="93">
        <f t="shared" si="362"/>
        <v>0.82713745177816367</v>
      </c>
      <c r="GY97" s="93">
        <f t="shared" si="363"/>
        <v>0.8393012378337249</v>
      </c>
      <c r="GZ97" s="93">
        <f t="shared" si="364"/>
        <v>0.85164390309598548</v>
      </c>
      <c r="HA97" s="93">
        <f t="shared" si="365"/>
        <v>0.86416807814151464</v>
      </c>
      <c r="HB97" s="93">
        <f t="shared" si="366"/>
        <v>0.87687643223183098</v>
      </c>
      <c r="HC97" s="93">
        <f t="shared" si="367"/>
        <v>0.88977167388229905</v>
      </c>
      <c r="HD97" s="93">
        <f t="shared" si="368"/>
        <v>0.9028565514393917</v>
      </c>
      <c r="HE97" s="93">
        <f t="shared" si="369"/>
        <v>0.91613385366644151</v>
      </c>
      <c r="HF97" s="93">
        <f t="shared" si="370"/>
        <v>0.92960641033800684</v>
      </c>
      <c r="HG97" s="93">
        <f t="shared" si="371"/>
        <v>0.94327709284297745</v>
      </c>
      <c r="HH97" s="93">
        <f t="shared" si="372"/>
        <v>0.95714881479655056</v>
      </c>
      <c r="HI97" s="93">
        <f t="shared" si="373"/>
        <v>0.97122453266120568</v>
      </c>
      <c r="HJ97" s="93">
        <f t="shared" si="374"/>
        <v>0.98550724637681164</v>
      </c>
      <c r="HK97" s="93">
        <f t="shared" si="375"/>
        <v>1</v>
      </c>
      <c r="HL97" s="93">
        <f t="shared" si="376"/>
        <v>0</v>
      </c>
      <c r="HM97" s="93">
        <f t="shared" si="377"/>
        <v>0</v>
      </c>
      <c r="HN97" s="93">
        <f t="shared" si="378"/>
        <v>0</v>
      </c>
      <c r="HO97" s="93">
        <f t="shared" si="379"/>
        <v>0</v>
      </c>
      <c r="HP97" s="93">
        <f t="shared" si="380"/>
        <v>0</v>
      </c>
      <c r="HQ97" s="93">
        <f t="shared" si="381"/>
        <v>0</v>
      </c>
    </row>
    <row r="98" spans="2:225" x14ac:dyDescent="0.25">
      <c r="B98" s="40">
        <v>94</v>
      </c>
      <c r="C98" s="91">
        <f t="shared" ca="1" si="275"/>
        <v>0</v>
      </c>
      <c r="D98" s="91">
        <f t="shared" ca="1" si="276"/>
        <v>0</v>
      </c>
      <c r="E98" s="91">
        <f t="shared" ca="1" si="277"/>
        <v>0</v>
      </c>
      <c r="F98" s="91">
        <f t="shared" ca="1" si="278"/>
        <v>0</v>
      </c>
      <c r="H98" s="40">
        <v>94</v>
      </c>
      <c r="I98" s="91">
        <v>0</v>
      </c>
      <c r="J98" s="41">
        <v>0</v>
      </c>
      <c r="K98" s="92">
        <f t="shared" si="279"/>
        <v>0</v>
      </c>
      <c r="L98" s="92">
        <f t="shared" si="280"/>
        <v>0</v>
      </c>
      <c r="M98" s="42"/>
      <c r="N98" s="40">
        <v>94</v>
      </c>
      <c r="O98" s="54">
        <v>0</v>
      </c>
      <c r="P98" s="92">
        <f t="shared" si="399"/>
        <v>0</v>
      </c>
      <c r="Q98" s="92">
        <f t="shared" si="384"/>
        <v>0</v>
      </c>
      <c r="R98" s="42"/>
      <c r="S98" s="40">
        <v>94</v>
      </c>
      <c r="T98" s="54">
        <f>'7. Dödsrisk'!E98</f>
        <v>0.25681999999999999</v>
      </c>
      <c r="U98" s="90">
        <f t="shared" si="385"/>
        <v>0.74317999999999995</v>
      </c>
      <c r="V98" s="43"/>
      <c r="W98" s="37">
        <v>94</v>
      </c>
      <c r="X98" s="93">
        <f t="shared" si="401"/>
        <v>8.3419823106670357E-2</v>
      </c>
      <c r="Y98" s="93">
        <f t="shared" si="401"/>
        <v>8.3653215578133433E-2</v>
      </c>
      <c r="Z98" s="93">
        <f t="shared" si="401"/>
        <v>8.366743904277063E-2</v>
      </c>
      <c r="AA98" s="93">
        <f t="shared" si="401"/>
        <v>8.3685849929755154E-2</v>
      </c>
      <c r="AB98" s="93">
        <f t="shared" si="401"/>
        <v>8.3691708349339658E-2</v>
      </c>
      <c r="AC98" s="93">
        <f t="shared" si="401"/>
        <v>8.3702589685998807E-2</v>
      </c>
      <c r="AD98" s="93">
        <f t="shared" si="401"/>
        <v>8.370677502475006E-2</v>
      </c>
      <c r="AE98" s="93">
        <f t="shared" si="401"/>
        <v>8.3716821043275255E-2</v>
      </c>
      <c r="AF98" s="93">
        <f t="shared" si="401"/>
        <v>8.3722681630989421E-2</v>
      </c>
      <c r="AG98" s="93">
        <f t="shared" si="401"/>
        <v>8.372435611811177E-2</v>
      </c>
      <c r="AH98" s="93">
        <f t="shared" si="401"/>
        <v>8.3726867924149406E-2</v>
      </c>
      <c r="AI98" s="93">
        <f t="shared" si="401"/>
        <v>8.3731054476873359E-2</v>
      </c>
      <c r="AJ98" s="93">
        <f t="shared" si="401"/>
        <v>8.3736916060997632E-2</v>
      </c>
      <c r="AK98" s="93">
        <f t="shared" si="401"/>
        <v>8.3746128135092496E-2</v>
      </c>
      <c r="AL98" s="93">
        <f t="shared" si="401"/>
        <v>8.3753665965029311E-2</v>
      </c>
      <c r="AM98" s="93">
        <f t="shared" si="401"/>
        <v>8.3762879881816313E-2</v>
      </c>
      <c r="AN98" s="93">
        <f t="shared" si="400"/>
        <v>8.3773770471977649E-2</v>
      </c>
      <c r="AO98" s="93">
        <f t="shared" si="400"/>
        <v>8.3789690513175211E-2</v>
      </c>
      <c r="AP98" s="93">
        <f t="shared" si="400"/>
        <v>8.381483496366425E-2</v>
      </c>
      <c r="AQ98" s="93">
        <f t="shared" si="400"/>
        <v>8.3843341699842214E-2</v>
      </c>
      <c r="AR98" s="93">
        <f t="shared" si="400"/>
        <v>8.3890320279198502E-2</v>
      </c>
      <c r="AS98" s="93">
        <f t="shared" si="400"/>
        <v>8.3944044467657922E-2</v>
      </c>
      <c r="AT98" s="93">
        <f t="shared" si="400"/>
        <v>8.3995281589427498E-2</v>
      </c>
      <c r="AU98" s="93">
        <f t="shared" si="400"/>
        <v>8.4049072996145016E-2</v>
      </c>
      <c r="AV98" s="93">
        <f t="shared" si="400"/>
        <v>8.4101215749909905E-2</v>
      </c>
      <c r="AW98" s="93">
        <f t="shared" si="400"/>
        <v>8.4171920162846678E-2</v>
      </c>
      <c r="AX98" s="93">
        <f t="shared" si="400"/>
        <v>8.4246899903760997E-2</v>
      </c>
      <c r="AY98" s="93">
        <f t="shared" si="400"/>
        <v>8.4316882916581834E-2</v>
      </c>
      <c r="AZ98" s="93">
        <f t="shared" si="400"/>
        <v>8.438354591785692E-2</v>
      </c>
      <c r="BA98" s="93">
        <f t="shared" si="400"/>
        <v>8.4446881078665922E-2</v>
      </c>
      <c r="BB98" s="93">
        <f t="shared" si="400"/>
        <v>8.4508572336471591E-2</v>
      </c>
      <c r="BC98" s="93">
        <f t="shared" si="400"/>
        <v>8.4570308661794685E-2</v>
      </c>
      <c r="BD98" s="93">
        <f t="shared" si="403"/>
        <v>8.4616001302497995E-2</v>
      </c>
      <c r="BE98" s="93">
        <f t="shared" si="403"/>
        <v>8.4675273994294031E-2</v>
      </c>
      <c r="BF98" s="93">
        <f t="shared" si="403"/>
        <v>8.4756640369048286E-2</v>
      </c>
      <c r="BG98" s="93">
        <f t="shared" si="403"/>
        <v>8.4810919357437023E-2</v>
      </c>
      <c r="BH98" s="93">
        <f t="shared" si="403"/>
        <v>8.4890716631070257E-2</v>
      </c>
      <c r="BI98" s="93">
        <f t="shared" si="403"/>
        <v>8.4964635864272178E-2</v>
      </c>
      <c r="BJ98" s="93">
        <f t="shared" si="403"/>
        <v>8.5040321750630268E-2</v>
      </c>
      <c r="BK98" s="93">
        <f t="shared" si="403"/>
        <v>8.5095633912673482E-2</v>
      </c>
      <c r="BL98" s="93">
        <f t="shared" si="403"/>
        <v>8.5164617252648123E-2</v>
      </c>
      <c r="BM98" s="93">
        <f t="shared" si="403"/>
        <v>8.5251573857983223E-2</v>
      </c>
      <c r="BN98" s="93">
        <f t="shared" si="403"/>
        <v>8.5335202356292439E-2</v>
      </c>
      <c r="BO98" s="93">
        <f t="shared" si="403"/>
        <v>8.5431740222744135E-2</v>
      </c>
      <c r="BP98" s="93">
        <f t="shared" si="403"/>
        <v>8.552410625750223E-2</v>
      </c>
      <c r="BQ98" s="93">
        <f t="shared" si="403"/>
        <v>8.5619143506794809E-2</v>
      </c>
      <c r="BR98" s="93">
        <f t="shared" si="403"/>
        <v>8.5725443056184431E-2</v>
      </c>
      <c r="BS98" s="93">
        <f t="shared" si="402"/>
        <v>8.5831874580664463E-2</v>
      </c>
      <c r="BT98" s="93">
        <f t="shared" si="395"/>
        <v>8.5983205021502307E-2</v>
      </c>
      <c r="BU98" s="93">
        <f t="shared" si="395"/>
        <v>8.6134802273503661E-2</v>
      </c>
      <c r="BV98" s="93">
        <f t="shared" si="395"/>
        <v>8.631433609257623E-2</v>
      </c>
      <c r="BW98" s="93">
        <f t="shared" si="395"/>
        <v>8.6509848349846916E-2</v>
      </c>
      <c r="BX98" s="93">
        <f t="shared" si="395"/>
        <v>8.670580346567934E-2</v>
      </c>
      <c r="BY98" s="93">
        <f t="shared" si="395"/>
        <v>8.6977172243077716E-2</v>
      </c>
      <c r="BZ98" s="93">
        <f t="shared" si="395"/>
        <v>8.7273903515028797E-2</v>
      </c>
      <c r="CA98" s="93">
        <f t="shared" si="395"/>
        <v>8.7604171240605905E-2</v>
      </c>
      <c r="CB98" s="93">
        <f t="shared" si="395"/>
        <v>8.795776144160114E-2</v>
      </c>
      <c r="CC98" s="93">
        <f t="shared" si="395"/>
        <v>8.8340274831622059E-2</v>
      </c>
      <c r="CD98" s="93">
        <f t="shared" si="395"/>
        <v>8.8771705319474703E-2</v>
      </c>
      <c r="CE98" s="93">
        <f t="shared" si="395"/>
        <v>8.9261752339820324E-2</v>
      </c>
      <c r="CF98" s="93">
        <f t="shared" si="395"/>
        <v>8.9773461067907415E-2</v>
      </c>
      <c r="CG98" s="93">
        <f t="shared" si="395"/>
        <v>9.0362625385420337E-2</v>
      </c>
      <c r="CH98" s="93">
        <f t="shared" si="395"/>
        <v>9.0973970466958279E-2</v>
      </c>
      <c r="CI98" s="93">
        <f t="shared" si="395"/>
        <v>9.1688221714111187E-2</v>
      </c>
      <c r="CJ98" s="93">
        <f t="shared" si="394"/>
        <v>9.2494776162245995E-2</v>
      </c>
      <c r="CK98" s="93">
        <f t="shared" si="394"/>
        <v>9.3397934185822901E-2</v>
      </c>
      <c r="CL98" s="93">
        <f t="shared" si="394"/>
        <v>9.4405238076094827E-2</v>
      </c>
      <c r="CM98" s="93">
        <f t="shared" si="394"/>
        <v>9.5581850657691009E-2</v>
      </c>
      <c r="CN98" s="93">
        <f t="shared" si="394"/>
        <v>9.6813316037690417E-2</v>
      </c>
      <c r="CO98" s="93">
        <f t="shared" si="394"/>
        <v>9.8158081757771909E-2</v>
      </c>
      <c r="CP98" s="93">
        <f t="shared" si="394"/>
        <v>9.967210097152944E-2</v>
      </c>
      <c r="CQ98" s="93">
        <f t="shared" si="394"/>
        <v>0.10138448492185964</v>
      </c>
      <c r="CR98" s="93">
        <f t="shared" si="394"/>
        <v>0.10352644711261975</v>
      </c>
      <c r="CS98" s="93">
        <f t="shared" si="394"/>
        <v>0.10575253803832652</v>
      </c>
      <c r="CT98" s="93">
        <f t="shared" si="394"/>
        <v>0.10825318664994013</v>
      </c>
      <c r="CU98" s="93">
        <f t="shared" si="394"/>
        <v>0.1112251219073033</v>
      </c>
      <c r="CV98" s="93">
        <f t="shared" si="394"/>
        <v>0.11471001207411485</v>
      </c>
      <c r="CW98" s="93">
        <f t="shared" si="394"/>
        <v>0.11843234053719906</v>
      </c>
      <c r="CX98" s="93">
        <f t="shared" si="394"/>
        <v>0.12282964171043251</v>
      </c>
      <c r="CY98" s="93">
        <f t="shared" si="394"/>
        <v>0.12836204588821457</v>
      </c>
      <c r="CZ98" s="93">
        <f t="shared" si="397"/>
        <v>0.13461773188910112</v>
      </c>
      <c r="DA98" s="93">
        <f t="shared" si="397"/>
        <v>0.14260050834632862</v>
      </c>
      <c r="DB98" s="93">
        <f t="shared" si="397"/>
        <v>0.1515301819698095</v>
      </c>
      <c r="DC98" s="93">
        <f t="shared" si="397"/>
        <v>0.16237000339656407</v>
      </c>
      <c r="DD98" s="93">
        <f t="shared" si="397"/>
        <v>0.175637673232551</v>
      </c>
      <c r="DE98" s="93">
        <f t="shared" si="397"/>
        <v>0.19245433283573779</v>
      </c>
      <c r="DF98" s="93">
        <f t="shared" si="397"/>
        <v>0.21454854165541207</v>
      </c>
      <c r="DG98" s="93">
        <f t="shared" si="397"/>
        <v>0.24211858492028493</v>
      </c>
      <c r="DH98" s="93">
        <f t="shared" si="397"/>
        <v>0.27713453318867387</v>
      </c>
      <c r="DI98" s="93">
        <f t="shared" si="397"/>
        <v>0.32358140857561818</v>
      </c>
      <c r="DJ98" s="93">
        <f t="shared" si="397"/>
        <v>0.38725365443837589</v>
      </c>
      <c r="DK98" s="93">
        <f t="shared" si="397"/>
        <v>0.46850678640451004</v>
      </c>
      <c r="DL98" s="93">
        <f t="shared" si="397"/>
        <v>0.58717481690000006</v>
      </c>
      <c r="DM98" s="93">
        <f t="shared" si="397"/>
        <v>0.75551000000000001</v>
      </c>
      <c r="DN98" s="93">
        <f t="shared" si="397"/>
        <v>1</v>
      </c>
      <c r="DO98" s="93">
        <f t="shared" si="398"/>
        <v>0</v>
      </c>
      <c r="DP98" s="93">
        <f t="shared" ref="DP98:DS101" si="404">IF($W98&lt;DP$3,0,IF($W98=DP$3,1,DP97*$U97))</f>
        <v>0</v>
      </c>
      <c r="DQ98" s="93">
        <f t="shared" si="404"/>
        <v>0</v>
      </c>
      <c r="DR98" s="93">
        <f t="shared" si="404"/>
        <v>0</v>
      </c>
      <c r="DS98" s="93">
        <f t="shared" si="404"/>
        <v>0</v>
      </c>
      <c r="DU98" s="37">
        <v>94</v>
      </c>
      <c r="DV98" s="93">
        <f t="shared" si="282"/>
        <v>0.25352644405607738</v>
      </c>
      <c r="DW98" s="93">
        <f t="shared" si="283"/>
        <v>0.25725477411572556</v>
      </c>
      <c r="DX98" s="93">
        <f t="shared" si="284"/>
        <v>0.26103793255860386</v>
      </c>
      <c r="DY98" s="93">
        <f t="shared" si="285"/>
        <v>0.26487672568446569</v>
      </c>
      <c r="DZ98" s="93">
        <f t="shared" si="286"/>
        <v>0.26877197165041372</v>
      </c>
      <c r="EA98" s="93">
        <f t="shared" si="287"/>
        <v>0.27272450064527276</v>
      </c>
      <c r="EB98" s="93">
        <f t="shared" si="288"/>
        <v>0.27673515506652674</v>
      </c>
      <c r="EC98" s="93">
        <f t="shared" si="289"/>
        <v>0.280804789699858</v>
      </c>
      <c r="ED98" s="93">
        <f t="shared" si="290"/>
        <v>0.28493427190132647</v>
      </c>
      <c r="EE98" s="93">
        <f t="shared" si="291"/>
        <v>0.28912448178222833</v>
      </c>
      <c r="EF98" s="93">
        <f t="shared" si="292"/>
        <v>0.29337631239667283</v>
      </c>
      <c r="EG98" s="93">
        <f t="shared" si="293"/>
        <v>0.29769066993191801</v>
      </c>
      <c r="EH98" s="93">
        <f t="shared" si="294"/>
        <v>0.30206847390150504</v>
      </c>
      <c r="EI98" s="93">
        <f t="shared" si="295"/>
        <v>0.30651065734123306</v>
      </c>
      <c r="EJ98" s="93">
        <f t="shared" si="296"/>
        <v>0.31101816700801588</v>
      </c>
      <c r="EK98" s="93">
        <f t="shared" si="297"/>
        <v>0.31559196358166314</v>
      </c>
      <c r="EL98" s="93">
        <f t="shared" si="298"/>
        <v>0.32023302186962876</v>
      </c>
      <c r="EM98" s="93">
        <f t="shared" si="299"/>
        <v>0.32494233101477032</v>
      </c>
      <c r="EN98" s="93">
        <f t="shared" si="300"/>
        <v>0.329720894706164</v>
      </c>
      <c r="EO98" s="93">
        <f t="shared" si="301"/>
        <v>0.33456973139301932</v>
      </c>
      <c r="EP98" s="93">
        <f t="shared" si="302"/>
        <v>0.33948987450174017</v>
      </c>
      <c r="EQ98" s="93">
        <f t="shared" si="303"/>
        <v>0.34448237265617754</v>
      </c>
      <c r="ER98" s="93">
        <f t="shared" si="304"/>
        <v>0.3495482899011213</v>
      </c>
      <c r="ES98" s="93">
        <f t="shared" si="305"/>
        <v>0.35468870592907897</v>
      </c>
      <c r="ET98" s="93">
        <f t="shared" si="306"/>
        <v>0.35990471631038895</v>
      </c>
      <c r="EU98" s="93">
        <f t="shared" si="307"/>
        <v>0.36519743272671817</v>
      </c>
      <c r="EV98" s="93">
        <f t="shared" si="308"/>
        <v>0.37056798320799345</v>
      </c>
      <c r="EW98" s="93">
        <f t="shared" si="309"/>
        <v>0.37601751237281689</v>
      </c>
      <c r="EX98" s="93">
        <f t="shared" si="310"/>
        <v>0.38154718167241714</v>
      </c>
      <c r="EY98" s="93">
        <f t="shared" si="311"/>
        <v>0.38715816963818794</v>
      </c>
      <c r="EZ98" s="93">
        <f t="shared" si="312"/>
        <v>0.39285167213286715</v>
      </c>
      <c r="FA98" s="93">
        <f t="shared" si="313"/>
        <v>0.39862890260540929</v>
      </c>
      <c r="FB98" s="93">
        <f t="shared" si="314"/>
        <v>0.40449109234960645</v>
      </c>
      <c r="FC98" s="93">
        <f t="shared" si="315"/>
        <v>0.41043949076651243</v>
      </c>
      <c r="FD98" s="93">
        <f t="shared" si="316"/>
        <v>0.41647536563072585</v>
      </c>
      <c r="FE98" s="93">
        <f t="shared" si="317"/>
        <v>0.42260000336058945</v>
      </c>
      <c r="FF98" s="93">
        <f t="shared" si="318"/>
        <v>0.42881470929236282</v>
      </c>
      <c r="FG98" s="93">
        <f t="shared" si="319"/>
        <v>0.43512080795842695</v>
      </c>
      <c r="FH98" s="93">
        <f t="shared" si="320"/>
        <v>0.44151964336958027</v>
      </c>
      <c r="FI98" s="93">
        <f t="shared" si="321"/>
        <v>0.44801257930148586</v>
      </c>
      <c r="FJ98" s="93">
        <f t="shared" si="322"/>
        <v>0.45460099958533123</v>
      </c>
      <c r="FK98" s="93">
        <f t="shared" si="323"/>
        <v>0.46128630840276258</v>
      </c>
      <c r="FL98" s="93">
        <f t="shared" si="324"/>
        <v>0.46806993058515611</v>
      </c>
      <c r="FM98" s="93">
        <f t="shared" si="325"/>
        <v>0.47495331191729073</v>
      </c>
      <c r="FN98" s="93">
        <f t="shared" si="326"/>
        <v>0.48193791944548614</v>
      </c>
      <c r="FO98" s="93">
        <f t="shared" si="327"/>
        <v>0.48902524179027268</v>
      </c>
      <c r="FP98" s="93">
        <f t="shared" si="328"/>
        <v>0.49621678946365899</v>
      </c>
      <c r="FQ98" s="93">
        <f t="shared" si="329"/>
        <v>0.50351409519106571</v>
      </c>
      <c r="FR98" s="93">
        <f t="shared" si="330"/>
        <v>0.51091871423799318</v>
      </c>
      <c r="FS98" s="93">
        <f t="shared" si="331"/>
        <v>0.51843222474149309</v>
      </c>
      <c r="FT98" s="93">
        <f t="shared" si="332"/>
        <v>0.52605622804651497</v>
      </c>
      <c r="FU98" s="93">
        <f t="shared" si="333"/>
        <v>0.53379234904719897</v>
      </c>
      <c r="FV98" s="93">
        <f t="shared" si="334"/>
        <v>0.5416422365331871</v>
      </c>
      <c r="FW98" s="93">
        <f t="shared" si="335"/>
        <v>0.54960756354102802</v>
      </c>
      <c r="FX98" s="93">
        <f t="shared" si="336"/>
        <v>0.55769002771074905</v>
      </c>
      <c r="FY98" s="93">
        <f t="shared" si="337"/>
        <v>0.56589135164767179</v>
      </c>
      <c r="FZ98" s="93">
        <f t="shared" si="338"/>
        <v>0.57421328328954924</v>
      </c>
      <c r="GA98" s="93">
        <f t="shared" si="339"/>
        <v>0.58265759627910141</v>
      </c>
      <c r="GB98" s="93">
        <f t="shared" si="340"/>
        <v>0.59122609034202933</v>
      </c>
      <c r="GC98" s="93">
        <f t="shared" si="341"/>
        <v>0.59992059167058853</v>
      </c>
      <c r="GD98" s="93">
        <f t="shared" si="342"/>
        <v>0.60874295331280304</v>
      </c>
      <c r="GE98" s="93">
        <f t="shared" si="343"/>
        <v>0.61769505556740301</v>
      </c>
      <c r="GF98" s="93">
        <f t="shared" si="344"/>
        <v>0.62677880638457062</v>
      </c>
      <c r="GG98" s="93">
        <f t="shared" si="345"/>
        <v>0.63599614177257902</v>
      </c>
      <c r="GH98" s="93">
        <f t="shared" si="346"/>
        <v>0.64534902621041101</v>
      </c>
      <c r="GI98" s="93">
        <f t="shared" si="347"/>
        <v>0.65483945306644642</v>
      </c>
      <c r="GJ98" s="93">
        <f t="shared" si="348"/>
        <v>0.66446944502330585</v>
      </c>
      <c r="GK98" s="93">
        <f t="shared" si="349"/>
        <v>0.67424105450894267</v>
      </c>
      <c r="GL98" s="93">
        <f t="shared" si="350"/>
        <v>0.6841563641340741</v>
      </c>
      <c r="GM98" s="93">
        <f t="shared" si="351"/>
        <v>0.6942174871360457</v>
      </c>
      <c r="GN98" s="93">
        <f t="shared" si="352"/>
        <v>0.70442656782922286</v>
      </c>
      <c r="GO98" s="93">
        <f t="shared" si="353"/>
        <v>0.71478578206200549</v>
      </c>
      <c r="GP98" s="93">
        <f t="shared" si="354"/>
        <v>0.72529733768056437</v>
      </c>
      <c r="GQ98" s="93">
        <f t="shared" si="355"/>
        <v>0.73596347499939618</v>
      </c>
      <c r="GR98" s="93">
        <f t="shared" si="356"/>
        <v>0.74678646727879905</v>
      </c>
      <c r="GS98" s="93">
        <f t="shared" si="357"/>
        <v>0.75776862120936961</v>
      </c>
      <c r="GT98" s="93">
        <f t="shared" si="358"/>
        <v>0.768912277403625</v>
      </c>
      <c r="GU98" s="93">
        <f t="shared" si="359"/>
        <v>0.7802198108948547</v>
      </c>
      <c r="GV98" s="93">
        <f t="shared" si="360"/>
        <v>0.79169363164330842</v>
      </c>
      <c r="GW98" s="93">
        <f t="shared" si="361"/>
        <v>0.80333618504982762</v>
      </c>
      <c r="GX98" s="93">
        <f t="shared" si="362"/>
        <v>0.81514995247703093</v>
      </c>
      <c r="GY98" s="93">
        <f t="shared" si="363"/>
        <v>0.82713745177816367</v>
      </c>
      <c r="GZ98" s="93">
        <f t="shared" si="364"/>
        <v>0.8393012378337249</v>
      </c>
      <c r="HA98" s="93">
        <f t="shared" si="365"/>
        <v>0.85164390309598548</v>
      </c>
      <c r="HB98" s="93">
        <f t="shared" si="366"/>
        <v>0.86416807814151464</v>
      </c>
      <c r="HC98" s="93">
        <f t="shared" si="367"/>
        <v>0.87687643223183098</v>
      </c>
      <c r="HD98" s="93">
        <f t="shared" si="368"/>
        <v>0.88977167388229905</v>
      </c>
      <c r="HE98" s="93">
        <f t="shared" si="369"/>
        <v>0.9028565514393917</v>
      </c>
      <c r="HF98" s="93">
        <f t="shared" si="370"/>
        <v>0.91613385366644151</v>
      </c>
      <c r="HG98" s="93">
        <f t="shared" si="371"/>
        <v>0.92960641033800684</v>
      </c>
      <c r="HH98" s="93">
        <f t="shared" si="372"/>
        <v>0.94327709284297745</v>
      </c>
      <c r="HI98" s="93">
        <f t="shared" si="373"/>
        <v>0.95714881479655056</v>
      </c>
      <c r="HJ98" s="93">
        <f t="shared" si="374"/>
        <v>0.97122453266120568</v>
      </c>
      <c r="HK98" s="93">
        <f t="shared" si="375"/>
        <v>0.98550724637681164</v>
      </c>
      <c r="HL98" s="93">
        <f t="shared" si="376"/>
        <v>1</v>
      </c>
      <c r="HM98" s="93">
        <f t="shared" si="377"/>
        <v>0</v>
      </c>
      <c r="HN98" s="93">
        <f t="shared" si="378"/>
        <v>0</v>
      </c>
      <c r="HO98" s="93">
        <f t="shared" si="379"/>
        <v>0</v>
      </c>
      <c r="HP98" s="93">
        <f t="shared" si="380"/>
        <v>0</v>
      </c>
      <c r="HQ98" s="93">
        <f t="shared" si="381"/>
        <v>0</v>
      </c>
    </row>
    <row r="99" spans="2:225" x14ac:dyDescent="0.25">
      <c r="B99" s="40">
        <v>95</v>
      </c>
      <c r="C99" s="91">
        <f t="shared" ca="1" si="275"/>
        <v>0</v>
      </c>
      <c r="D99" s="91">
        <f t="shared" ca="1" si="276"/>
        <v>0</v>
      </c>
      <c r="E99" s="91">
        <f t="shared" ca="1" si="277"/>
        <v>0</v>
      </c>
      <c r="F99" s="91">
        <f t="shared" ca="1" si="278"/>
        <v>0</v>
      </c>
      <c r="H99" s="40">
        <v>95</v>
      </c>
      <c r="I99" s="91">
        <v>0</v>
      </c>
      <c r="J99" s="41">
        <v>0</v>
      </c>
      <c r="K99" s="92">
        <f t="shared" si="279"/>
        <v>0</v>
      </c>
      <c r="L99" s="92">
        <f t="shared" si="280"/>
        <v>0</v>
      </c>
      <c r="M99" s="42"/>
      <c r="N99" s="40">
        <v>95</v>
      </c>
      <c r="O99" s="54">
        <v>0</v>
      </c>
      <c r="P99" s="92">
        <f t="shared" si="399"/>
        <v>0</v>
      </c>
      <c r="Q99" s="92">
        <f t="shared" si="384"/>
        <v>0</v>
      </c>
      <c r="R99" s="42"/>
      <c r="S99" s="40">
        <v>95</v>
      </c>
      <c r="T99" s="54">
        <f>'7. Dödsrisk'!E99</f>
        <v>0.28663</v>
      </c>
      <c r="U99" s="90">
        <f t="shared" si="385"/>
        <v>0.71337000000000006</v>
      </c>
      <c r="V99" s="43"/>
      <c r="W99" s="37">
        <v>95</v>
      </c>
      <c r="X99" s="93">
        <f t="shared" si="401"/>
        <v>6.1995944136415272E-2</v>
      </c>
      <c r="Y99" s="93">
        <f t="shared" si="401"/>
        <v>6.2169396753357198E-2</v>
      </c>
      <c r="Z99" s="93">
        <f t="shared" si="401"/>
        <v>6.2179967347806273E-2</v>
      </c>
      <c r="AA99" s="93">
        <f t="shared" si="401"/>
        <v>6.2193649950795432E-2</v>
      </c>
      <c r="AB99" s="93">
        <f t="shared" si="401"/>
        <v>6.219800381106224E-2</v>
      </c>
      <c r="AC99" s="93">
        <f t="shared" si="401"/>
        <v>6.2206090602840589E-2</v>
      </c>
      <c r="AD99" s="93">
        <f t="shared" si="401"/>
        <v>6.2209201062893744E-2</v>
      </c>
      <c r="AE99" s="93">
        <f t="shared" si="401"/>
        <v>6.2216667062941301E-2</v>
      </c>
      <c r="AF99" s="93">
        <f t="shared" si="401"/>
        <v>6.2221022534518715E-2</v>
      </c>
      <c r="AG99" s="93">
        <f t="shared" si="401"/>
        <v>6.2222266979858304E-2</v>
      </c>
      <c r="AH99" s="93">
        <f t="shared" si="401"/>
        <v>6.2224133703869353E-2</v>
      </c>
      <c r="AI99" s="93">
        <f t="shared" si="401"/>
        <v>6.222724506612274E-2</v>
      </c>
      <c r="AJ99" s="93">
        <f t="shared" si="401"/>
        <v>6.2231601278212215E-2</v>
      </c>
      <c r="AK99" s="93">
        <f t="shared" si="401"/>
        <v>6.2238447507438038E-2</v>
      </c>
      <c r="AL99" s="93">
        <f t="shared" si="401"/>
        <v>6.2244049471890481E-2</v>
      </c>
      <c r="AM99" s="93">
        <f t="shared" si="401"/>
        <v>6.2250897070568245E-2</v>
      </c>
      <c r="AN99" s="93">
        <f t="shared" si="400"/>
        <v>6.2258990739364348E-2</v>
      </c>
      <c r="AO99" s="93">
        <f t="shared" si="400"/>
        <v>6.2270822195581547E-2</v>
      </c>
      <c r="AP99" s="93">
        <f t="shared" si="400"/>
        <v>6.2289509048295992E-2</v>
      </c>
      <c r="AQ99" s="93">
        <f t="shared" si="400"/>
        <v>6.2310694684488729E-2</v>
      </c>
      <c r="AR99" s="93">
        <f t="shared" si="400"/>
        <v>6.2345608225094738E-2</v>
      </c>
      <c r="AS99" s="93">
        <f t="shared" si="400"/>
        <v>6.238553496747401E-2</v>
      </c>
      <c r="AT99" s="93">
        <f t="shared" si="400"/>
        <v>6.2423613371630722E-2</v>
      </c>
      <c r="AU99" s="93">
        <f t="shared" si="400"/>
        <v>6.246359006927505E-2</v>
      </c>
      <c r="AV99" s="93">
        <f t="shared" si="400"/>
        <v>6.2502341521018037E-2</v>
      </c>
      <c r="AW99" s="93">
        <f t="shared" si="400"/>
        <v>6.2554887626624395E-2</v>
      </c>
      <c r="AX99" s="93">
        <f t="shared" si="400"/>
        <v>6.2610611070477093E-2</v>
      </c>
      <c r="AY99" s="93">
        <f t="shared" si="400"/>
        <v>6.2662621045945277E-2</v>
      </c>
      <c r="AZ99" s="93">
        <f t="shared" si="400"/>
        <v>6.2712163655232897E-2</v>
      </c>
      <c r="BA99" s="93">
        <f t="shared" si="400"/>
        <v>6.2759233080042942E-2</v>
      </c>
      <c r="BB99" s="93">
        <f t="shared" si="400"/>
        <v>6.2805080789018947E-2</v>
      </c>
      <c r="BC99" s="93">
        <f t="shared" si="400"/>
        <v>6.2850961991272575E-2</v>
      </c>
      <c r="BD99" s="93">
        <f t="shared" si="403"/>
        <v>6.2884919847990453E-2</v>
      </c>
      <c r="BE99" s="93">
        <f t="shared" si="403"/>
        <v>6.2928970127079431E-2</v>
      </c>
      <c r="BF99" s="93">
        <f t="shared" si="403"/>
        <v>6.2989439989469306E-2</v>
      </c>
      <c r="BG99" s="93">
        <f t="shared" si="403"/>
        <v>6.3029779048060036E-2</v>
      </c>
      <c r="BH99" s="93">
        <f t="shared" si="403"/>
        <v>6.3089082785878783E-2</v>
      </c>
      <c r="BI99" s="93">
        <f t="shared" si="403"/>
        <v>6.3144018081609798E-2</v>
      </c>
      <c r="BJ99" s="93">
        <f t="shared" si="403"/>
        <v>6.3200266318633402E-2</v>
      </c>
      <c r="BK99" s="93">
        <f t="shared" si="403"/>
        <v>6.3241373211220669E-2</v>
      </c>
      <c r="BL99" s="93">
        <f t="shared" si="403"/>
        <v>6.3292640249823034E-2</v>
      </c>
      <c r="BM99" s="93">
        <f t="shared" si="403"/>
        <v>6.3357264659775966E-2</v>
      </c>
      <c r="BN99" s="93">
        <f t="shared" si="403"/>
        <v>6.3419415687149414E-2</v>
      </c>
      <c r="BO99" s="93">
        <f t="shared" si="403"/>
        <v>6.3491160698738988E-2</v>
      </c>
      <c r="BP99" s="93">
        <f t="shared" si="403"/>
        <v>6.3559805288450497E-2</v>
      </c>
      <c r="BQ99" s="93">
        <f t="shared" si="403"/>
        <v>6.3630435071379762E-2</v>
      </c>
      <c r="BR99" s="93">
        <f t="shared" si="403"/>
        <v>6.3709434770495135E-2</v>
      </c>
      <c r="BS99" s="93">
        <f t="shared" si="402"/>
        <v>6.3788532550858215E-2</v>
      </c>
      <c r="BT99" s="93">
        <f t="shared" si="395"/>
        <v>6.3900998307880083E-2</v>
      </c>
      <c r="BU99" s="93">
        <f t="shared" si="395"/>
        <v>6.401366235362245E-2</v>
      </c>
      <c r="BV99" s="93">
        <f t="shared" si="395"/>
        <v>6.4147088297280802E-2</v>
      </c>
      <c r="BW99" s="93">
        <f t="shared" si="395"/>
        <v>6.429238909663923E-2</v>
      </c>
      <c r="BX99" s="93">
        <f t="shared" si="395"/>
        <v>6.4438019019623566E-2</v>
      </c>
      <c r="BY99" s="93">
        <f t="shared" si="395"/>
        <v>6.4639694867610495E-2</v>
      </c>
      <c r="BZ99" s="93">
        <f t="shared" si="395"/>
        <v>6.4860219614299094E-2</v>
      </c>
      <c r="CA99" s="93">
        <f t="shared" si="395"/>
        <v>6.5105667982593499E-2</v>
      </c>
      <c r="CB99" s="93">
        <f t="shared" si="395"/>
        <v>6.5368449148169125E-2</v>
      </c>
      <c r="CC99" s="93">
        <f t="shared" si="395"/>
        <v>6.5652725449364874E-2</v>
      </c>
      <c r="CD99" s="93">
        <f t="shared" si="395"/>
        <v>6.5973355959327212E-2</v>
      </c>
      <c r="CE99" s="93">
        <f t="shared" si="395"/>
        <v>6.633754910390767E-2</v>
      </c>
      <c r="CF99" s="93">
        <f t="shared" si="395"/>
        <v>6.6717840796447422E-2</v>
      </c>
      <c r="CG99" s="93">
        <f t="shared" si="395"/>
        <v>6.7155695933936679E-2</v>
      </c>
      <c r="CH99" s="93">
        <f t="shared" si="395"/>
        <v>6.7610035371634056E-2</v>
      </c>
      <c r="CI99" s="93">
        <f t="shared" si="395"/>
        <v>6.8140852613493147E-2</v>
      </c>
      <c r="CJ99" s="93">
        <f t="shared" ref="CJ99:CY103" si="405">IF($W99&lt;CJ$3,0,IF($W99=CJ$3,1,CJ98*$U98))</f>
        <v>6.8740267748257977E-2</v>
      </c>
      <c r="CK99" s="93">
        <f t="shared" si="405"/>
        <v>6.9411476728219859E-2</v>
      </c>
      <c r="CL99" s="93">
        <f t="shared" si="405"/>
        <v>7.0160084833392145E-2</v>
      </c>
      <c r="CM99" s="93">
        <f t="shared" si="405"/>
        <v>7.1034519771782795E-2</v>
      </c>
      <c r="CN99" s="93">
        <f t="shared" si="405"/>
        <v>7.1949720212890755E-2</v>
      </c>
      <c r="CO99" s="93">
        <f t="shared" si="405"/>
        <v>7.2949123200740928E-2</v>
      </c>
      <c r="CP99" s="93">
        <f t="shared" si="405"/>
        <v>7.407431200002125E-2</v>
      </c>
      <c r="CQ99" s="93">
        <f t="shared" si="405"/>
        <v>7.5346921504227643E-2</v>
      </c>
      <c r="CR99" s="93">
        <f t="shared" si="405"/>
        <v>7.6938784965156742E-2</v>
      </c>
      <c r="CS99" s="93">
        <f t="shared" si="405"/>
        <v>7.8593171219323493E-2</v>
      </c>
      <c r="CT99" s="93">
        <f t="shared" si="405"/>
        <v>8.0451603254502499E-2</v>
      </c>
      <c r="CU99" s="93">
        <f t="shared" si="405"/>
        <v>8.2660286099069655E-2</v>
      </c>
      <c r="CV99" s="93">
        <f t="shared" si="405"/>
        <v>8.5250186773240672E-2</v>
      </c>
      <c r="CW99" s="93">
        <f t="shared" si="405"/>
        <v>8.8016546840435597E-2</v>
      </c>
      <c r="CX99" s="93">
        <f t="shared" si="405"/>
        <v>9.128453312635923E-2</v>
      </c>
      <c r="CY99" s="93">
        <f t="shared" si="405"/>
        <v>9.5396105263203301E-2</v>
      </c>
      <c r="CZ99" s="93">
        <f t="shared" si="397"/>
        <v>0.10004520598534217</v>
      </c>
      <c r="DA99" s="93">
        <f t="shared" si="397"/>
        <v>0.1059778457928245</v>
      </c>
      <c r="DB99" s="93">
        <f t="shared" si="397"/>
        <v>0.11261420063632302</v>
      </c>
      <c r="DC99" s="93">
        <f t="shared" si="397"/>
        <v>0.12067013912425847</v>
      </c>
      <c r="DD99" s="93">
        <f t="shared" si="397"/>
        <v>0.13053040599296725</v>
      </c>
      <c r="DE99" s="93">
        <f t="shared" si="397"/>
        <v>0.14302821107686362</v>
      </c>
      <c r="DF99" s="93">
        <f t="shared" si="397"/>
        <v>0.15944818518746914</v>
      </c>
      <c r="DG99" s="93">
        <f t="shared" si="397"/>
        <v>0.17993768994105735</v>
      </c>
      <c r="DH99" s="93">
        <f t="shared" si="397"/>
        <v>0.20596084237515863</v>
      </c>
      <c r="DI99" s="93">
        <f t="shared" si="397"/>
        <v>0.24047923122522791</v>
      </c>
      <c r="DJ99" s="93">
        <f t="shared" si="397"/>
        <v>0.28779917090551216</v>
      </c>
      <c r="DK99" s="93">
        <f t="shared" si="397"/>
        <v>0.34818487352010374</v>
      </c>
      <c r="DL99" s="93">
        <f t="shared" si="397"/>
        <v>0.436376580423742</v>
      </c>
      <c r="DM99" s="93">
        <f t="shared" si="397"/>
        <v>0.56147992179999995</v>
      </c>
      <c r="DN99" s="93">
        <f t="shared" si="397"/>
        <v>0.74317999999999995</v>
      </c>
      <c r="DO99" s="93">
        <f t="shared" si="398"/>
        <v>1</v>
      </c>
      <c r="DP99" s="93">
        <f t="shared" si="404"/>
        <v>0</v>
      </c>
      <c r="DQ99" s="93">
        <f t="shared" si="404"/>
        <v>0</v>
      </c>
      <c r="DR99" s="93">
        <f t="shared" si="404"/>
        <v>0</v>
      </c>
      <c r="DS99" s="93">
        <f t="shared" si="404"/>
        <v>0</v>
      </c>
      <c r="DU99" s="37">
        <v>95</v>
      </c>
      <c r="DV99" s="93">
        <f t="shared" si="282"/>
        <v>0.24985214776540959</v>
      </c>
      <c r="DW99" s="93">
        <f t="shared" si="283"/>
        <v>0.25352644405607738</v>
      </c>
      <c r="DX99" s="93">
        <f t="shared" si="284"/>
        <v>0.25725477411572556</v>
      </c>
      <c r="DY99" s="93">
        <f t="shared" si="285"/>
        <v>0.26103793255860386</v>
      </c>
      <c r="DZ99" s="93">
        <f t="shared" si="286"/>
        <v>0.26487672568446569</v>
      </c>
      <c r="EA99" s="93">
        <f t="shared" si="287"/>
        <v>0.26877197165041372</v>
      </c>
      <c r="EB99" s="93">
        <f t="shared" si="288"/>
        <v>0.27272450064527276</v>
      </c>
      <c r="EC99" s="93">
        <f t="shared" si="289"/>
        <v>0.27673515506652674</v>
      </c>
      <c r="ED99" s="93">
        <f t="shared" si="290"/>
        <v>0.280804789699858</v>
      </c>
      <c r="EE99" s="93">
        <f t="shared" si="291"/>
        <v>0.28493427190132647</v>
      </c>
      <c r="EF99" s="93">
        <f t="shared" si="292"/>
        <v>0.28912448178222833</v>
      </c>
      <c r="EG99" s="93">
        <f t="shared" si="293"/>
        <v>0.29337631239667283</v>
      </c>
      <c r="EH99" s="93">
        <f t="shared" si="294"/>
        <v>0.29769066993191801</v>
      </c>
      <c r="EI99" s="93">
        <f t="shared" si="295"/>
        <v>0.30206847390150504</v>
      </c>
      <c r="EJ99" s="93">
        <f t="shared" si="296"/>
        <v>0.30651065734123306</v>
      </c>
      <c r="EK99" s="93">
        <f t="shared" si="297"/>
        <v>0.31101816700801588</v>
      </c>
      <c r="EL99" s="93">
        <f t="shared" si="298"/>
        <v>0.31559196358166314</v>
      </c>
      <c r="EM99" s="93">
        <f t="shared" si="299"/>
        <v>0.32023302186962876</v>
      </c>
      <c r="EN99" s="93">
        <f t="shared" si="300"/>
        <v>0.32494233101477032</v>
      </c>
      <c r="EO99" s="93">
        <f t="shared" si="301"/>
        <v>0.329720894706164</v>
      </c>
      <c r="EP99" s="93">
        <f t="shared" si="302"/>
        <v>0.33456973139301932</v>
      </c>
      <c r="EQ99" s="93">
        <f t="shared" si="303"/>
        <v>0.33948987450174017</v>
      </c>
      <c r="ER99" s="93">
        <f t="shared" si="304"/>
        <v>0.34448237265617754</v>
      </c>
      <c r="ES99" s="93">
        <f t="shared" si="305"/>
        <v>0.3495482899011213</v>
      </c>
      <c r="ET99" s="93">
        <f t="shared" si="306"/>
        <v>0.35468870592907897</v>
      </c>
      <c r="EU99" s="93">
        <f t="shared" si="307"/>
        <v>0.35990471631038895</v>
      </c>
      <c r="EV99" s="93">
        <f t="shared" si="308"/>
        <v>0.36519743272671817</v>
      </c>
      <c r="EW99" s="93">
        <f t="shared" si="309"/>
        <v>0.37056798320799345</v>
      </c>
      <c r="EX99" s="93">
        <f t="shared" si="310"/>
        <v>0.37601751237281689</v>
      </c>
      <c r="EY99" s="93">
        <f t="shared" si="311"/>
        <v>0.38154718167241714</v>
      </c>
      <c r="EZ99" s="93">
        <f t="shared" si="312"/>
        <v>0.38715816963818794</v>
      </c>
      <c r="FA99" s="93">
        <f t="shared" si="313"/>
        <v>0.39285167213286715</v>
      </c>
      <c r="FB99" s="93">
        <f t="shared" si="314"/>
        <v>0.39862890260540929</v>
      </c>
      <c r="FC99" s="93">
        <f t="shared" si="315"/>
        <v>0.40449109234960645</v>
      </c>
      <c r="FD99" s="93">
        <f t="shared" si="316"/>
        <v>0.41043949076651243</v>
      </c>
      <c r="FE99" s="93">
        <f t="shared" si="317"/>
        <v>0.41647536563072585</v>
      </c>
      <c r="FF99" s="93">
        <f t="shared" si="318"/>
        <v>0.42260000336058945</v>
      </c>
      <c r="FG99" s="93">
        <f t="shared" si="319"/>
        <v>0.42881470929236282</v>
      </c>
      <c r="FH99" s="93">
        <f t="shared" si="320"/>
        <v>0.43512080795842695</v>
      </c>
      <c r="FI99" s="93">
        <f t="shared" si="321"/>
        <v>0.44151964336958027</v>
      </c>
      <c r="FJ99" s="93">
        <f t="shared" si="322"/>
        <v>0.44801257930148586</v>
      </c>
      <c r="FK99" s="93">
        <f t="shared" si="323"/>
        <v>0.45460099958533123</v>
      </c>
      <c r="FL99" s="93">
        <f t="shared" si="324"/>
        <v>0.46128630840276258</v>
      </c>
      <c r="FM99" s="93">
        <f t="shared" si="325"/>
        <v>0.46806993058515611</v>
      </c>
      <c r="FN99" s="93">
        <f t="shared" si="326"/>
        <v>0.47495331191729073</v>
      </c>
      <c r="FO99" s="93">
        <f t="shared" si="327"/>
        <v>0.48193791944548614</v>
      </c>
      <c r="FP99" s="93">
        <f t="shared" si="328"/>
        <v>0.48902524179027268</v>
      </c>
      <c r="FQ99" s="93">
        <f t="shared" si="329"/>
        <v>0.49621678946365899</v>
      </c>
      <c r="FR99" s="93">
        <f t="shared" si="330"/>
        <v>0.50351409519106571</v>
      </c>
      <c r="FS99" s="93">
        <f t="shared" si="331"/>
        <v>0.51091871423799318</v>
      </c>
      <c r="FT99" s="93">
        <f t="shared" si="332"/>
        <v>0.51843222474149309</v>
      </c>
      <c r="FU99" s="93">
        <f t="shared" si="333"/>
        <v>0.52605622804651497</v>
      </c>
      <c r="FV99" s="93">
        <f t="shared" si="334"/>
        <v>0.53379234904719897</v>
      </c>
      <c r="FW99" s="93">
        <f t="shared" si="335"/>
        <v>0.5416422365331871</v>
      </c>
      <c r="FX99" s="93">
        <f t="shared" si="336"/>
        <v>0.54960756354102802</v>
      </c>
      <c r="FY99" s="93">
        <f t="shared" si="337"/>
        <v>0.55769002771074905</v>
      </c>
      <c r="FZ99" s="93">
        <f t="shared" si="338"/>
        <v>0.56589135164767179</v>
      </c>
      <c r="GA99" s="93">
        <f t="shared" si="339"/>
        <v>0.57421328328954924</v>
      </c>
      <c r="GB99" s="93">
        <f t="shared" si="340"/>
        <v>0.58265759627910141</v>
      </c>
      <c r="GC99" s="93">
        <f t="shared" si="341"/>
        <v>0.59122609034202933</v>
      </c>
      <c r="GD99" s="93">
        <f t="shared" si="342"/>
        <v>0.59992059167058853</v>
      </c>
      <c r="GE99" s="93">
        <f t="shared" si="343"/>
        <v>0.60874295331280304</v>
      </c>
      <c r="GF99" s="93">
        <f t="shared" si="344"/>
        <v>0.61769505556740301</v>
      </c>
      <c r="GG99" s="93">
        <f t="shared" si="345"/>
        <v>0.62677880638457062</v>
      </c>
      <c r="GH99" s="93">
        <f t="shared" si="346"/>
        <v>0.63599614177257902</v>
      </c>
      <c r="GI99" s="93">
        <f t="shared" si="347"/>
        <v>0.64534902621041101</v>
      </c>
      <c r="GJ99" s="93">
        <f t="shared" si="348"/>
        <v>0.65483945306644642</v>
      </c>
      <c r="GK99" s="93">
        <f t="shared" si="349"/>
        <v>0.66446944502330585</v>
      </c>
      <c r="GL99" s="93">
        <f t="shared" si="350"/>
        <v>0.67424105450894267</v>
      </c>
      <c r="GM99" s="93">
        <f t="shared" si="351"/>
        <v>0.6841563641340741</v>
      </c>
      <c r="GN99" s="93">
        <f t="shared" si="352"/>
        <v>0.6942174871360457</v>
      </c>
      <c r="GO99" s="93">
        <f t="shared" si="353"/>
        <v>0.70442656782922286</v>
      </c>
      <c r="GP99" s="93">
        <f t="shared" si="354"/>
        <v>0.71478578206200549</v>
      </c>
      <c r="GQ99" s="93">
        <f t="shared" si="355"/>
        <v>0.72529733768056437</v>
      </c>
      <c r="GR99" s="93">
        <f t="shared" si="356"/>
        <v>0.73596347499939618</v>
      </c>
      <c r="GS99" s="93">
        <f t="shared" si="357"/>
        <v>0.74678646727879905</v>
      </c>
      <c r="GT99" s="93">
        <f t="shared" si="358"/>
        <v>0.75776862120936961</v>
      </c>
      <c r="GU99" s="93">
        <f t="shared" si="359"/>
        <v>0.768912277403625</v>
      </c>
      <c r="GV99" s="93">
        <f t="shared" si="360"/>
        <v>0.7802198108948547</v>
      </c>
      <c r="GW99" s="93">
        <f t="shared" si="361"/>
        <v>0.79169363164330842</v>
      </c>
      <c r="GX99" s="93">
        <f t="shared" si="362"/>
        <v>0.80333618504982762</v>
      </c>
      <c r="GY99" s="93">
        <f t="shared" si="363"/>
        <v>0.81514995247703093</v>
      </c>
      <c r="GZ99" s="93">
        <f t="shared" si="364"/>
        <v>0.82713745177816367</v>
      </c>
      <c r="HA99" s="93">
        <f t="shared" si="365"/>
        <v>0.8393012378337249</v>
      </c>
      <c r="HB99" s="93">
        <f t="shared" si="366"/>
        <v>0.85164390309598548</v>
      </c>
      <c r="HC99" s="93">
        <f t="shared" si="367"/>
        <v>0.86416807814151464</v>
      </c>
      <c r="HD99" s="93">
        <f t="shared" si="368"/>
        <v>0.87687643223183098</v>
      </c>
      <c r="HE99" s="93">
        <f t="shared" si="369"/>
        <v>0.88977167388229905</v>
      </c>
      <c r="HF99" s="93">
        <f t="shared" si="370"/>
        <v>0.9028565514393917</v>
      </c>
      <c r="HG99" s="93">
        <f t="shared" si="371"/>
        <v>0.91613385366644151</v>
      </c>
      <c r="HH99" s="93">
        <f t="shared" si="372"/>
        <v>0.92960641033800684</v>
      </c>
      <c r="HI99" s="93">
        <f t="shared" si="373"/>
        <v>0.94327709284297745</v>
      </c>
      <c r="HJ99" s="93">
        <f t="shared" si="374"/>
        <v>0.95714881479655056</v>
      </c>
      <c r="HK99" s="93">
        <f t="shared" si="375"/>
        <v>0.97122453266120568</v>
      </c>
      <c r="HL99" s="93">
        <f t="shared" si="376"/>
        <v>0.98550724637681164</v>
      </c>
      <c r="HM99" s="93">
        <f t="shared" si="377"/>
        <v>1</v>
      </c>
      <c r="HN99" s="93">
        <f t="shared" si="378"/>
        <v>0</v>
      </c>
      <c r="HO99" s="93">
        <f t="shared" si="379"/>
        <v>0</v>
      </c>
      <c r="HP99" s="93">
        <f t="shared" si="380"/>
        <v>0</v>
      </c>
      <c r="HQ99" s="93">
        <f t="shared" si="381"/>
        <v>0</v>
      </c>
    </row>
    <row r="100" spans="2:225" x14ac:dyDescent="0.25">
      <c r="B100" s="40">
        <v>96</v>
      </c>
      <c r="C100" s="91">
        <f t="shared" ref="C100:C103" ca="1" si="406">SUMPRODUCT($K$4:$K$103,OFFSET($X$4,0,B100,100,1),OFFSET($DV$4,0,B100,100,1))</f>
        <v>0</v>
      </c>
      <c r="D100" s="91">
        <f t="shared" ca="1" si="276"/>
        <v>0</v>
      </c>
      <c r="E100" s="91">
        <f t="shared" ca="1" si="277"/>
        <v>0</v>
      </c>
      <c r="F100" s="91">
        <f t="shared" ca="1" si="278"/>
        <v>0</v>
      </c>
      <c r="H100" s="40">
        <v>96</v>
      </c>
      <c r="I100" s="91">
        <v>0</v>
      </c>
      <c r="J100" s="41">
        <v>0</v>
      </c>
      <c r="K100" s="92">
        <f t="shared" ref="K100:K103" si="407">I100*J100</f>
        <v>0</v>
      </c>
      <c r="L100" s="92">
        <f t="shared" ref="L100:L103" si="408">K100/AD_2015</f>
        <v>0</v>
      </c>
      <c r="M100" s="42"/>
      <c r="N100" s="40">
        <v>96</v>
      </c>
      <c r="O100" s="54">
        <v>0</v>
      </c>
      <c r="P100" s="92">
        <f t="shared" ref="P100:P103" si="409">O100*HA_värde</f>
        <v>0</v>
      </c>
      <c r="Q100" s="92">
        <f t="shared" si="384"/>
        <v>0</v>
      </c>
      <c r="R100" s="42"/>
      <c r="S100" s="40">
        <v>96</v>
      </c>
      <c r="T100" s="54">
        <f>'7. Dödsrisk'!E100</f>
        <v>0.31163000000000002</v>
      </c>
      <c r="U100" s="90">
        <f t="shared" si="385"/>
        <v>0.68836999999999993</v>
      </c>
      <c r="V100" s="43"/>
      <c r="W100" s="37">
        <v>96</v>
      </c>
      <c r="X100" s="93">
        <f t="shared" si="401"/>
        <v>4.4226046668594567E-2</v>
      </c>
      <c r="Y100" s="93">
        <f t="shared" si="401"/>
        <v>4.4349782561942427E-2</v>
      </c>
      <c r="Z100" s="93">
        <f t="shared" si="401"/>
        <v>4.4357323306904561E-2</v>
      </c>
      <c r="AA100" s="93">
        <f t="shared" si="401"/>
        <v>4.4367084065398944E-2</v>
      </c>
      <c r="AB100" s="93">
        <f t="shared" si="401"/>
        <v>4.4370189978697475E-2</v>
      </c>
      <c r="AC100" s="93">
        <f t="shared" si="401"/>
        <v>4.4375958853348392E-2</v>
      </c>
      <c r="AD100" s="93">
        <f t="shared" si="401"/>
        <v>4.4378177762236515E-2</v>
      </c>
      <c r="AE100" s="93">
        <f t="shared" si="401"/>
        <v>4.4383503782690438E-2</v>
      </c>
      <c r="AF100" s="93">
        <f t="shared" si="401"/>
        <v>4.438661084544962E-2</v>
      </c>
      <c r="AG100" s="93">
        <f t="shared" si="401"/>
        <v>4.4387498595421522E-2</v>
      </c>
      <c r="AH100" s="93">
        <f t="shared" si="401"/>
        <v>4.4388830260329283E-2</v>
      </c>
      <c r="AI100" s="93">
        <f t="shared" si="401"/>
        <v>4.439104981281998E-2</v>
      </c>
      <c r="AJ100" s="93">
        <f t="shared" si="401"/>
        <v>4.4394157403838251E-2</v>
      </c>
      <c r="AK100" s="93">
        <f t="shared" si="401"/>
        <v>4.4399041298381077E-2</v>
      </c>
      <c r="AL100" s="93">
        <f t="shared" si="401"/>
        <v>4.4403037571762519E-2</v>
      </c>
      <c r="AM100" s="93">
        <f t="shared" si="401"/>
        <v>4.4407922443231274E-2</v>
      </c>
      <c r="AN100" s="93">
        <f t="shared" si="400"/>
        <v>4.4413696223740348E-2</v>
      </c>
      <c r="AO100" s="93">
        <f t="shared" si="400"/>
        <v>4.4422136429662015E-2</v>
      </c>
      <c r="AP100" s="93">
        <f t="shared" si="400"/>
        <v>4.4435467069782915E-2</v>
      </c>
      <c r="AQ100" s="93">
        <f t="shared" si="400"/>
        <v>4.4450580267073728E-2</v>
      </c>
      <c r="AR100" s="93">
        <f t="shared" si="400"/>
        <v>4.4475486539535834E-2</v>
      </c>
      <c r="AS100" s="93">
        <f t="shared" si="400"/>
        <v>4.4503969079746936E-2</v>
      </c>
      <c r="AT100" s="93">
        <f t="shared" si="400"/>
        <v>4.4531133070920215E-2</v>
      </c>
      <c r="AU100" s="93">
        <f t="shared" si="400"/>
        <v>4.4559651247718747E-2</v>
      </c>
      <c r="AV100" s="93">
        <f t="shared" si="400"/>
        <v>4.4587295370848642E-2</v>
      </c>
      <c r="AW100" s="93">
        <f t="shared" si="400"/>
        <v>4.4624780186205047E-2</v>
      </c>
      <c r="AX100" s="93">
        <f t="shared" si="400"/>
        <v>4.4664531619346248E-2</v>
      </c>
      <c r="AY100" s="93">
        <f t="shared" si="400"/>
        <v>4.4701633975545989E-2</v>
      </c>
      <c r="AZ100" s="93">
        <f t="shared" si="400"/>
        <v>4.4736976186733494E-2</v>
      </c>
      <c r="BA100" s="93">
        <f t="shared" si="400"/>
        <v>4.4770554102310241E-2</v>
      </c>
      <c r="BB100" s="93">
        <f t="shared" si="400"/>
        <v>4.4803260482462449E-2</v>
      </c>
      <c r="BC100" s="93">
        <f t="shared" si="400"/>
        <v>4.4835990755714122E-2</v>
      </c>
      <c r="BD100" s="93">
        <f t="shared" si="403"/>
        <v>4.4860215271960956E-2</v>
      </c>
      <c r="BE100" s="93">
        <f t="shared" si="403"/>
        <v>4.4891639419554659E-2</v>
      </c>
      <c r="BF100" s="93">
        <f t="shared" si="403"/>
        <v>4.4934776805287721E-2</v>
      </c>
      <c r="BG100" s="93">
        <f t="shared" si="403"/>
        <v>4.4963553479514591E-2</v>
      </c>
      <c r="BH100" s="93">
        <f t="shared" si="403"/>
        <v>4.5005858986962355E-2</v>
      </c>
      <c r="BI100" s="93">
        <f t="shared" si="403"/>
        <v>4.5045048178877986E-2</v>
      </c>
      <c r="BJ100" s="93">
        <f t="shared" si="403"/>
        <v>4.5085173983723512E-2</v>
      </c>
      <c r="BK100" s="93">
        <f t="shared" si="403"/>
        <v>4.511449840768849E-2</v>
      </c>
      <c r="BL100" s="93">
        <f t="shared" si="403"/>
        <v>4.5151070775016261E-2</v>
      </c>
      <c r="BM100" s="93">
        <f t="shared" si="403"/>
        <v>4.5197171890344383E-2</v>
      </c>
      <c r="BN100" s="93">
        <f t="shared" si="403"/>
        <v>4.5241508568741783E-2</v>
      </c>
      <c r="BO100" s="93">
        <f t="shared" si="403"/>
        <v>4.5292689307659437E-2</v>
      </c>
      <c r="BP100" s="93">
        <f t="shared" si="403"/>
        <v>4.5341658298621933E-2</v>
      </c>
      <c r="BQ100" s="93">
        <f t="shared" si="403"/>
        <v>4.5392043466870181E-2</v>
      </c>
      <c r="BR100" s="93">
        <f t="shared" si="403"/>
        <v>4.5448399482228119E-2</v>
      </c>
      <c r="BS100" s="93">
        <f t="shared" si="402"/>
        <v>4.5504825465805726E-2</v>
      </c>
      <c r="BT100" s="93">
        <f t="shared" si="395"/>
        <v>4.5585055162892421E-2</v>
      </c>
      <c r="BU100" s="93">
        <f t="shared" si="395"/>
        <v>4.5665426313203653E-2</v>
      </c>
      <c r="BV100" s="93">
        <f t="shared" si="395"/>
        <v>4.5760608378631211E-2</v>
      </c>
      <c r="BW100" s="93">
        <f t="shared" si="395"/>
        <v>4.5864261609869533E-2</v>
      </c>
      <c r="BX100" s="93">
        <f t="shared" si="395"/>
        <v>4.5968149628028865E-2</v>
      </c>
      <c r="BY100" s="93">
        <f t="shared" si="395"/>
        <v>4.61120191277073E-2</v>
      </c>
      <c r="BZ100" s="93">
        <f t="shared" si="395"/>
        <v>4.6269334866252551E-2</v>
      </c>
      <c r="CA100" s="93">
        <f t="shared" si="395"/>
        <v>4.6444430368742726E-2</v>
      </c>
      <c r="CB100" s="93">
        <f t="shared" si="395"/>
        <v>4.6631890568829409E-2</v>
      </c>
      <c r="CC100" s="93">
        <f t="shared" si="395"/>
        <v>4.6834684753813423E-2</v>
      </c>
      <c r="CD100" s="93">
        <f t="shared" si="395"/>
        <v>4.7063412940705256E-2</v>
      </c>
      <c r="CE100" s="93">
        <f t="shared" si="395"/>
        <v>4.7323217404254617E-2</v>
      </c>
      <c r="CF100" s="93">
        <f t="shared" si="395"/>
        <v>4.7594506088961701E-2</v>
      </c>
      <c r="CG100" s="93">
        <f t="shared" si="395"/>
        <v>4.7906858808392412E-2</v>
      </c>
      <c r="CH100" s="93">
        <f t="shared" si="395"/>
        <v>4.823097093306259E-2</v>
      </c>
      <c r="CI100" s="93">
        <f t="shared" si="395"/>
        <v>4.860964002888761E-2</v>
      </c>
      <c r="CJ100" s="93">
        <f t="shared" si="405"/>
        <v>4.9037244803574798E-2</v>
      </c>
      <c r="CK100" s="93">
        <f t="shared" si="405"/>
        <v>4.9516065153610206E-2</v>
      </c>
      <c r="CL100" s="93">
        <f t="shared" si="405"/>
        <v>5.0050099717596962E-2</v>
      </c>
      <c r="CM100" s="93">
        <f t="shared" si="405"/>
        <v>5.0673895369596697E-2</v>
      </c>
      <c r="CN100" s="93">
        <f t="shared" si="405"/>
        <v>5.1326771908269883E-2</v>
      </c>
      <c r="CO100" s="93">
        <f t="shared" si="405"/>
        <v>5.203971601771256E-2</v>
      </c>
      <c r="CP100" s="93">
        <f t="shared" si="405"/>
        <v>5.2842391951455167E-2</v>
      </c>
      <c r="CQ100" s="93">
        <f t="shared" si="405"/>
        <v>5.3750233393470875E-2</v>
      </c>
      <c r="CR100" s="93">
        <f t="shared" si="405"/>
        <v>5.4885821030593869E-2</v>
      </c>
      <c r="CS100" s="93">
        <f t="shared" si="405"/>
        <v>5.6066010552728807E-2</v>
      </c>
      <c r="CT100" s="93">
        <f t="shared" si="405"/>
        <v>5.7391760213664454E-2</v>
      </c>
      <c r="CU100" s="93">
        <f t="shared" si="405"/>
        <v>5.8967368294493325E-2</v>
      </c>
      <c r="CV100" s="93">
        <f t="shared" si="405"/>
        <v>6.0814925738426701E-2</v>
      </c>
      <c r="CW100" s="93">
        <f t="shared" si="405"/>
        <v>6.2788364019561546E-2</v>
      </c>
      <c r="CX100" s="93">
        <f t="shared" si="405"/>
        <v>6.5119647396350885E-2</v>
      </c>
      <c r="CY100" s="93">
        <f t="shared" si="405"/>
        <v>6.8052719611611343E-2</v>
      </c>
      <c r="CZ100" s="93">
        <f t="shared" si="397"/>
        <v>7.1369248593763548E-2</v>
      </c>
      <c r="DA100" s="93">
        <f t="shared" si="397"/>
        <v>7.5601415853227216E-2</v>
      </c>
      <c r="DB100" s="93">
        <f t="shared" si="397"/>
        <v>8.0335592307933759E-2</v>
      </c>
      <c r="DC100" s="93">
        <f t="shared" si="397"/>
        <v>8.6082457147072272E-2</v>
      </c>
      <c r="DD100" s="93">
        <f t="shared" si="397"/>
        <v>9.3116475723203057E-2</v>
      </c>
      <c r="DE100" s="93">
        <f t="shared" si="397"/>
        <v>0.10203203493590221</v>
      </c>
      <c r="DF100" s="93">
        <f t="shared" si="397"/>
        <v>0.11374555186718487</v>
      </c>
      <c r="DG100" s="93">
        <f t="shared" si="397"/>
        <v>0.12836214987325209</v>
      </c>
      <c r="DH100" s="93">
        <f t="shared" si="397"/>
        <v>0.14692628612516692</v>
      </c>
      <c r="DI100" s="93">
        <f t="shared" si="397"/>
        <v>0.17155066917914086</v>
      </c>
      <c r="DJ100" s="93">
        <f t="shared" si="397"/>
        <v>0.20530729454886523</v>
      </c>
      <c r="DK100" s="93">
        <f t="shared" si="397"/>
        <v>0.24838464322303644</v>
      </c>
      <c r="DL100" s="93">
        <f t="shared" si="397"/>
        <v>0.31129796117688485</v>
      </c>
      <c r="DM100" s="93">
        <f t="shared" si="397"/>
        <v>0.40054293181446599</v>
      </c>
      <c r="DN100" s="93">
        <f t="shared" si="397"/>
        <v>0.53016231660000002</v>
      </c>
      <c r="DO100" s="93">
        <f t="shared" si="398"/>
        <v>0.71337000000000006</v>
      </c>
      <c r="DP100" s="93">
        <f t="shared" si="404"/>
        <v>1</v>
      </c>
      <c r="DQ100" s="93">
        <f t="shared" si="404"/>
        <v>0</v>
      </c>
      <c r="DR100" s="93">
        <f t="shared" si="404"/>
        <v>0</v>
      </c>
      <c r="DS100" s="93">
        <f t="shared" si="404"/>
        <v>0</v>
      </c>
      <c r="DU100" s="37">
        <v>96</v>
      </c>
      <c r="DV100" s="93">
        <f t="shared" si="282"/>
        <v>0.24623110214562105</v>
      </c>
      <c r="DW100" s="93">
        <f t="shared" si="283"/>
        <v>0.24985214776540959</v>
      </c>
      <c r="DX100" s="93">
        <f t="shared" si="284"/>
        <v>0.25352644405607738</v>
      </c>
      <c r="DY100" s="93">
        <f t="shared" si="285"/>
        <v>0.25725477411572556</v>
      </c>
      <c r="DZ100" s="93">
        <f t="shared" si="286"/>
        <v>0.26103793255860386</v>
      </c>
      <c r="EA100" s="93">
        <f t="shared" si="287"/>
        <v>0.26487672568446569</v>
      </c>
      <c r="EB100" s="93">
        <f t="shared" si="288"/>
        <v>0.26877197165041372</v>
      </c>
      <c r="EC100" s="93">
        <f t="shared" si="289"/>
        <v>0.27272450064527276</v>
      </c>
      <c r="ED100" s="93">
        <f t="shared" si="290"/>
        <v>0.27673515506652674</v>
      </c>
      <c r="EE100" s="93">
        <f t="shared" si="291"/>
        <v>0.280804789699858</v>
      </c>
      <c r="EF100" s="93">
        <f t="shared" si="292"/>
        <v>0.28493427190132647</v>
      </c>
      <c r="EG100" s="93">
        <f t="shared" si="293"/>
        <v>0.28912448178222833</v>
      </c>
      <c r="EH100" s="93">
        <f t="shared" si="294"/>
        <v>0.29337631239667283</v>
      </c>
      <c r="EI100" s="93">
        <f t="shared" si="295"/>
        <v>0.29769066993191801</v>
      </c>
      <c r="EJ100" s="93">
        <f t="shared" si="296"/>
        <v>0.30206847390150504</v>
      </c>
      <c r="EK100" s="93">
        <f t="shared" si="297"/>
        <v>0.30651065734123306</v>
      </c>
      <c r="EL100" s="93">
        <f t="shared" si="298"/>
        <v>0.31101816700801588</v>
      </c>
      <c r="EM100" s="93">
        <f t="shared" si="299"/>
        <v>0.31559196358166314</v>
      </c>
      <c r="EN100" s="93">
        <f t="shared" si="300"/>
        <v>0.32023302186962876</v>
      </c>
      <c r="EO100" s="93">
        <f t="shared" si="301"/>
        <v>0.32494233101477032</v>
      </c>
      <c r="EP100" s="93">
        <f t="shared" si="302"/>
        <v>0.329720894706164</v>
      </c>
      <c r="EQ100" s="93">
        <f t="shared" si="303"/>
        <v>0.33456973139301932</v>
      </c>
      <c r="ER100" s="93">
        <f t="shared" si="304"/>
        <v>0.33948987450174017</v>
      </c>
      <c r="ES100" s="93">
        <f t="shared" si="305"/>
        <v>0.34448237265617754</v>
      </c>
      <c r="ET100" s="93">
        <f t="shared" si="306"/>
        <v>0.3495482899011213</v>
      </c>
      <c r="EU100" s="93">
        <f t="shared" si="307"/>
        <v>0.35468870592907897</v>
      </c>
      <c r="EV100" s="93">
        <f t="shared" si="308"/>
        <v>0.35990471631038895</v>
      </c>
      <c r="EW100" s="93">
        <f t="shared" si="309"/>
        <v>0.36519743272671817</v>
      </c>
      <c r="EX100" s="93">
        <f t="shared" si="310"/>
        <v>0.37056798320799345</v>
      </c>
      <c r="EY100" s="93">
        <f t="shared" si="311"/>
        <v>0.37601751237281689</v>
      </c>
      <c r="EZ100" s="93">
        <f t="shared" si="312"/>
        <v>0.38154718167241714</v>
      </c>
      <c r="FA100" s="93">
        <f t="shared" si="313"/>
        <v>0.38715816963818794</v>
      </c>
      <c r="FB100" s="93">
        <f t="shared" si="314"/>
        <v>0.39285167213286715</v>
      </c>
      <c r="FC100" s="93">
        <f t="shared" si="315"/>
        <v>0.39862890260540929</v>
      </c>
      <c r="FD100" s="93">
        <f t="shared" si="316"/>
        <v>0.40449109234960645</v>
      </c>
      <c r="FE100" s="93">
        <f t="shared" si="317"/>
        <v>0.41043949076651243</v>
      </c>
      <c r="FF100" s="93">
        <f t="shared" si="318"/>
        <v>0.41647536563072585</v>
      </c>
      <c r="FG100" s="93">
        <f t="shared" si="319"/>
        <v>0.42260000336058945</v>
      </c>
      <c r="FH100" s="93">
        <f t="shared" si="320"/>
        <v>0.42881470929236282</v>
      </c>
      <c r="FI100" s="93">
        <f t="shared" si="321"/>
        <v>0.43512080795842695</v>
      </c>
      <c r="FJ100" s="93">
        <f t="shared" si="322"/>
        <v>0.44151964336958027</v>
      </c>
      <c r="FK100" s="93">
        <f t="shared" si="323"/>
        <v>0.44801257930148586</v>
      </c>
      <c r="FL100" s="93">
        <f t="shared" si="324"/>
        <v>0.45460099958533123</v>
      </c>
      <c r="FM100" s="93">
        <f t="shared" si="325"/>
        <v>0.46128630840276258</v>
      </c>
      <c r="FN100" s="93">
        <f t="shared" si="326"/>
        <v>0.46806993058515611</v>
      </c>
      <c r="FO100" s="93">
        <f t="shared" si="327"/>
        <v>0.47495331191729073</v>
      </c>
      <c r="FP100" s="93">
        <f t="shared" si="328"/>
        <v>0.48193791944548614</v>
      </c>
      <c r="FQ100" s="93">
        <f t="shared" si="329"/>
        <v>0.48902524179027268</v>
      </c>
      <c r="FR100" s="93">
        <f t="shared" si="330"/>
        <v>0.49621678946365899</v>
      </c>
      <c r="FS100" s="93">
        <f t="shared" si="331"/>
        <v>0.50351409519106571</v>
      </c>
      <c r="FT100" s="93">
        <f t="shared" si="332"/>
        <v>0.51091871423799318</v>
      </c>
      <c r="FU100" s="93">
        <f t="shared" si="333"/>
        <v>0.51843222474149309</v>
      </c>
      <c r="FV100" s="93">
        <f t="shared" si="334"/>
        <v>0.52605622804651497</v>
      </c>
      <c r="FW100" s="93">
        <f t="shared" si="335"/>
        <v>0.53379234904719897</v>
      </c>
      <c r="FX100" s="93">
        <f t="shared" si="336"/>
        <v>0.5416422365331871</v>
      </c>
      <c r="FY100" s="93">
        <f t="shared" si="337"/>
        <v>0.54960756354102802</v>
      </c>
      <c r="FZ100" s="93">
        <f t="shared" si="338"/>
        <v>0.55769002771074905</v>
      </c>
      <c r="GA100" s="93">
        <f t="shared" si="339"/>
        <v>0.56589135164767179</v>
      </c>
      <c r="GB100" s="93">
        <f t="shared" si="340"/>
        <v>0.57421328328954924</v>
      </c>
      <c r="GC100" s="93">
        <f t="shared" si="341"/>
        <v>0.58265759627910141</v>
      </c>
      <c r="GD100" s="93">
        <f t="shared" si="342"/>
        <v>0.59122609034202933</v>
      </c>
      <c r="GE100" s="93">
        <f t="shared" si="343"/>
        <v>0.59992059167058853</v>
      </c>
      <c r="GF100" s="93">
        <f t="shared" si="344"/>
        <v>0.60874295331280304</v>
      </c>
      <c r="GG100" s="93">
        <f t="shared" si="345"/>
        <v>0.61769505556740301</v>
      </c>
      <c r="GH100" s="93">
        <f t="shared" si="346"/>
        <v>0.62677880638457062</v>
      </c>
      <c r="GI100" s="93">
        <f t="shared" si="347"/>
        <v>0.63599614177257902</v>
      </c>
      <c r="GJ100" s="93">
        <f t="shared" si="348"/>
        <v>0.64534902621041101</v>
      </c>
      <c r="GK100" s="93">
        <f t="shared" si="349"/>
        <v>0.65483945306644642</v>
      </c>
      <c r="GL100" s="93">
        <f t="shared" si="350"/>
        <v>0.66446944502330585</v>
      </c>
      <c r="GM100" s="93">
        <f t="shared" si="351"/>
        <v>0.67424105450894267</v>
      </c>
      <c r="GN100" s="93">
        <f t="shared" si="352"/>
        <v>0.6841563641340741</v>
      </c>
      <c r="GO100" s="93">
        <f t="shared" si="353"/>
        <v>0.6942174871360457</v>
      </c>
      <c r="GP100" s="93">
        <f t="shared" si="354"/>
        <v>0.70442656782922286</v>
      </c>
      <c r="GQ100" s="93">
        <f t="shared" si="355"/>
        <v>0.71478578206200549</v>
      </c>
      <c r="GR100" s="93">
        <f t="shared" si="356"/>
        <v>0.72529733768056437</v>
      </c>
      <c r="GS100" s="93">
        <f t="shared" si="357"/>
        <v>0.73596347499939618</v>
      </c>
      <c r="GT100" s="93">
        <f t="shared" si="358"/>
        <v>0.74678646727879905</v>
      </c>
      <c r="GU100" s="93">
        <f t="shared" si="359"/>
        <v>0.75776862120936961</v>
      </c>
      <c r="GV100" s="93">
        <f t="shared" si="360"/>
        <v>0.768912277403625</v>
      </c>
      <c r="GW100" s="93">
        <f t="shared" si="361"/>
        <v>0.7802198108948547</v>
      </c>
      <c r="GX100" s="93">
        <f t="shared" si="362"/>
        <v>0.79169363164330842</v>
      </c>
      <c r="GY100" s="93">
        <f t="shared" si="363"/>
        <v>0.80333618504982762</v>
      </c>
      <c r="GZ100" s="93">
        <f t="shared" si="364"/>
        <v>0.81514995247703093</v>
      </c>
      <c r="HA100" s="93">
        <f t="shared" si="365"/>
        <v>0.82713745177816367</v>
      </c>
      <c r="HB100" s="93">
        <f t="shared" si="366"/>
        <v>0.8393012378337249</v>
      </c>
      <c r="HC100" s="93">
        <f t="shared" si="367"/>
        <v>0.85164390309598548</v>
      </c>
      <c r="HD100" s="93">
        <f t="shared" si="368"/>
        <v>0.86416807814151464</v>
      </c>
      <c r="HE100" s="93">
        <f t="shared" si="369"/>
        <v>0.87687643223183098</v>
      </c>
      <c r="HF100" s="93">
        <f t="shared" si="370"/>
        <v>0.88977167388229905</v>
      </c>
      <c r="HG100" s="93">
        <f t="shared" si="371"/>
        <v>0.9028565514393917</v>
      </c>
      <c r="HH100" s="93">
        <f t="shared" si="372"/>
        <v>0.91613385366644151</v>
      </c>
      <c r="HI100" s="93">
        <f t="shared" si="373"/>
        <v>0.92960641033800684</v>
      </c>
      <c r="HJ100" s="93">
        <f t="shared" si="374"/>
        <v>0.94327709284297745</v>
      </c>
      <c r="HK100" s="93">
        <f t="shared" si="375"/>
        <v>0.95714881479655056</v>
      </c>
      <c r="HL100" s="93">
        <f t="shared" si="376"/>
        <v>0.97122453266120568</v>
      </c>
      <c r="HM100" s="93">
        <f t="shared" si="377"/>
        <v>0.98550724637681164</v>
      </c>
      <c r="HN100" s="93">
        <f t="shared" si="378"/>
        <v>1</v>
      </c>
      <c r="HO100" s="93">
        <f t="shared" si="379"/>
        <v>0</v>
      </c>
      <c r="HP100" s="93">
        <f t="shared" si="380"/>
        <v>0</v>
      </c>
      <c r="HQ100" s="93">
        <f t="shared" si="381"/>
        <v>0</v>
      </c>
    </row>
    <row r="101" spans="2:225" x14ac:dyDescent="0.25">
      <c r="B101" s="40">
        <v>97</v>
      </c>
      <c r="C101" s="91">
        <f t="shared" ca="1" si="406"/>
        <v>0</v>
      </c>
      <c r="D101" s="91">
        <f t="shared" ca="1" si="276"/>
        <v>0</v>
      </c>
      <c r="E101" s="91">
        <f t="shared" ca="1" si="277"/>
        <v>0</v>
      </c>
      <c r="F101" s="91">
        <f t="shared" ca="1" si="278"/>
        <v>0</v>
      </c>
      <c r="H101" s="40">
        <v>97</v>
      </c>
      <c r="I101" s="91">
        <v>0</v>
      </c>
      <c r="J101" s="41">
        <v>0</v>
      </c>
      <c r="K101" s="92">
        <f t="shared" si="407"/>
        <v>0</v>
      </c>
      <c r="L101" s="92">
        <f t="shared" si="408"/>
        <v>0</v>
      </c>
      <c r="M101" s="42"/>
      <c r="N101" s="40">
        <v>97</v>
      </c>
      <c r="O101" s="54">
        <v>0</v>
      </c>
      <c r="P101" s="92">
        <f t="shared" si="409"/>
        <v>0</v>
      </c>
      <c r="Q101" s="92">
        <f t="shared" si="384"/>
        <v>0</v>
      </c>
      <c r="R101" s="42"/>
      <c r="S101" s="40">
        <v>97</v>
      </c>
      <c r="T101" s="54">
        <f>'7. Dödsrisk'!E101</f>
        <v>0.33795999999999998</v>
      </c>
      <c r="U101" s="90">
        <f t="shared" si="385"/>
        <v>0.66203999999999996</v>
      </c>
      <c r="V101" s="43"/>
      <c r="W101" s="37">
        <v>97</v>
      </c>
      <c r="X101" s="93">
        <f t="shared" si="401"/>
        <v>3.0443883745260438E-2</v>
      </c>
      <c r="Y101" s="93">
        <f t="shared" si="401"/>
        <v>3.0529059822164306E-2</v>
      </c>
      <c r="Z101" s="93">
        <f t="shared" si="401"/>
        <v>3.0534250644773889E-2</v>
      </c>
      <c r="AA101" s="93">
        <f t="shared" si="401"/>
        <v>3.0540969658098667E-2</v>
      </c>
      <c r="AB101" s="93">
        <f t="shared" si="401"/>
        <v>3.0543107675635978E-2</v>
      </c>
      <c r="AC101" s="93">
        <f t="shared" si="401"/>
        <v>3.054707879587943E-2</v>
      </c>
      <c r="AD101" s="93">
        <f t="shared" si="401"/>
        <v>3.0548606226190746E-2</v>
      </c>
      <c r="AE101" s="93">
        <f t="shared" si="401"/>
        <v>3.0552272498890615E-2</v>
      </c>
      <c r="AF101" s="93">
        <f t="shared" si="401"/>
        <v>3.0554411307682151E-2</v>
      </c>
      <c r="AG101" s="93">
        <f t="shared" si="401"/>
        <v>3.0555022408130308E-2</v>
      </c>
      <c r="AH101" s="93">
        <f t="shared" si="401"/>
        <v>3.0555939086302865E-2</v>
      </c>
      <c r="AI101" s="93">
        <f t="shared" si="401"/>
        <v>3.0557466959650885E-2</v>
      </c>
      <c r="AJ101" s="93">
        <f t="shared" si="401"/>
        <v>3.0559606132080135E-2</v>
      </c>
      <c r="AK101" s="93">
        <f t="shared" si="401"/>
        <v>3.0562968058566578E-2</v>
      </c>
      <c r="AL101" s="93">
        <f t="shared" si="401"/>
        <v>3.0565718973274161E-2</v>
      </c>
      <c r="AM101" s="93">
        <f t="shared" si="401"/>
        <v>3.0569081572247109E-2</v>
      </c>
      <c r="AN101" s="93">
        <f t="shared" si="400"/>
        <v>3.0573056069536138E-2</v>
      </c>
      <c r="AO101" s="93">
        <f t="shared" si="400"/>
        <v>3.057886605408644E-2</v>
      </c>
      <c r="AP101" s="93">
        <f t="shared" si="400"/>
        <v>3.0588042466826462E-2</v>
      </c>
      <c r="AQ101" s="93">
        <f t="shared" si="400"/>
        <v>3.0598445938445538E-2</v>
      </c>
      <c r="AR101" s="93">
        <f t="shared" si="400"/>
        <v>3.0615590669220278E-2</v>
      </c>
      <c r="AS101" s="93">
        <f t="shared" si="400"/>
        <v>3.0635197195425394E-2</v>
      </c>
      <c r="AT101" s="93">
        <f t="shared" si="400"/>
        <v>3.0653896072029344E-2</v>
      </c>
      <c r="AU101" s="93">
        <f t="shared" si="400"/>
        <v>3.0673527129392152E-2</v>
      </c>
      <c r="AV101" s="93">
        <f t="shared" si="400"/>
        <v>3.0692556514431077E-2</v>
      </c>
      <c r="AW101" s="93">
        <f t="shared" si="400"/>
        <v>3.0718359936777965E-2</v>
      </c>
      <c r="AX101" s="93">
        <f t="shared" si="400"/>
        <v>3.0745723630809373E-2</v>
      </c>
      <c r="AY101" s="93">
        <f t="shared" si="400"/>
        <v>3.077126377974659E-2</v>
      </c>
      <c r="AZ101" s="93">
        <f t="shared" si="400"/>
        <v>3.0795592297661732E-2</v>
      </c>
      <c r="BA101" s="93">
        <f t="shared" si="400"/>
        <v>3.0818706327407297E-2</v>
      </c>
      <c r="BB101" s="93">
        <f t="shared" si="400"/>
        <v>3.0841220418312672E-2</v>
      </c>
      <c r="BC101" s="93">
        <f t="shared" si="400"/>
        <v>3.0863750956510928E-2</v>
      </c>
      <c r="BD101" s="93">
        <f t="shared" si="403"/>
        <v>3.0880426386759759E-2</v>
      </c>
      <c r="BE101" s="93">
        <f t="shared" si="403"/>
        <v>3.0902057827238837E-2</v>
      </c>
      <c r="BF101" s="93">
        <f t="shared" si="403"/>
        <v>3.0931752309455905E-2</v>
      </c>
      <c r="BG101" s="93">
        <f t="shared" si="403"/>
        <v>3.0951561308693455E-2</v>
      </c>
      <c r="BH101" s="93">
        <f t="shared" si="403"/>
        <v>3.0980683150855275E-2</v>
      </c>
      <c r="BI101" s="93">
        <f t="shared" si="403"/>
        <v>3.1007659814894235E-2</v>
      </c>
      <c r="BJ101" s="93">
        <f t="shared" si="403"/>
        <v>3.103528121517575E-2</v>
      </c>
      <c r="BK101" s="93">
        <f t="shared" si="403"/>
        <v>3.1055467268900523E-2</v>
      </c>
      <c r="BL101" s="93">
        <f t="shared" si="403"/>
        <v>3.1080642589397939E-2</v>
      </c>
      <c r="BM101" s="93">
        <f t="shared" si="403"/>
        <v>3.1112377214156359E-2</v>
      </c>
      <c r="BN101" s="93">
        <f t="shared" si="403"/>
        <v>3.1142897253464776E-2</v>
      </c>
      <c r="BO101" s="93">
        <f t="shared" si="403"/>
        <v>3.1178128538713525E-2</v>
      </c>
      <c r="BP101" s="93">
        <f t="shared" si="403"/>
        <v>3.1211837323022375E-2</v>
      </c>
      <c r="BQ101" s="93">
        <f t="shared" si="403"/>
        <v>3.1246520961289423E-2</v>
      </c>
      <c r="BR101" s="93">
        <f t="shared" si="403"/>
        <v>3.1285314751581368E-2</v>
      </c>
      <c r="BS101" s="93">
        <f t="shared" si="402"/>
        <v>3.1324156705896687E-2</v>
      </c>
      <c r="BT101" s="93">
        <f t="shared" si="395"/>
        <v>3.1379384422480255E-2</v>
      </c>
      <c r="BU101" s="93">
        <f t="shared" si="395"/>
        <v>3.1434709511219995E-2</v>
      </c>
      <c r="BV101" s="93">
        <f t="shared" si="395"/>
        <v>3.1500229989598366E-2</v>
      </c>
      <c r="BW101" s="93">
        <f t="shared" si="395"/>
        <v>3.1571581764385889E-2</v>
      </c>
      <c r="BX101" s="93">
        <f t="shared" si="395"/>
        <v>3.1643095159446223E-2</v>
      </c>
      <c r="BY101" s="93">
        <f t="shared" si="395"/>
        <v>3.1742130606939874E-2</v>
      </c>
      <c r="BZ101" s="93">
        <f t="shared" si="395"/>
        <v>3.1850422041882265E-2</v>
      </c>
      <c r="CA101" s="93">
        <f t="shared" si="395"/>
        <v>3.1970952532931425E-2</v>
      </c>
      <c r="CB101" s="93">
        <f t="shared" si="395"/>
        <v>3.20999945108651E-2</v>
      </c>
      <c r="CC101" s="93">
        <f t="shared" si="395"/>
        <v>3.2239591943982543E-2</v>
      </c>
      <c r="CD101" s="93">
        <f t="shared" si="395"/>
        <v>3.2397041565993275E-2</v>
      </c>
      <c r="CE101" s="93">
        <f t="shared" si="395"/>
        <v>3.2575883164566749E-2</v>
      </c>
      <c r="CF101" s="93">
        <f t="shared" si="395"/>
        <v>3.2762630156458562E-2</v>
      </c>
      <c r="CG101" s="93">
        <f t="shared" si="395"/>
        <v>3.2977644397933083E-2</v>
      </c>
      <c r="CH101" s="93">
        <f t="shared" si="395"/>
        <v>3.3200753461192292E-2</v>
      </c>
      <c r="CI101" s="93">
        <f>IF($W101&lt;CI$3,0,IF($W101=CI$3,1,CI100*$U100))</f>
        <v>3.3461417906685359E-2</v>
      </c>
      <c r="CJ101" s="93">
        <f t="shared" si="405"/>
        <v>3.3755768205436777E-2</v>
      </c>
      <c r="CK101" s="93">
        <f t="shared" si="405"/>
        <v>3.4085373769790657E-2</v>
      </c>
      <c r="CL101" s="93">
        <f t="shared" si="405"/>
        <v>3.4452987142602219E-2</v>
      </c>
      <c r="CM101" s="93">
        <f t="shared" si="405"/>
        <v>3.4882389355569275E-2</v>
      </c>
      <c r="CN101" s="93">
        <f t="shared" si="405"/>
        <v>3.5331809978495735E-2</v>
      </c>
      <c r="CO101" s="93">
        <f t="shared" si="405"/>
        <v>3.582257931511279E-2</v>
      </c>
      <c r="CP101" s="93">
        <f t="shared" si="405"/>
        <v>3.6375117347623193E-2</v>
      </c>
      <c r="CQ101" s="93">
        <f t="shared" si="405"/>
        <v>3.7000048161063545E-2</v>
      </c>
      <c r="CR101" s="93">
        <f t="shared" si="405"/>
        <v>3.7781752622829901E-2</v>
      </c>
      <c r="CS101" s="93">
        <f t="shared" si="405"/>
        <v>3.8594159684181922E-2</v>
      </c>
      <c r="CT101" s="93">
        <f t="shared" si="405"/>
        <v>3.9506765978280199E-2</v>
      </c>
      <c r="CU101" s="93">
        <f t="shared" si="405"/>
        <v>4.0591367312880364E-2</v>
      </c>
      <c r="CV101" s="93">
        <f t="shared" si="405"/>
        <v>4.1863170430560787E-2</v>
      </c>
      <c r="CW101" s="93">
        <f t="shared" si="405"/>
        <v>4.3221626140145575E-2</v>
      </c>
      <c r="CX101" s="93">
        <f t="shared" si="405"/>
        <v>4.4826411678226055E-2</v>
      </c>
      <c r="CY101" s="93">
        <f t="shared" si="405"/>
        <v>4.6845450599044894E-2</v>
      </c>
      <c r="CZ101" s="93">
        <f t="shared" si="397"/>
        <v>4.9128449654489009E-2</v>
      </c>
      <c r="DA101" s="93">
        <f t="shared" si="397"/>
        <v>5.204174663088601E-2</v>
      </c>
      <c r="DB101" s="93">
        <f t="shared" si="397"/>
        <v>5.5300611677012355E-2</v>
      </c>
      <c r="DC101" s="93">
        <f t="shared" si="397"/>
        <v>5.9256581026330135E-2</v>
      </c>
      <c r="DD101" s="93">
        <f t="shared" si="397"/>
        <v>6.4098588393581277E-2</v>
      </c>
      <c r="DE101" s="93">
        <f t="shared" si="397"/>
        <v>7.0235791888827004E-2</v>
      </c>
      <c r="DF101" s="93">
        <f t="shared" si="397"/>
        <v>7.8299025538814043E-2</v>
      </c>
      <c r="DG101" s="93">
        <f t="shared" si="397"/>
        <v>8.8360653108250531E-2</v>
      </c>
      <c r="DH101" s="93">
        <f t="shared" si="397"/>
        <v>0.10113964757998115</v>
      </c>
      <c r="DI101" s="93">
        <f t="shared" si="397"/>
        <v>0.11809033414284519</v>
      </c>
      <c r="DJ101" s="93">
        <f t="shared" si="397"/>
        <v>0.14132738234860234</v>
      </c>
      <c r="DK101" s="93">
        <f t="shared" si="397"/>
        <v>0.17098053685544157</v>
      </c>
      <c r="DL101" s="93">
        <f t="shared" si="397"/>
        <v>0.21428817753533219</v>
      </c>
      <c r="DM101" s="93">
        <f t="shared" si="397"/>
        <v>0.27572173797312394</v>
      </c>
      <c r="DN101" s="93">
        <f t="shared" si="397"/>
        <v>0.364947833877942</v>
      </c>
      <c r="DO101" s="93">
        <f t="shared" si="398"/>
        <v>0.49106250689999997</v>
      </c>
      <c r="DP101" s="93">
        <f t="shared" si="404"/>
        <v>0.68836999999999993</v>
      </c>
      <c r="DQ101" s="93">
        <f t="shared" si="404"/>
        <v>1</v>
      </c>
      <c r="DR101" s="93">
        <f t="shared" si="404"/>
        <v>0</v>
      </c>
      <c r="DS101" s="93">
        <f t="shared" si="404"/>
        <v>0</v>
      </c>
      <c r="DU101" s="37">
        <v>97</v>
      </c>
      <c r="DV101" s="93">
        <f t="shared" si="282"/>
        <v>0.24266253544785843</v>
      </c>
      <c r="DW101" s="93">
        <f t="shared" si="283"/>
        <v>0.24623110214562105</v>
      </c>
      <c r="DX101" s="93">
        <f t="shared" si="284"/>
        <v>0.24985214776540959</v>
      </c>
      <c r="DY101" s="93">
        <f t="shared" si="285"/>
        <v>0.25352644405607738</v>
      </c>
      <c r="DZ101" s="93">
        <f t="shared" si="286"/>
        <v>0.25725477411572556</v>
      </c>
      <c r="EA101" s="93">
        <f t="shared" si="287"/>
        <v>0.26103793255860386</v>
      </c>
      <c r="EB101" s="93">
        <f t="shared" si="288"/>
        <v>0.26487672568446569</v>
      </c>
      <c r="EC101" s="93">
        <f t="shared" si="289"/>
        <v>0.26877197165041372</v>
      </c>
      <c r="ED101" s="93">
        <f t="shared" si="290"/>
        <v>0.27272450064527276</v>
      </c>
      <c r="EE101" s="93">
        <f t="shared" si="291"/>
        <v>0.27673515506652674</v>
      </c>
      <c r="EF101" s="93">
        <f t="shared" si="292"/>
        <v>0.280804789699858</v>
      </c>
      <c r="EG101" s="93">
        <f t="shared" si="293"/>
        <v>0.28493427190132647</v>
      </c>
      <c r="EH101" s="93">
        <f t="shared" si="294"/>
        <v>0.28912448178222833</v>
      </c>
      <c r="EI101" s="93">
        <f t="shared" si="295"/>
        <v>0.29337631239667283</v>
      </c>
      <c r="EJ101" s="93">
        <f t="shared" si="296"/>
        <v>0.29769066993191801</v>
      </c>
      <c r="EK101" s="93">
        <f t="shared" si="297"/>
        <v>0.30206847390150504</v>
      </c>
      <c r="EL101" s="93">
        <f t="shared" si="298"/>
        <v>0.30651065734123306</v>
      </c>
      <c r="EM101" s="93">
        <f t="shared" si="299"/>
        <v>0.31101816700801588</v>
      </c>
      <c r="EN101" s="93">
        <f t="shared" si="300"/>
        <v>0.31559196358166314</v>
      </c>
      <c r="EO101" s="93">
        <f t="shared" si="301"/>
        <v>0.32023302186962876</v>
      </c>
      <c r="EP101" s="93">
        <f t="shared" si="302"/>
        <v>0.32494233101477032</v>
      </c>
      <c r="EQ101" s="93">
        <f t="shared" si="303"/>
        <v>0.329720894706164</v>
      </c>
      <c r="ER101" s="93">
        <f t="shared" si="304"/>
        <v>0.33456973139301932</v>
      </c>
      <c r="ES101" s="93">
        <f t="shared" si="305"/>
        <v>0.33948987450174017</v>
      </c>
      <c r="ET101" s="93">
        <f t="shared" si="306"/>
        <v>0.34448237265617754</v>
      </c>
      <c r="EU101" s="93">
        <f t="shared" si="307"/>
        <v>0.3495482899011213</v>
      </c>
      <c r="EV101" s="93">
        <f t="shared" si="308"/>
        <v>0.35468870592907897</v>
      </c>
      <c r="EW101" s="93">
        <f t="shared" si="309"/>
        <v>0.35990471631038895</v>
      </c>
      <c r="EX101" s="93">
        <f t="shared" si="310"/>
        <v>0.36519743272671817</v>
      </c>
      <c r="EY101" s="93">
        <f t="shared" si="311"/>
        <v>0.37056798320799345</v>
      </c>
      <c r="EZ101" s="93">
        <f t="shared" si="312"/>
        <v>0.37601751237281689</v>
      </c>
      <c r="FA101" s="93">
        <f t="shared" si="313"/>
        <v>0.38154718167241714</v>
      </c>
      <c r="FB101" s="93">
        <f t="shared" si="314"/>
        <v>0.38715816963818794</v>
      </c>
      <c r="FC101" s="93">
        <f t="shared" si="315"/>
        <v>0.39285167213286715</v>
      </c>
      <c r="FD101" s="93">
        <f t="shared" si="316"/>
        <v>0.39862890260540929</v>
      </c>
      <c r="FE101" s="93">
        <f t="shared" si="317"/>
        <v>0.40449109234960645</v>
      </c>
      <c r="FF101" s="93">
        <f t="shared" si="318"/>
        <v>0.41043949076651243</v>
      </c>
      <c r="FG101" s="93">
        <f t="shared" si="319"/>
        <v>0.41647536563072585</v>
      </c>
      <c r="FH101" s="93">
        <f t="shared" si="320"/>
        <v>0.42260000336058945</v>
      </c>
      <c r="FI101" s="93">
        <f t="shared" si="321"/>
        <v>0.42881470929236282</v>
      </c>
      <c r="FJ101" s="93">
        <f t="shared" si="322"/>
        <v>0.43512080795842695</v>
      </c>
      <c r="FK101" s="93">
        <f t="shared" si="323"/>
        <v>0.44151964336958027</v>
      </c>
      <c r="FL101" s="93">
        <f t="shared" si="324"/>
        <v>0.44801257930148586</v>
      </c>
      <c r="FM101" s="93">
        <f t="shared" si="325"/>
        <v>0.45460099958533123</v>
      </c>
      <c r="FN101" s="93">
        <f t="shared" si="326"/>
        <v>0.46128630840276258</v>
      </c>
      <c r="FO101" s="93">
        <f t="shared" si="327"/>
        <v>0.46806993058515611</v>
      </c>
      <c r="FP101" s="93">
        <f t="shared" si="328"/>
        <v>0.47495331191729073</v>
      </c>
      <c r="FQ101" s="93">
        <f t="shared" si="329"/>
        <v>0.48193791944548614</v>
      </c>
      <c r="FR101" s="93">
        <f t="shared" si="330"/>
        <v>0.48902524179027268</v>
      </c>
      <c r="FS101" s="93">
        <f t="shared" si="331"/>
        <v>0.49621678946365899</v>
      </c>
      <c r="FT101" s="93">
        <f t="shared" si="332"/>
        <v>0.50351409519106571</v>
      </c>
      <c r="FU101" s="93">
        <f t="shared" si="333"/>
        <v>0.51091871423799318</v>
      </c>
      <c r="FV101" s="93">
        <f t="shared" si="334"/>
        <v>0.51843222474149309</v>
      </c>
      <c r="FW101" s="93">
        <f t="shared" si="335"/>
        <v>0.52605622804651497</v>
      </c>
      <c r="FX101" s="93">
        <f t="shared" si="336"/>
        <v>0.53379234904719897</v>
      </c>
      <c r="FY101" s="93">
        <f t="shared" si="337"/>
        <v>0.5416422365331871</v>
      </c>
      <c r="FZ101" s="93">
        <f t="shared" si="338"/>
        <v>0.54960756354102802</v>
      </c>
      <c r="GA101" s="93">
        <f t="shared" si="339"/>
        <v>0.55769002771074905</v>
      </c>
      <c r="GB101" s="93">
        <f t="shared" si="340"/>
        <v>0.56589135164767179</v>
      </c>
      <c r="GC101" s="93">
        <f t="shared" si="341"/>
        <v>0.57421328328954924</v>
      </c>
      <c r="GD101" s="93">
        <f t="shared" si="342"/>
        <v>0.58265759627910141</v>
      </c>
      <c r="GE101" s="93">
        <f t="shared" si="343"/>
        <v>0.59122609034202933</v>
      </c>
      <c r="GF101" s="93">
        <f t="shared" si="344"/>
        <v>0.59992059167058853</v>
      </c>
      <c r="GG101" s="93">
        <f t="shared" si="345"/>
        <v>0.60874295331280304</v>
      </c>
      <c r="GH101" s="93">
        <f t="shared" si="346"/>
        <v>0.61769505556740301</v>
      </c>
      <c r="GI101" s="93">
        <f t="shared" si="347"/>
        <v>0.62677880638457062</v>
      </c>
      <c r="GJ101" s="93">
        <f t="shared" si="348"/>
        <v>0.63599614177257902</v>
      </c>
      <c r="GK101" s="93">
        <f t="shared" si="349"/>
        <v>0.64534902621041101</v>
      </c>
      <c r="GL101" s="93">
        <f t="shared" si="350"/>
        <v>0.65483945306644642</v>
      </c>
      <c r="GM101" s="93">
        <f t="shared" si="351"/>
        <v>0.66446944502330585</v>
      </c>
      <c r="GN101" s="93">
        <f t="shared" si="352"/>
        <v>0.67424105450894267</v>
      </c>
      <c r="GO101" s="93">
        <f t="shared" si="353"/>
        <v>0.6841563641340741</v>
      </c>
      <c r="GP101" s="93">
        <f t="shared" si="354"/>
        <v>0.6942174871360457</v>
      </c>
      <c r="GQ101" s="93">
        <f t="shared" si="355"/>
        <v>0.70442656782922286</v>
      </c>
      <c r="GR101" s="93">
        <f t="shared" si="356"/>
        <v>0.71478578206200549</v>
      </c>
      <c r="GS101" s="93">
        <f t="shared" si="357"/>
        <v>0.72529733768056437</v>
      </c>
      <c r="GT101" s="93">
        <f t="shared" si="358"/>
        <v>0.73596347499939618</v>
      </c>
      <c r="GU101" s="93">
        <f t="shared" si="359"/>
        <v>0.74678646727879905</v>
      </c>
      <c r="GV101" s="93">
        <f t="shared" si="360"/>
        <v>0.75776862120936961</v>
      </c>
      <c r="GW101" s="93">
        <f t="shared" si="361"/>
        <v>0.768912277403625</v>
      </c>
      <c r="GX101" s="93">
        <f t="shared" si="362"/>
        <v>0.7802198108948547</v>
      </c>
      <c r="GY101" s="93">
        <f t="shared" si="363"/>
        <v>0.79169363164330842</v>
      </c>
      <c r="GZ101" s="93">
        <f t="shared" si="364"/>
        <v>0.80333618504982762</v>
      </c>
      <c r="HA101" s="93">
        <f t="shared" si="365"/>
        <v>0.81514995247703093</v>
      </c>
      <c r="HB101" s="93">
        <f t="shared" si="366"/>
        <v>0.82713745177816367</v>
      </c>
      <c r="HC101" s="93">
        <f t="shared" si="367"/>
        <v>0.8393012378337249</v>
      </c>
      <c r="HD101" s="93">
        <f t="shared" si="368"/>
        <v>0.85164390309598548</v>
      </c>
      <c r="HE101" s="93">
        <f t="shared" si="369"/>
        <v>0.86416807814151464</v>
      </c>
      <c r="HF101" s="93">
        <f t="shared" si="370"/>
        <v>0.87687643223183098</v>
      </c>
      <c r="HG101" s="93">
        <f t="shared" si="371"/>
        <v>0.88977167388229905</v>
      </c>
      <c r="HH101" s="93">
        <f t="shared" si="372"/>
        <v>0.9028565514393917</v>
      </c>
      <c r="HI101" s="93">
        <f t="shared" si="373"/>
        <v>0.91613385366644151</v>
      </c>
      <c r="HJ101" s="93">
        <f t="shared" si="374"/>
        <v>0.92960641033800684</v>
      </c>
      <c r="HK101" s="93">
        <f t="shared" si="375"/>
        <v>0.94327709284297745</v>
      </c>
      <c r="HL101" s="93">
        <f t="shared" si="376"/>
        <v>0.95714881479655056</v>
      </c>
      <c r="HM101" s="93">
        <f t="shared" si="377"/>
        <v>0.97122453266120568</v>
      </c>
      <c r="HN101" s="93">
        <f t="shared" si="378"/>
        <v>0.98550724637681164</v>
      </c>
      <c r="HO101" s="93">
        <f t="shared" si="379"/>
        <v>1</v>
      </c>
      <c r="HP101" s="93">
        <f t="shared" si="380"/>
        <v>0</v>
      </c>
      <c r="HQ101" s="93">
        <f t="shared" si="381"/>
        <v>0</v>
      </c>
    </row>
    <row r="102" spans="2:225" x14ac:dyDescent="0.25">
      <c r="B102" s="40">
        <v>98</v>
      </c>
      <c r="C102" s="91">
        <f t="shared" ca="1" si="406"/>
        <v>0</v>
      </c>
      <c r="D102" s="91">
        <f t="shared" ca="1" si="276"/>
        <v>0</v>
      </c>
      <c r="E102" s="91">
        <f t="shared" ca="1" si="277"/>
        <v>0</v>
      </c>
      <c r="F102" s="91">
        <f t="shared" ca="1" si="278"/>
        <v>0</v>
      </c>
      <c r="H102" s="40">
        <v>98</v>
      </c>
      <c r="I102" s="91">
        <v>0</v>
      </c>
      <c r="J102" s="41">
        <v>0</v>
      </c>
      <c r="K102" s="92">
        <f t="shared" si="407"/>
        <v>0</v>
      </c>
      <c r="L102" s="92">
        <f t="shared" si="408"/>
        <v>0</v>
      </c>
      <c r="M102" s="42"/>
      <c r="N102" s="40">
        <v>98</v>
      </c>
      <c r="O102" s="54">
        <v>0</v>
      </c>
      <c r="P102" s="92">
        <f t="shared" si="409"/>
        <v>0</v>
      </c>
      <c r="Q102" s="92">
        <f t="shared" si="384"/>
        <v>0</v>
      </c>
      <c r="R102" s="42"/>
      <c r="S102" s="40">
        <v>98</v>
      </c>
      <c r="T102" s="54">
        <f>'7. Dödsrisk'!E102</f>
        <v>0.36557999999999996</v>
      </c>
      <c r="U102" s="90">
        <f t="shared" si="385"/>
        <v>0.63441999999999998</v>
      </c>
      <c r="V102" s="43"/>
      <c r="W102" s="37">
        <v>98</v>
      </c>
      <c r="X102" s="93">
        <f t="shared" si="401"/>
        <v>2.0155068794712218E-2</v>
      </c>
      <c r="Y102" s="93">
        <f t="shared" si="401"/>
        <v>2.0211458764665655E-2</v>
      </c>
      <c r="Z102" s="93">
        <f t="shared" si="401"/>
        <v>2.0214895296866105E-2</v>
      </c>
      <c r="AA102" s="93">
        <f t="shared" si="401"/>
        <v>2.021934355244764E-2</v>
      </c>
      <c r="AB102" s="93">
        <f t="shared" si="401"/>
        <v>2.0220759005578043E-2</v>
      </c>
      <c r="AC102" s="93">
        <f t="shared" si="401"/>
        <v>2.0223388046024016E-2</v>
      </c>
      <c r="AD102" s="93">
        <f t="shared" si="401"/>
        <v>2.022439926598732E-2</v>
      </c>
      <c r="AE102" s="93">
        <f t="shared" si="401"/>
        <v>2.0226826485165543E-2</v>
      </c>
      <c r="AF102" s="93">
        <f t="shared" si="401"/>
        <v>2.0228242462137891E-2</v>
      </c>
      <c r="AG102" s="93">
        <f t="shared" si="401"/>
        <v>2.0228647035078588E-2</v>
      </c>
      <c r="AH102" s="93">
        <f t="shared" si="401"/>
        <v>2.0229253912695949E-2</v>
      </c>
      <c r="AI102" s="93">
        <f t="shared" si="401"/>
        <v>2.0230265425967269E-2</v>
      </c>
      <c r="AJ102" s="93">
        <f t="shared" si="401"/>
        <v>2.0231681643682331E-2</v>
      </c>
      <c r="AK102" s="93">
        <f t="shared" si="401"/>
        <v>2.0233907373493416E-2</v>
      </c>
      <c r="AL102" s="93">
        <f t="shared" si="401"/>
        <v>2.0235728589066426E-2</v>
      </c>
      <c r="AM102" s="93">
        <f t="shared" si="401"/>
        <v>2.0237954764090474E-2</v>
      </c>
      <c r="AN102" s="93">
        <f t="shared" si="400"/>
        <v>2.0240586040275704E-2</v>
      </c>
      <c r="AO102" s="93">
        <f t="shared" si="400"/>
        <v>2.0244432482447384E-2</v>
      </c>
      <c r="AP102" s="93">
        <f t="shared" si="400"/>
        <v>2.0250507634737791E-2</v>
      </c>
      <c r="AQ102" s="93">
        <f t="shared" si="400"/>
        <v>2.0257395149088482E-2</v>
      </c>
      <c r="AR102" s="93">
        <f t="shared" si="400"/>
        <v>2.0268745646650592E-2</v>
      </c>
      <c r="AS102" s="93">
        <f t="shared" si="400"/>
        <v>2.0281725951259426E-2</v>
      </c>
      <c r="AT102" s="93">
        <f t="shared" si="400"/>
        <v>2.0294105355526306E-2</v>
      </c>
      <c r="AU102" s="93">
        <f t="shared" si="400"/>
        <v>2.030710190074278E-2</v>
      </c>
      <c r="AV102" s="93">
        <f t="shared" si="400"/>
        <v>2.031970011481395E-2</v>
      </c>
      <c r="AW102" s="93">
        <f t="shared" si="400"/>
        <v>2.0336783012544483E-2</v>
      </c>
      <c r="AX102" s="93">
        <f t="shared" si="400"/>
        <v>2.0354898872541036E-2</v>
      </c>
      <c r="AY102" s="93">
        <f t="shared" si="400"/>
        <v>2.037180747274343E-2</v>
      </c>
      <c r="AZ102" s="93">
        <f t="shared" si="400"/>
        <v>2.0387913924743973E-2</v>
      </c>
      <c r="BA102" s="93">
        <f t="shared" si="400"/>
        <v>2.0403216336996724E-2</v>
      </c>
      <c r="BB102" s="93">
        <f t="shared" si="400"/>
        <v>2.041812156573972E-2</v>
      </c>
      <c r="BC102" s="93">
        <f t="shared" si="400"/>
        <v>2.0433037683248494E-2</v>
      </c>
      <c r="BD102" s="93">
        <f t="shared" si="403"/>
        <v>2.0444077485090431E-2</v>
      </c>
      <c r="BE102" s="93">
        <f t="shared" si="403"/>
        <v>2.04583983639452E-2</v>
      </c>
      <c r="BF102" s="93">
        <f t="shared" si="403"/>
        <v>2.0478057298952187E-2</v>
      </c>
      <c r="BG102" s="93">
        <f t="shared" si="403"/>
        <v>2.0491171648807413E-2</v>
      </c>
      <c r="BH102" s="93">
        <f t="shared" si="403"/>
        <v>2.0510451473192224E-2</v>
      </c>
      <c r="BI102" s="93">
        <f t="shared" si="403"/>
        <v>2.052831110385258E-2</v>
      </c>
      <c r="BJ102" s="93">
        <f t="shared" si="403"/>
        <v>2.0546597575694953E-2</v>
      </c>
      <c r="BK102" s="93">
        <f t="shared" si="403"/>
        <v>2.0559961550702902E-2</v>
      </c>
      <c r="BL102" s="93">
        <f t="shared" si="403"/>
        <v>2.0576628619885011E-2</v>
      </c>
      <c r="BM102" s="93">
        <f t="shared" si="403"/>
        <v>2.0597638210860074E-2</v>
      </c>
      <c r="BN102" s="93">
        <f t="shared" si="403"/>
        <v>2.0617843697683821E-2</v>
      </c>
      <c r="BO102" s="93">
        <f t="shared" si="403"/>
        <v>2.0641168217769901E-2</v>
      </c>
      <c r="BP102" s="93">
        <f t="shared" si="403"/>
        <v>2.0663484781333733E-2</v>
      </c>
      <c r="BQ102" s="93">
        <f t="shared" si="403"/>
        <v>2.0686446737212049E-2</v>
      </c>
      <c r="BR102" s="93">
        <f t="shared" si="403"/>
        <v>2.0712129778136929E-2</v>
      </c>
      <c r="BS102" s="93">
        <f t="shared" si="402"/>
        <v>2.0737844705571842E-2</v>
      </c>
      <c r="BT102" s="93">
        <f t="shared" ref="BT102:CH103" si="410">IF($W102&lt;BT$3,0,IF($W102=BT$3,1,BT101*$U101))</f>
        <v>2.0774407663058828E-2</v>
      </c>
      <c r="BU102" s="93">
        <f t="shared" si="410"/>
        <v>2.0811035084808083E-2</v>
      </c>
      <c r="BV102" s="93">
        <f t="shared" si="410"/>
        <v>2.0854412262313701E-2</v>
      </c>
      <c r="BW102" s="93">
        <f t="shared" si="410"/>
        <v>2.0901649991294034E-2</v>
      </c>
      <c r="BX102" s="93">
        <f t="shared" si="410"/>
        <v>2.0948994719359775E-2</v>
      </c>
      <c r="BY102" s="93">
        <f t="shared" si="410"/>
        <v>2.1014560147018472E-2</v>
      </c>
      <c r="BZ102" s="93">
        <f t="shared" si="410"/>
        <v>2.1086253408607734E-2</v>
      </c>
      <c r="CA102" s="93">
        <f t="shared" si="410"/>
        <v>2.1166049414901921E-2</v>
      </c>
      <c r="CB102" s="93">
        <f t="shared" si="410"/>
        <v>2.125148036597313E-2</v>
      </c>
      <c r="CC102" s="93">
        <f t="shared" si="410"/>
        <v>2.13438994505942E-2</v>
      </c>
      <c r="CD102" s="93">
        <f t="shared" si="410"/>
        <v>2.1448137398350185E-2</v>
      </c>
      <c r="CE102" s="93">
        <f t="shared" si="410"/>
        <v>2.1566537690269769E-2</v>
      </c>
      <c r="CF102" s="93">
        <f t="shared" si="410"/>
        <v>2.1690171668781826E-2</v>
      </c>
      <c r="CG102" s="93">
        <f t="shared" si="410"/>
        <v>2.1832519697207616E-2</v>
      </c>
      <c r="CH102" s="93">
        <f t="shared" si="410"/>
        <v>2.1980226821447745E-2</v>
      </c>
      <c r="CI102" s="93">
        <f>IF($W102&lt;CI$3,0,IF($W102=CI$3,1,CI101*$U101))</f>
        <v>2.2152797110941973E-2</v>
      </c>
      <c r="CJ102" s="93">
        <f t="shared" si="405"/>
        <v>2.2347668782727363E-2</v>
      </c>
      <c r="CK102" s="93">
        <f t="shared" si="405"/>
        <v>2.2565880850552205E-2</v>
      </c>
      <c r="CL102" s="93">
        <f t="shared" si="405"/>
        <v>2.2809255607888372E-2</v>
      </c>
      <c r="CM102" s="93">
        <f t="shared" si="405"/>
        <v>2.3093537048961083E-2</v>
      </c>
      <c r="CN102" s="93">
        <f t="shared" si="405"/>
        <v>2.3391071478163314E-2</v>
      </c>
      <c r="CO102" s="93">
        <f t="shared" si="405"/>
        <v>2.3715980409777269E-2</v>
      </c>
      <c r="CP102" s="93">
        <f t="shared" si="405"/>
        <v>2.4081782688820458E-2</v>
      </c>
      <c r="CQ102" s="93">
        <f t="shared" si="405"/>
        <v>2.4495511884550507E-2</v>
      </c>
      <c r="CR102" s="93">
        <f t="shared" si="405"/>
        <v>2.5013031506418305E-2</v>
      </c>
      <c r="CS102" s="93">
        <f t="shared" si="405"/>
        <v>2.5550877477315798E-2</v>
      </c>
      <c r="CT102" s="93">
        <f t="shared" si="405"/>
        <v>2.6155059348260623E-2</v>
      </c>
      <c r="CU102" s="93">
        <f t="shared" si="405"/>
        <v>2.6873108815819315E-2</v>
      </c>
      <c r="CV102" s="93">
        <f t="shared" si="405"/>
        <v>2.7715093351848463E-2</v>
      </c>
      <c r="CW102" s="93">
        <f t="shared" si="405"/>
        <v>2.8614445369821974E-2</v>
      </c>
      <c r="CX102" s="93">
        <f t="shared" si="405"/>
        <v>2.9676877587452775E-2</v>
      </c>
      <c r="CY102" s="93">
        <f t="shared" si="405"/>
        <v>3.1013562114591681E-2</v>
      </c>
      <c r="CZ102" s="93">
        <f t="shared" si="397"/>
        <v>3.2524998809257903E-2</v>
      </c>
      <c r="DA102" s="93">
        <f t="shared" si="397"/>
        <v>3.4453717939511769E-2</v>
      </c>
      <c r="DB102" s="93">
        <f t="shared" si="397"/>
        <v>3.6611216954649257E-2</v>
      </c>
      <c r="DC102" s="93">
        <f t="shared" si="397"/>
        <v>3.9230226902671597E-2</v>
      </c>
      <c r="DD102" s="93">
        <f t="shared" si="397"/>
        <v>4.2435829460086547E-2</v>
      </c>
      <c r="DE102" s="93">
        <f t="shared" si="397"/>
        <v>4.6498903662079025E-2</v>
      </c>
      <c r="DF102" s="93">
        <f t="shared" si="397"/>
        <v>5.1837086867716445E-2</v>
      </c>
      <c r="DG102" s="93">
        <f t="shared" si="397"/>
        <v>5.8498286783786178E-2</v>
      </c>
      <c r="DH102" s="93">
        <f t="shared" si="397"/>
        <v>6.6958492283850715E-2</v>
      </c>
      <c r="DI102" s="93">
        <f t="shared" si="397"/>
        <v>7.8180524815929228E-2</v>
      </c>
      <c r="DJ102" s="93">
        <f t="shared" si="397"/>
        <v>9.3564380210068687E-2</v>
      </c>
      <c r="DK102" s="93">
        <f t="shared" si="397"/>
        <v>0.11319595461977652</v>
      </c>
      <c r="DL102" s="93">
        <f t="shared" si="397"/>
        <v>0.14186734505549131</v>
      </c>
      <c r="DM102" s="93">
        <f t="shared" si="397"/>
        <v>0.18253881940772695</v>
      </c>
      <c r="DN102" s="93">
        <f t="shared" si="397"/>
        <v>0.24161006394055271</v>
      </c>
      <c r="DO102" s="93">
        <f t="shared" si="397"/>
        <v>0.32510302206807595</v>
      </c>
      <c r="DP102" s="93">
        <f t="shared" ref="DP102:DS103" si="411">IF($W102&lt;DP$3,0,IF($W102=DP$3,1,DP101*$U101))</f>
        <v>0.45572847479999995</v>
      </c>
      <c r="DQ102" s="93">
        <f t="shared" si="411"/>
        <v>0.66203999999999996</v>
      </c>
      <c r="DR102" s="93">
        <f t="shared" si="411"/>
        <v>1</v>
      </c>
      <c r="DS102" s="93">
        <f t="shared" si="411"/>
        <v>0</v>
      </c>
      <c r="DU102" s="37">
        <v>98</v>
      </c>
      <c r="DV102" s="93">
        <f t="shared" si="282"/>
        <v>0.23914568710803441</v>
      </c>
      <c r="DW102" s="93">
        <f t="shared" si="283"/>
        <v>0.24266253544785843</v>
      </c>
      <c r="DX102" s="93">
        <f t="shared" si="284"/>
        <v>0.24623110214562105</v>
      </c>
      <c r="DY102" s="93">
        <f t="shared" si="285"/>
        <v>0.24985214776540959</v>
      </c>
      <c r="DZ102" s="93">
        <f t="shared" si="286"/>
        <v>0.25352644405607738</v>
      </c>
      <c r="EA102" s="93">
        <f t="shared" si="287"/>
        <v>0.25725477411572556</v>
      </c>
      <c r="EB102" s="93">
        <f t="shared" si="288"/>
        <v>0.26103793255860386</v>
      </c>
      <c r="EC102" s="93">
        <f t="shared" si="289"/>
        <v>0.26487672568446569</v>
      </c>
      <c r="ED102" s="93">
        <f t="shared" si="290"/>
        <v>0.26877197165041372</v>
      </c>
      <c r="EE102" s="93">
        <f t="shared" si="291"/>
        <v>0.27272450064527276</v>
      </c>
      <c r="EF102" s="93">
        <f t="shared" si="292"/>
        <v>0.27673515506652674</v>
      </c>
      <c r="EG102" s="93">
        <f t="shared" si="293"/>
        <v>0.280804789699858</v>
      </c>
      <c r="EH102" s="93">
        <f t="shared" si="294"/>
        <v>0.28493427190132647</v>
      </c>
      <c r="EI102" s="93">
        <f t="shared" si="295"/>
        <v>0.28912448178222833</v>
      </c>
      <c r="EJ102" s="93">
        <f t="shared" si="296"/>
        <v>0.29337631239667283</v>
      </c>
      <c r="EK102" s="93">
        <f t="shared" si="297"/>
        <v>0.29769066993191801</v>
      </c>
      <c r="EL102" s="93">
        <f t="shared" si="298"/>
        <v>0.30206847390150504</v>
      </c>
      <c r="EM102" s="93">
        <f t="shared" si="299"/>
        <v>0.30651065734123306</v>
      </c>
      <c r="EN102" s="93">
        <f t="shared" si="300"/>
        <v>0.31101816700801588</v>
      </c>
      <c r="EO102" s="93">
        <f t="shared" si="301"/>
        <v>0.31559196358166314</v>
      </c>
      <c r="EP102" s="93">
        <f t="shared" si="302"/>
        <v>0.32023302186962876</v>
      </c>
      <c r="EQ102" s="93">
        <f t="shared" si="303"/>
        <v>0.32494233101477032</v>
      </c>
      <c r="ER102" s="93">
        <f t="shared" si="304"/>
        <v>0.329720894706164</v>
      </c>
      <c r="ES102" s="93">
        <f t="shared" si="305"/>
        <v>0.33456973139301932</v>
      </c>
      <c r="ET102" s="93">
        <f t="shared" si="306"/>
        <v>0.33948987450174017</v>
      </c>
      <c r="EU102" s="93">
        <f t="shared" si="307"/>
        <v>0.34448237265617754</v>
      </c>
      <c r="EV102" s="93">
        <f t="shared" si="308"/>
        <v>0.3495482899011213</v>
      </c>
      <c r="EW102" s="93">
        <f t="shared" si="309"/>
        <v>0.35468870592907897</v>
      </c>
      <c r="EX102" s="93">
        <f t="shared" si="310"/>
        <v>0.35990471631038895</v>
      </c>
      <c r="EY102" s="93">
        <f t="shared" si="311"/>
        <v>0.36519743272671817</v>
      </c>
      <c r="EZ102" s="93">
        <f t="shared" si="312"/>
        <v>0.37056798320799345</v>
      </c>
      <c r="FA102" s="93">
        <f t="shared" si="313"/>
        <v>0.37601751237281689</v>
      </c>
      <c r="FB102" s="93">
        <f t="shared" si="314"/>
        <v>0.38154718167241714</v>
      </c>
      <c r="FC102" s="93">
        <f t="shared" si="315"/>
        <v>0.38715816963818794</v>
      </c>
      <c r="FD102" s="93">
        <f t="shared" si="316"/>
        <v>0.39285167213286715</v>
      </c>
      <c r="FE102" s="93">
        <f t="shared" si="317"/>
        <v>0.39862890260540929</v>
      </c>
      <c r="FF102" s="93">
        <f t="shared" si="318"/>
        <v>0.40449109234960645</v>
      </c>
      <c r="FG102" s="93">
        <f t="shared" si="319"/>
        <v>0.41043949076651243</v>
      </c>
      <c r="FH102" s="93">
        <f t="shared" si="320"/>
        <v>0.41647536563072585</v>
      </c>
      <c r="FI102" s="93">
        <f t="shared" si="321"/>
        <v>0.42260000336058945</v>
      </c>
      <c r="FJ102" s="93">
        <f t="shared" si="322"/>
        <v>0.42881470929236282</v>
      </c>
      <c r="FK102" s="93">
        <f t="shared" si="323"/>
        <v>0.43512080795842695</v>
      </c>
      <c r="FL102" s="93">
        <f t="shared" si="324"/>
        <v>0.44151964336958027</v>
      </c>
      <c r="FM102" s="93">
        <f t="shared" si="325"/>
        <v>0.44801257930148586</v>
      </c>
      <c r="FN102" s="93">
        <f t="shared" si="326"/>
        <v>0.45460099958533123</v>
      </c>
      <c r="FO102" s="93">
        <f t="shared" si="327"/>
        <v>0.46128630840276258</v>
      </c>
      <c r="FP102" s="93">
        <f t="shared" si="328"/>
        <v>0.46806993058515611</v>
      </c>
      <c r="FQ102" s="93">
        <f t="shared" si="329"/>
        <v>0.47495331191729073</v>
      </c>
      <c r="FR102" s="93">
        <f t="shared" si="330"/>
        <v>0.48193791944548614</v>
      </c>
      <c r="FS102" s="93">
        <f t="shared" si="331"/>
        <v>0.48902524179027268</v>
      </c>
      <c r="FT102" s="93">
        <f t="shared" si="332"/>
        <v>0.49621678946365899</v>
      </c>
      <c r="FU102" s="93">
        <f t="shared" si="333"/>
        <v>0.50351409519106571</v>
      </c>
      <c r="FV102" s="93">
        <f t="shared" si="334"/>
        <v>0.51091871423799318</v>
      </c>
      <c r="FW102" s="93">
        <f t="shared" si="335"/>
        <v>0.51843222474149309</v>
      </c>
      <c r="FX102" s="93">
        <f t="shared" si="336"/>
        <v>0.52605622804651497</v>
      </c>
      <c r="FY102" s="93">
        <f t="shared" si="337"/>
        <v>0.53379234904719897</v>
      </c>
      <c r="FZ102" s="93">
        <f t="shared" si="338"/>
        <v>0.5416422365331871</v>
      </c>
      <c r="GA102" s="93">
        <f t="shared" si="339"/>
        <v>0.54960756354102802</v>
      </c>
      <c r="GB102" s="93">
        <f t="shared" si="340"/>
        <v>0.55769002771074905</v>
      </c>
      <c r="GC102" s="93">
        <f t="shared" si="341"/>
        <v>0.56589135164767179</v>
      </c>
      <c r="GD102" s="93">
        <f t="shared" si="342"/>
        <v>0.57421328328954924</v>
      </c>
      <c r="GE102" s="93">
        <f t="shared" si="343"/>
        <v>0.58265759627910141</v>
      </c>
      <c r="GF102" s="93">
        <f t="shared" si="344"/>
        <v>0.59122609034202933</v>
      </c>
      <c r="GG102" s="93">
        <f t="shared" si="345"/>
        <v>0.59992059167058853</v>
      </c>
      <c r="GH102" s="93">
        <f t="shared" si="346"/>
        <v>0.60874295331280304</v>
      </c>
      <c r="GI102" s="93">
        <f t="shared" si="347"/>
        <v>0.61769505556740301</v>
      </c>
      <c r="GJ102" s="93">
        <f t="shared" si="348"/>
        <v>0.62677880638457062</v>
      </c>
      <c r="GK102" s="93">
        <f t="shared" si="349"/>
        <v>0.63599614177257902</v>
      </c>
      <c r="GL102" s="93">
        <f t="shared" si="350"/>
        <v>0.64534902621041101</v>
      </c>
      <c r="GM102" s="93">
        <f t="shared" si="351"/>
        <v>0.65483945306644642</v>
      </c>
      <c r="GN102" s="93">
        <f t="shared" si="352"/>
        <v>0.66446944502330585</v>
      </c>
      <c r="GO102" s="93">
        <f t="shared" si="353"/>
        <v>0.67424105450894267</v>
      </c>
      <c r="GP102" s="93">
        <f t="shared" si="354"/>
        <v>0.6841563641340741</v>
      </c>
      <c r="GQ102" s="93">
        <f t="shared" si="355"/>
        <v>0.6942174871360457</v>
      </c>
      <c r="GR102" s="93">
        <f t="shared" si="356"/>
        <v>0.70442656782922286</v>
      </c>
      <c r="GS102" s="93">
        <f t="shared" si="357"/>
        <v>0.71478578206200549</v>
      </c>
      <c r="GT102" s="93">
        <f t="shared" si="358"/>
        <v>0.72529733768056437</v>
      </c>
      <c r="GU102" s="93">
        <f t="shared" si="359"/>
        <v>0.73596347499939618</v>
      </c>
      <c r="GV102" s="93">
        <f t="shared" si="360"/>
        <v>0.74678646727879905</v>
      </c>
      <c r="GW102" s="93">
        <f t="shared" si="361"/>
        <v>0.75776862120936961</v>
      </c>
      <c r="GX102" s="93">
        <f t="shared" si="362"/>
        <v>0.768912277403625</v>
      </c>
      <c r="GY102" s="93">
        <f t="shared" si="363"/>
        <v>0.7802198108948547</v>
      </c>
      <c r="GZ102" s="93">
        <f t="shared" si="364"/>
        <v>0.79169363164330842</v>
      </c>
      <c r="HA102" s="93">
        <f t="shared" si="365"/>
        <v>0.80333618504982762</v>
      </c>
      <c r="HB102" s="93">
        <f t="shared" si="366"/>
        <v>0.81514995247703093</v>
      </c>
      <c r="HC102" s="93">
        <f t="shared" si="367"/>
        <v>0.82713745177816367</v>
      </c>
      <c r="HD102" s="93">
        <f t="shared" si="368"/>
        <v>0.8393012378337249</v>
      </c>
      <c r="HE102" s="93">
        <f t="shared" si="369"/>
        <v>0.85164390309598548</v>
      </c>
      <c r="HF102" s="93">
        <f t="shared" si="370"/>
        <v>0.86416807814151464</v>
      </c>
      <c r="HG102" s="93">
        <f t="shared" si="371"/>
        <v>0.87687643223183098</v>
      </c>
      <c r="HH102" s="93">
        <f t="shared" si="372"/>
        <v>0.88977167388229905</v>
      </c>
      <c r="HI102" s="93">
        <f t="shared" si="373"/>
        <v>0.9028565514393917</v>
      </c>
      <c r="HJ102" s="93">
        <f t="shared" si="374"/>
        <v>0.91613385366644151</v>
      </c>
      <c r="HK102" s="93">
        <f t="shared" si="375"/>
        <v>0.92960641033800684</v>
      </c>
      <c r="HL102" s="93">
        <f t="shared" si="376"/>
        <v>0.94327709284297745</v>
      </c>
      <c r="HM102" s="93">
        <f t="shared" si="377"/>
        <v>0.95714881479655056</v>
      </c>
      <c r="HN102" s="93">
        <f t="shared" si="378"/>
        <v>0.97122453266120568</v>
      </c>
      <c r="HO102" s="93">
        <f t="shared" si="379"/>
        <v>0.98550724637681164</v>
      </c>
      <c r="HP102" s="93">
        <f t="shared" si="380"/>
        <v>1</v>
      </c>
      <c r="HQ102" s="93">
        <f t="shared" si="381"/>
        <v>0</v>
      </c>
    </row>
    <row r="103" spans="2:225" x14ac:dyDescent="0.25">
      <c r="B103" s="40">
        <v>99</v>
      </c>
      <c r="C103" s="91">
        <f t="shared" ca="1" si="406"/>
        <v>0</v>
      </c>
      <c r="D103" s="91">
        <f t="shared" ca="1" si="276"/>
        <v>0</v>
      </c>
      <c r="E103" s="91">
        <f t="shared" ca="1" si="277"/>
        <v>0</v>
      </c>
      <c r="F103" s="91">
        <f t="shared" ca="1" si="278"/>
        <v>0</v>
      </c>
      <c r="H103" s="40">
        <v>99</v>
      </c>
      <c r="I103" s="91">
        <v>0</v>
      </c>
      <c r="J103" s="41">
        <v>0</v>
      </c>
      <c r="K103" s="92">
        <f t="shared" si="407"/>
        <v>0</v>
      </c>
      <c r="L103" s="92">
        <f t="shared" si="408"/>
        <v>0</v>
      </c>
      <c r="M103" s="42"/>
      <c r="N103" s="40">
        <v>99</v>
      </c>
      <c r="O103" s="54">
        <v>0</v>
      </c>
      <c r="P103" s="92">
        <f t="shared" si="409"/>
        <v>0</v>
      </c>
      <c r="Q103" s="92">
        <f t="shared" si="384"/>
        <v>0</v>
      </c>
      <c r="R103" s="42"/>
      <c r="S103" s="40">
        <v>99</v>
      </c>
      <c r="T103" s="54">
        <f>'7. Dödsrisk'!E103</f>
        <v>0.39444000000000001</v>
      </c>
      <c r="U103" s="90">
        <f t="shared" si="385"/>
        <v>0.60555999999999999</v>
      </c>
      <c r="V103" s="43"/>
      <c r="W103" s="37">
        <v>99</v>
      </c>
      <c r="X103" s="93">
        <f t="shared" si="401"/>
        <v>1.2786778744741325E-2</v>
      </c>
      <c r="Y103" s="93">
        <f t="shared" si="401"/>
        <v>1.2822553669479184E-2</v>
      </c>
      <c r="Z103" s="93">
        <f t="shared" si="401"/>
        <v>1.2824733874237795E-2</v>
      </c>
      <c r="AA103" s="93">
        <f t="shared" si="401"/>
        <v>1.2827555936543831E-2</v>
      </c>
      <c r="AB103" s="93">
        <f t="shared" si="401"/>
        <v>1.2828453928318821E-2</v>
      </c>
      <c r="AC103" s="93">
        <f t="shared" si="401"/>
        <v>1.2830121844158555E-2</v>
      </c>
      <c r="AD103" s="93">
        <f t="shared" si="401"/>
        <v>1.2830763382327675E-2</v>
      </c>
      <c r="AE103" s="93">
        <f t="shared" si="401"/>
        <v>1.2832303258718723E-2</v>
      </c>
      <c r="AF103" s="93">
        <f t="shared" si="401"/>
        <v>1.283320158282952E-2</v>
      </c>
      <c r="AG103" s="93">
        <f t="shared" si="401"/>
        <v>1.2833458251994558E-2</v>
      </c>
      <c r="AH103" s="93">
        <f t="shared" si="401"/>
        <v>1.2833843267292564E-2</v>
      </c>
      <c r="AI103" s="93">
        <f t="shared" si="401"/>
        <v>1.2834484991542154E-2</v>
      </c>
      <c r="AJ103" s="93">
        <f t="shared" si="401"/>
        <v>1.2835383468384944E-2</v>
      </c>
      <c r="AK103" s="93">
        <f t="shared" si="401"/>
        <v>1.2836795515891692E-2</v>
      </c>
      <c r="AL103" s="93">
        <f t="shared" si="401"/>
        <v>1.2837950931475521E-2</v>
      </c>
      <c r="AM103" s="93">
        <f t="shared" si="401"/>
        <v>1.2839363261434278E-2</v>
      </c>
      <c r="AN103" s="93">
        <f t="shared" si="400"/>
        <v>1.2841032595671712E-2</v>
      </c>
      <c r="AO103" s="93">
        <f t="shared" si="400"/>
        <v>1.2843472855514269E-2</v>
      </c>
      <c r="AP103" s="93">
        <f t="shared" si="400"/>
        <v>1.2847327053630349E-2</v>
      </c>
      <c r="AQ103" s="93">
        <f t="shared" si="400"/>
        <v>1.2851696630484714E-2</v>
      </c>
      <c r="AR103" s="93">
        <f t="shared" si="400"/>
        <v>1.2858897613148068E-2</v>
      </c>
      <c r="AS103" s="93">
        <f t="shared" si="400"/>
        <v>1.2867132577998005E-2</v>
      </c>
      <c r="AT103" s="93">
        <f t="shared" si="400"/>
        <v>1.2874986319652998E-2</v>
      </c>
      <c r="AU103" s="93">
        <f t="shared" si="400"/>
        <v>1.2883231587869234E-2</v>
      </c>
      <c r="AV103" s="93">
        <f t="shared" si="400"/>
        <v>1.2891224146840265E-2</v>
      </c>
      <c r="AW103" s="93">
        <f t="shared" si="400"/>
        <v>1.2902061878818471E-2</v>
      </c>
      <c r="AX103" s="93">
        <f t="shared" si="400"/>
        <v>1.2913554942717483E-2</v>
      </c>
      <c r="AY103" s="93">
        <f t="shared" si="400"/>
        <v>1.2924282096857887E-2</v>
      </c>
      <c r="AZ103" s="93">
        <f t="shared" si="400"/>
        <v>1.293450035213607E-2</v>
      </c>
      <c r="BA103" s="93">
        <f t="shared" si="400"/>
        <v>1.2944208508517461E-2</v>
      </c>
      <c r="BB103" s="93">
        <f t="shared" si="400"/>
        <v>1.2953664683736594E-2</v>
      </c>
      <c r="BC103" s="93">
        <f t="shared" si="400"/>
        <v>1.2963127767006508E-2</v>
      </c>
      <c r="BD103" s="93">
        <f t="shared" si="403"/>
        <v>1.2970131638091071E-2</v>
      </c>
      <c r="BE103" s="93">
        <f t="shared" si="403"/>
        <v>1.2979217090054113E-2</v>
      </c>
      <c r="BF103" s="93">
        <f t="shared" si="403"/>
        <v>1.2991689111601246E-2</v>
      </c>
      <c r="BG103" s="93">
        <f t="shared" si="403"/>
        <v>1.3000009117436399E-2</v>
      </c>
      <c r="BH103" s="93">
        <f t="shared" si="403"/>
        <v>1.301224062362261E-2</v>
      </c>
      <c r="BI103" s="93">
        <f t="shared" si="403"/>
        <v>1.3023571130506154E-2</v>
      </c>
      <c r="BJ103" s="93">
        <f t="shared" si="403"/>
        <v>1.3035172433972392E-2</v>
      </c>
      <c r="BK103" s="93">
        <f t="shared" si="403"/>
        <v>1.3043650806996935E-2</v>
      </c>
      <c r="BL103" s="93">
        <f t="shared" si="403"/>
        <v>1.3054224729027447E-2</v>
      </c>
      <c r="BM103" s="93">
        <f t="shared" si="403"/>
        <v>1.3067553633733847E-2</v>
      </c>
      <c r="BN103" s="93">
        <f t="shared" si="403"/>
        <v>1.308037239868457E-2</v>
      </c>
      <c r="BO103" s="93">
        <f t="shared" si="403"/>
        <v>1.309516994071758E-2</v>
      </c>
      <c r="BP103" s="93">
        <f t="shared" si="403"/>
        <v>1.3109328014973746E-2</v>
      </c>
      <c r="BQ103" s="93">
        <f t="shared" si="403"/>
        <v>1.3123895539022068E-2</v>
      </c>
      <c r="BR103" s="93">
        <f t="shared" si="403"/>
        <v>1.314018937384563E-2</v>
      </c>
      <c r="BS103" s="93">
        <f t="shared" si="402"/>
        <v>1.3156503438108888E-2</v>
      </c>
      <c r="BT103" s="93">
        <f t="shared" si="410"/>
        <v>1.3179699709597781E-2</v>
      </c>
      <c r="BU103" s="93">
        <f t="shared" si="410"/>
        <v>1.3202936878503943E-2</v>
      </c>
      <c r="BV103" s="93">
        <f t="shared" si="410"/>
        <v>1.3230456227457058E-2</v>
      </c>
      <c r="BW103" s="93">
        <f t="shared" si="410"/>
        <v>1.3260424787476761E-2</v>
      </c>
      <c r="BX103" s="93">
        <f t="shared" si="410"/>
        <v>1.3290461229856228E-2</v>
      </c>
      <c r="BY103" s="93">
        <f t="shared" si="410"/>
        <v>1.3332057248471458E-2</v>
      </c>
      <c r="BZ103" s="93">
        <f t="shared" si="410"/>
        <v>1.3377540887488918E-2</v>
      </c>
      <c r="CA103" s="93">
        <f t="shared" si="410"/>
        <v>1.3428165069802076E-2</v>
      </c>
      <c r="CB103" s="93">
        <f t="shared" si="410"/>
        <v>1.3482364173780672E-2</v>
      </c>
      <c r="CC103" s="93">
        <f t="shared" si="410"/>
        <v>1.3540996689445972E-2</v>
      </c>
      <c r="CD103" s="93">
        <f t="shared" si="410"/>
        <v>1.3607127328261324E-2</v>
      </c>
      <c r="CE103" s="93">
        <f t="shared" si="410"/>
        <v>1.3682242841460947E-2</v>
      </c>
      <c r="CF103" s="93">
        <f t="shared" si="410"/>
        <v>1.3760678710108566E-2</v>
      </c>
      <c r="CG103" s="93">
        <f t="shared" si="410"/>
        <v>1.3850987146302455E-2</v>
      </c>
      <c r="CH103" s="93">
        <f t="shared" si="410"/>
        <v>1.3944695500062878E-2</v>
      </c>
      <c r="CI103" s="93">
        <f>IF($W103&lt;CI$3,0,IF($W103=CI$3,1,CI102*$U102))</f>
        <v>1.4054177543123806E-2</v>
      </c>
      <c r="CJ103" s="93">
        <f t="shared" si="405"/>
        <v>1.4177808029137894E-2</v>
      </c>
      <c r="CK103" s="93">
        <f t="shared" si="405"/>
        <v>1.431624612920733E-2</v>
      </c>
      <c r="CL103" s="93">
        <f t="shared" si="405"/>
        <v>1.4470647942756541E-2</v>
      </c>
      <c r="CM103" s="93">
        <f t="shared" si="405"/>
        <v>1.465100177460189E-2</v>
      </c>
      <c r="CN103" s="93">
        <f t="shared" si="405"/>
        <v>1.4839763567176369E-2</v>
      </c>
      <c r="CO103" s="93">
        <f t="shared" si="405"/>
        <v>1.5045892291570894E-2</v>
      </c>
      <c r="CP103" s="93">
        <f t="shared" si="405"/>
        <v>1.5277964573441475E-2</v>
      </c>
      <c r="CQ103" s="93">
        <f t="shared" si="405"/>
        <v>1.5540442649796532E-2</v>
      </c>
      <c r="CR103" s="93">
        <f t="shared" si="405"/>
        <v>1.5868767448301901E-2</v>
      </c>
      <c r="CS103" s="93">
        <f t="shared" si="405"/>
        <v>1.6209987689158687E-2</v>
      </c>
      <c r="CT103" s="93">
        <f t="shared" si="405"/>
        <v>1.6593292751723505E-2</v>
      </c>
      <c r="CU103" s="93">
        <f t="shared" si="405"/>
        <v>1.7048837694932088E-2</v>
      </c>
      <c r="CV103" s="93">
        <f t="shared" si="405"/>
        <v>1.7583009524279703E-2</v>
      </c>
      <c r="CW103" s="93">
        <f t="shared" si="405"/>
        <v>1.8153576431522458E-2</v>
      </c>
      <c r="CX103" s="93">
        <f t="shared" si="405"/>
        <v>1.882760467903179E-2</v>
      </c>
      <c r="CY103" s="93">
        <f t="shared" si="405"/>
        <v>1.9675624076739253E-2</v>
      </c>
      <c r="CZ103" s="93">
        <f t="shared" ref="CZ103:DO103" si="412">IF($W103&lt;CZ$3,0,IF($W103=CZ$3,1,CZ102*$U102))</f>
        <v>2.0634509744569398E-2</v>
      </c>
      <c r="DA103" s="93">
        <f t="shared" si="412"/>
        <v>2.1858127735185057E-2</v>
      </c>
      <c r="DB103" s="93">
        <f t="shared" si="412"/>
        <v>2.3226888260368582E-2</v>
      </c>
      <c r="DC103" s="93">
        <f t="shared" si="412"/>
        <v>2.4888440551592915E-2</v>
      </c>
      <c r="DD103" s="93">
        <f t="shared" si="412"/>
        <v>2.6922138926068106E-2</v>
      </c>
      <c r="DE103" s="93">
        <f t="shared" si="412"/>
        <v>2.9499834461296174E-2</v>
      </c>
      <c r="DF103" s="93">
        <f t="shared" si="412"/>
        <v>3.2886484650616665E-2</v>
      </c>
      <c r="DG103" s="93">
        <f t="shared" si="412"/>
        <v>3.711248310136963E-2</v>
      </c>
      <c r="DH103" s="93">
        <f t="shared" si="412"/>
        <v>4.2479806674720573E-2</v>
      </c>
      <c r="DI103" s="93">
        <f t="shared" si="412"/>
        <v>4.9599288553721817E-2</v>
      </c>
      <c r="DJ103" s="93">
        <f t="shared" si="412"/>
        <v>5.9359114092871777E-2</v>
      </c>
      <c r="DK103" s="93">
        <f t="shared" si="412"/>
        <v>7.1813777529878622E-2</v>
      </c>
      <c r="DL103" s="93">
        <f t="shared" si="412"/>
        <v>9.0003481050104792E-2</v>
      </c>
      <c r="DM103" s="93">
        <f t="shared" si="412"/>
        <v>0.11580627780865013</v>
      </c>
      <c r="DN103" s="93">
        <f t="shared" si="412"/>
        <v>0.15328225676516544</v>
      </c>
      <c r="DO103" s="93">
        <f t="shared" si="412"/>
        <v>0.20625185926042874</v>
      </c>
      <c r="DP103" s="93">
        <f t="shared" si="411"/>
        <v>0.28912325898261598</v>
      </c>
      <c r="DQ103" s="93">
        <f t="shared" si="411"/>
        <v>0.42001141679999998</v>
      </c>
      <c r="DR103" s="93">
        <f t="shared" si="411"/>
        <v>0.63441999999999998</v>
      </c>
      <c r="DS103" s="93">
        <f t="shared" si="411"/>
        <v>1</v>
      </c>
      <c r="DU103" s="37">
        <v>99</v>
      </c>
      <c r="DV103" s="93">
        <f t="shared" si="282"/>
        <v>0.23567980758472956</v>
      </c>
      <c r="DW103" s="93">
        <f t="shared" si="283"/>
        <v>0.23914568710803441</v>
      </c>
      <c r="DX103" s="93">
        <f t="shared" si="284"/>
        <v>0.24266253544785843</v>
      </c>
      <c r="DY103" s="93">
        <f t="shared" si="285"/>
        <v>0.24623110214562105</v>
      </c>
      <c r="DZ103" s="93">
        <f t="shared" si="286"/>
        <v>0.24985214776540959</v>
      </c>
      <c r="EA103" s="93">
        <f t="shared" si="287"/>
        <v>0.25352644405607738</v>
      </c>
      <c r="EB103" s="93">
        <f t="shared" si="288"/>
        <v>0.25725477411572556</v>
      </c>
      <c r="EC103" s="93">
        <f t="shared" si="289"/>
        <v>0.26103793255860386</v>
      </c>
      <c r="ED103" s="93">
        <f t="shared" si="290"/>
        <v>0.26487672568446569</v>
      </c>
      <c r="EE103" s="93">
        <f t="shared" si="291"/>
        <v>0.26877197165041372</v>
      </c>
      <c r="EF103" s="93">
        <f t="shared" si="292"/>
        <v>0.27272450064527276</v>
      </c>
      <c r="EG103" s="93">
        <f t="shared" si="293"/>
        <v>0.27673515506652674</v>
      </c>
      <c r="EH103" s="93">
        <f t="shared" si="294"/>
        <v>0.280804789699858</v>
      </c>
      <c r="EI103" s="93">
        <f t="shared" si="295"/>
        <v>0.28493427190132647</v>
      </c>
      <c r="EJ103" s="93">
        <f t="shared" si="296"/>
        <v>0.28912448178222833</v>
      </c>
      <c r="EK103" s="93">
        <f t="shared" si="297"/>
        <v>0.29337631239667283</v>
      </c>
      <c r="EL103" s="93">
        <f t="shared" si="298"/>
        <v>0.29769066993191801</v>
      </c>
      <c r="EM103" s="93">
        <f t="shared" si="299"/>
        <v>0.30206847390150504</v>
      </c>
      <c r="EN103" s="93">
        <f t="shared" si="300"/>
        <v>0.30651065734123306</v>
      </c>
      <c r="EO103" s="93">
        <f t="shared" si="301"/>
        <v>0.31101816700801588</v>
      </c>
      <c r="EP103" s="93">
        <f t="shared" si="302"/>
        <v>0.31559196358166314</v>
      </c>
      <c r="EQ103" s="93">
        <f t="shared" si="303"/>
        <v>0.32023302186962876</v>
      </c>
      <c r="ER103" s="93">
        <f t="shared" si="304"/>
        <v>0.32494233101477032</v>
      </c>
      <c r="ES103" s="93">
        <f t="shared" si="305"/>
        <v>0.329720894706164</v>
      </c>
      <c r="ET103" s="93">
        <f t="shared" si="306"/>
        <v>0.33456973139301932</v>
      </c>
      <c r="EU103" s="93">
        <f t="shared" si="307"/>
        <v>0.33948987450174017</v>
      </c>
      <c r="EV103" s="93">
        <f t="shared" si="308"/>
        <v>0.34448237265617754</v>
      </c>
      <c r="EW103" s="93">
        <f t="shared" si="309"/>
        <v>0.3495482899011213</v>
      </c>
      <c r="EX103" s="93">
        <f t="shared" si="310"/>
        <v>0.35468870592907897</v>
      </c>
      <c r="EY103" s="93">
        <f t="shared" si="311"/>
        <v>0.35990471631038895</v>
      </c>
      <c r="EZ103" s="93">
        <f t="shared" si="312"/>
        <v>0.36519743272671817</v>
      </c>
      <c r="FA103" s="93">
        <f t="shared" si="313"/>
        <v>0.37056798320799345</v>
      </c>
      <c r="FB103" s="93">
        <f t="shared" si="314"/>
        <v>0.37601751237281689</v>
      </c>
      <c r="FC103" s="93">
        <f t="shared" si="315"/>
        <v>0.38154718167241714</v>
      </c>
      <c r="FD103" s="93">
        <f t="shared" si="316"/>
        <v>0.38715816963818794</v>
      </c>
      <c r="FE103" s="93">
        <f t="shared" si="317"/>
        <v>0.39285167213286715</v>
      </c>
      <c r="FF103" s="93">
        <f t="shared" si="318"/>
        <v>0.39862890260540929</v>
      </c>
      <c r="FG103" s="93">
        <f t="shared" si="319"/>
        <v>0.40449109234960645</v>
      </c>
      <c r="FH103" s="93">
        <f t="shared" si="320"/>
        <v>0.41043949076651243</v>
      </c>
      <c r="FI103" s="93">
        <f t="shared" si="321"/>
        <v>0.41647536563072585</v>
      </c>
      <c r="FJ103" s="93">
        <f t="shared" si="322"/>
        <v>0.42260000336058945</v>
      </c>
      <c r="FK103" s="93">
        <f t="shared" si="323"/>
        <v>0.42881470929236282</v>
      </c>
      <c r="FL103" s="93">
        <f t="shared" si="324"/>
        <v>0.43512080795842695</v>
      </c>
      <c r="FM103" s="93">
        <f t="shared" si="325"/>
        <v>0.44151964336958027</v>
      </c>
      <c r="FN103" s="93">
        <f t="shared" si="326"/>
        <v>0.44801257930148586</v>
      </c>
      <c r="FO103" s="93">
        <f t="shared" si="327"/>
        <v>0.45460099958533123</v>
      </c>
      <c r="FP103" s="93">
        <f t="shared" si="328"/>
        <v>0.46128630840276258</v>
      </c>
      <c r="FQ103" s="93">
        <f t="shared" si="329"/>
        <v>0.46806993058515611</v>
      </c>
      <c r="FR103" s="93">
        <f t="shared" si="330"/>
        <v>0.47495331191729073</v>
      </c>
      <c r="FS103" s="93">
        <f t="shared" si="331"/>
        <v>0.48193791944548614</v>
      </c>
      <c r="FT103" s="93">
        <f t="shared" si="332"/>
        <v>0.48902524179027268</v>
      </c>
      <c r="FU103" s="93">
        <f t="shared" si="333"/>
        <v>0.49621678946365899</v>
      </c>
      <c r="FV103" s="93">
        <f t="shared" si="334"/>
        <v>0.50351409519106571</v>
      </c>
      <c r="FW103" s="93">
        <f t="shared" si="335"/>
        <v>0.51091871423799318</v>
      </c>
      <c r="FX103" s="93">
        <f t="shared" si="336"/>
        <v>0.51843222474149309</v>
      </c>
      <c r="FY103" s="93">
        <f t="shared" si="337"/>
        <v>0.52605622804651497</v>
      </c>
      <c r="FZ103" s="93">
        <f t="shared" si="338"/>
        <v>0.53379234904719897</v>
      </c>
      <c r="GA103" s="93">
        <f t="shared" si="339"/>
        <v>0.5416422365331871</v>
      </c>
      <c r="GB103" s="93">
        <f t="shared" si="340"/>
        <v>0.54960756354102802</v>
      </c>
      <c r="GC103" s="93">
        <f t="shared" si="341"/>
        <v>0.55769002771074905</v>
      </c>
      <c r="GD103" s="93">
        <f t="shared" si="342"/>
        <v>0.56589135164767179</v>
      </c>
      <c r="GE103" s="93">
        <f t="shared" si="343"/>
        <v>0.57421328328954924</v>
      </c>
      <c r="GF103" s="93">
        <f t="shared" si="344"/>
        <v>0.58265759627910141</v>
      </c>
      <c r="GG103" s="93">
        <f t="shared" si="345"/>
        <v>0.59122609034202933</v>
      </c>
      <c r="GH103" s="93">
        <f t="shared" si="346"/>
        <v>0.59992059167058853</v>
      </c>
      <c r="GI103" s="93">
        <f t="shared" si="347"/>
        <v>0.60874295331280304</v>
      </c>
      <c r="GJ103" s="93">
        <f t="shared" si="348"/>
        <v>0.61769505556740301</v>
      </c>
      <c r="GK103" s="93">
        <f t="shared" si="349"/>
        <v>0.62677880638457062</v>
      </c>
      <c r="GL103" s="93">
        <f t="shared" si="350"/>
        <v>0.63599614177257902</v>
      </c>
      <c r="GM103" s="93">
        <f t="shared" si="351"/>
        <v>0.64534902621041101</v>
      </c>
      <c r="GN103" s="93">
        <f t="shared" si="352"/>
        <v>0.65483945306644642</v>
      </c>
      <c r="GO103" s="93">
        <f t="shared" si="353"/>
        <v>0.66446944502330585</v>
      </c>
      <c r="GP103" s="93">
        <f t="shared" si="354"/>
        <v>0.67424105450894267</v>
      </c>
      <c r="GQ103" s="93">
        <f t="shared" si="355"/>
        <v>0.6841563641340741</v>
      </c>
      <c r="GR103" s="93">
        <f t="shared" si="356"/>
        <v>0.6942174871360457</v>
      </c>
      <c r="GS103" s="93">
        <f t="shared" si="357"/>
        <v>0.70442656782922286</v>
      </c>
      <c r="GT103" s="93">
        <f t="shared" si="358"/>
        <v>0.71478578206200549</v>
      </c>
      <c r="GU103" s="93">
        <f t="shared" si="359"/>
        <v>0.72529733768056437</v>
      </c>
      <c r="GV103" s="93">
        <f t="shared" si="360"/>
        <v>0.73596347499939618</v>
      </c>
      <c r="GW103" s="93">
        <f t="shared" si="361"/>
        <v>0.74678646727879905</v>
      </c>
      <c r="GX103" s="93">
        <f t="shared" si="362"/>
        <v>0.75776862120936961</v>
      </c>
      <c r="GY103" s="93">
        <f t="shared" si="363"/>
        <v>0.768912277403625</v>
      </c>
      <c r="GZ103" s="93">
        <f t="shared" si="364"/>
        <v>0.7802198108948547</v>
      </c>
      <c r="HA103" s="93">
        <f t="shared" si="365"/>
        <v>0.79169363164330842</v>
      </c>
      <c r="HB103" s="93">
        <f t="shared" si="366"/>
        <v>0.80333618504982762</v>
      </c>
      <c r="HC103" s="93">
        <f t="shared" si="367"/>
        <v>0.81514995247703093</v>
      </c>
      <c r="HD103" s="93">
        <f t="shared" si="368"/>
        <v>0.82713745177816367</v>
      </c>
      <c r="HE103" s="93">
        <f t="shared" si="369"/>
        <v>0.8393012378337249</v>
      </c>
      <c r="HF103" s="93">
        <f t="shared" si="370"/>
        <v>0.85164390309598548</v>
      </c>
      <c r="HG103" s="93">
        <f t="shared" si="371"/>
        <v>0.86416807814151464</v>
      </c>
      <c r="HH103" s="93">
        <f t="shared" si="372"/>
        <v>0.87687643223183098</v>
      </c>
      <c r="HI103" s="93">
        <f t="shared" si="373"/>
        <v>0.88977167388229905</v>
      </c>
      <c r="HJ103" s="93">
        <f t="shared" si="374"/>
        <v>0.9028565514393917</v>
      </c>
      <c r="HK103" s="93">
        <f t="shared" si="375"/>
        <v>0.91613385366644151</v>
      </c>
      <c r="HL103" s="93">
        <f t="shared" si="376"/>
        <v>0.92960641033800684</v>
      </c>
      <c r="HM103" s="93">
        <f t="shared" si="377"/>
        <v>0.94327709284297745</v>
      </c>
      <c r="HN103" s="93">
        <f t="shared" si="378"/>
        <v>0.95714881479655056</v>
      </c>
      <c r="HO103" s="93">
        <f t="shared" si="379"/>
        <v>0.97122453266120568</v>
      </c>
      <c r="HP103" s="93">
        <f t="shared" si="380"/>
        <v>0.98550724637681164</v>
      </c>
      <c r="HQ103" s="93">
        <f t="shared" si="381"/>
        <v>1</v>
      </c>
    </row>
    <row r="104" spans="2:225" x14ac:dyDescent="0.25">
      <c r="M104" s="42"/>
      <c r="R104" s="42"/>
      <c r="S104" s="37"/>
      <c r="U104" s="43"/>
      <c r="V104" s="43"/>
    </row>
    <row r="105" spans="2:225" x14ac:dyDescent="0.25">
      <c r="C105" s="55"/>
      <c r="D105" s="55"/>
      <c r="G105" s="75"/>
      <c r="H105" s="55"/>
      <c r="I105" s="53"/>
      <c r="J105" s="87"/>
      <c r="M105" s="76"/>
      <c r="N105" s="84"/>
      <c r="O105" s="56"/>
      <c r="W105" s="44" t="s">
        <v>696</v>
      </c>
      <c r="X105" s="45">
        <f t="shared" ref="X105:BC105" si="413">SUM(X4:X104)</f>
        <v>80.798134011538977</v>
      </c>
      <c r="Y105" s="45">
        <f t="shared" si="413"/>
        <v>80.021393699961862</v>
      </c>
      <c r="Z105" s="45">
        <f t="shared" si="413"/>
        <v>79.034829620997456</v>
      </c>
      <c r="AA105" s="45">
        <f t="shared" si="413"/>
        <v>78.052001061230897</v>
      </c>
      <c r="AB105" s="45">
        <f t="shared" si="413"/>
        <v>77.057395078886444</v>
      </c>
      <c r="AC105" s="45">
        <f t="shared" si="413"/>
        <v>76.06728382578379</v>
      </c>
      <c r="AD105" s="45">
        <f t="shared" si="413"/>
        <v>75.071037377652701</v>
      </c>
      <c r="AE105" s="45">
        <f t="shared" si="413"/>
        <v>74.079926968888955</v>
      </c>
      <c r="AF105" s="45">
        <f t="shared" si="413"/>
        <v>73.085042921893461</v>
      </c>
      <c r="AG105" s="45">
        <f t="shared" si="413"/>
        <v>72.086484651586503</v>
      </c>
      <c r="AH105" s="45">
        <f t="shared" si="413"/>
        <v>71.088617310105803</v>
      </c>
      <c r="AI105" s="45">
        <f t="shared" si="413"/>
        <v>70.092121916201592</v>
      </c>
      <c r="AJ105" s="45">
        <f t="shared" si="413"/>
        <v>69.096958703310875</v>
      </c>
      <c r="AK105" s="45">
        <f t="shared" si="413"/>
        <v>68.104450192832047</v>
      </c>
      <c r="AL105" s="45">
        <f t="shared" si="413"/>
        <v>67.110490136944378</v>
      </c>
      <c r="AM105" s="45">
        <f t="shared" si="413"/>
        <v>66.117763090884367</v>
      </c>
      <c r="AN105" s="45">
        <f t="shared" si="413"/>
        <v>65.126229500719489</v>
      </c>
      <c r="AO105" s="45">
        <f t="shared" si="413"/>
        <v>64.1384157997214</v>
      </c>
      <c r="AP105" s="45">
        <f t="shared" si="413"/>
        <v>63.157363008623989</v>
      </c>
      <c r="AQ105" s="45">
        <f t="shared" si="413"/>
        <v>62.178503699881986</v>
      </c>
      <c r="AR105" s="45">
        <f t="shared" si="413"/>
        <v>61.21278285828258</v>
      </c>
      <c r="AS105" s="45">
        <f t="shared" si="413"/>
        <v>60.251343718262284</v>
      </c>
      <c r="AT105" s="45">
        <f t="shared" si="413"/>
        <v>59.287509098812542</v>
      </c>
      <c r="AU105" s="45">
        <f t="shared" si="413"/>
        <v>58.324836994489075</v>
      </c>
      <c r="AV105" s="45">
        <f t="shared" si="413"/>
        <v>57.360400442763549</v>
      </c>
      <c r="AW105" s="45">
        <f t="shared" si="413"/>
        <v>56.407782980467132</v>
      </c>
      <c r="AX105" s="45">
        <f t="shared" si="413"/>
        <v>55.457139834920213</v>
      </c>
      <c r="AY105" s="45">
        <f t="shared" si="413"/>
        <v>54.502376807670593</v>
      </c>
      <c r="AZ105" s="45">
        <f t="shared" si="413"/>
        <v>53.54467710258163</v>
      </c>
      <c r="BA105" s="45">
        <f t="shared" si="413"/>
        <v>52.584115188973371</v>
      </c>
      <c r="BB105" s="45">
        <f t="shared" si="413"/>
        <v>51.621799102318057</v>
      </c>
      <c r="BC105" s="45">
        <f t="shared" si="413"/>
        <v>50.658780011726606</v>
      </c>
      <c r="BD105" s="45">
        <f t="shared" ref="BD105:CI105" si="414">SUM(BD4:BD104)</f>
        <v>49.685610241256875</v>
      </c>
      <c r="BE105" s="45">
        <f t="shared" si="414"/>
        <v>48.719714041085652</v>
      </c>
      <c r="BF105" s="45">
        <f t="shared" si="414"/>
        <v>47.765568987313472</v>
      </c>
      <c r="BG105" s="45">
        <f t="shared" si="414"/>
        <v>46.795518118909548</v>
      </c>
      <c r="BH105" s="45">
        <f t="shared" si="414"/>
        <v>45.838606408933984</v>
      </c>
      <c r="BI105" s="45">
        <f t="shared" si="414"/>
        <v>44.877649964402991</v>
      </c>
      <c r="BJ105" s="45">
        <f t="shared" si="414"/>
        <v>43.916735859317804</v>
      </c>
      <c r="BK105" s="45">
        <f t="shared" si="414"/>
        <v>42.944649881740915</v>
      </c>
      <c r="BL105" s="45">
        <f t="shared" si="414"/>
        <v>41.978652590339102</v>
      </c>
      <c r="BM105" s="45">
        <f t="shared" si="414"/>
        <v>41.020493493702681</v>
      </c>
      <c r="BN105" s="45">
        <f t="shared" si="414"/>
        <v>40.059752050712376</v>
      </c>
      <c r="BO105" s="45">
        <f t="shared" si="414"/>
        <v>39.10393950235003</v>
      </c>
      <c r="BP105" s="45">
        <f t="shared" si="414"/>
        <v>38.145136249499473</v>
      </c>
      <c r="BQ105" s="45">
        <f t="shared" si="414"/>
        <v>37.186413168116097</v>
      </c>
      <c r="BR105" s="45">
        <f t="shared" si="414"/>
        <v>36.231340029752985</v>
      </c>
      <c r="BS105" s="45">
        <f t="shared" si="414"/>
        <v>35.275081130354621</v>
      </c>
      <c r="BT105" s="45">
        <f t="shared" si="414"/>
        <v>34.335511630824882</v>
      </c>
      <c r="BU105" s="45">
        <f t="shared" si="414"/>
        <v>33.394285573434125</v>
      </c>
      <c r="BV105" s="45">
        <f t="shared" si="414"/>
        <v>32.461806130184911</v>
      </c>
      <c r="BW105" s="45">
        <f t="shared" si="414"/>
        <v>31.53307087035191</v>
      </c>
      <c r="BX105" s="45">
        <f t="shared" si="414"/>
        <v>30.602231914478622</v>
      </c>
      <c r="BY105" s="45">
        <f t="shared" si="414"/>
        <v>29.694879939891081</v>
      </c>
      <c r="BZ105" s="45">
        <f t="shared" si="414"/>
        <v>28.792775376170066</v>
      </c>
      <c r="CA105" s="45">
        <f t="shared" si="414"/>
        <v>27.897950650121022</v>
      </c>
      <c r="CB105" s="45">
        <f t="shared" si="414"/>
        <v>27.006516847849372</v>
      </c>
      <c r="CC105" s="45">
        <f t="shared" si="414"/>
        <v>26.119614779846117</v>
      </c>
      <c r="CD105" s="45">
        <f t="shared" si="414"/>
        <v>25.242292320523848</v>
      </c>
      <c r="CE105" s="45">
        <f t="shared" si="414"/>
        <v>24.376117203973674</v>
      </c>
      <c r="CF105" s="45">
        <f t="shared" si="414"/>
        <v>23.510124915994844</v>
      </c>
      <c r="CG105" s="45">
        <f t="shared" si="414"/>
        <v>22.65785412488912</v>
      </c>
      <c r="CH105" s="45">
        <f t="shared" si="414"/>
        <v>21.804379555502091</v>
      </c>
      <c r="CI105" s="45">
        <f t="shared" si="414"/>
        <v>20.967718079340155</v>
      </c>
      <c r="CJ105" s="45">
        <f t="shared" ref="CJ105:DO105" si="415">SUM(CJ4:CJ104)</f>
        <v>20.143368250484375</v>
      </c>
      <c r="CK105" s="45">
        <f t="shared" si="415"/>
        <v>19.330292175824603</v>
      </c>
      <c r="CL105" s="45">
        <f t="shared" si="415"/>
        <v>18.527985784141382</v>
      </c>
      <c r="CM105" s="45">
        <f t="shared" si="415"/>
        <v>17.746444516135</v>
      </c>
      <c r="CN105" s="45">
        <f t="shared" si="415"/>
        <v>16.962203747807106</v>
      </c>
      <c r="CO105" s="45">
        <f t="shared" si="415"/>
        <v>16.183923499753735</v>
      </c>
      <c r="CP105" s="45">
        <f t="shared" si="415"/>
        <v>15.418124815704287</v>
      </c>
      <c r="CQ105" s="45">
        <f t="shared" si="415"/>
        <v>14.665830696162473</v>
      </c>
      <c r="CR105" s="45">
        <f t="shared" si="415"/>
        <v>13.95455034275405</v>
      </c>
      <c r="CS105" s="45">
        <f t="shared" si="415"/>
        <v>13.233107250374431</v>
      </c>
      <c r="CT105" s="45">
        <f t="shared" si="415"/>
        <v>12.522374091897261</v>
      </c>
      <c r="CU105" s="45">
        <f t="shared" si="415"/>
        <v>11.83870426999143</v>
      </c>
      <c r="CV105" s="45">
        <f t="shared" si="415"/>
        <v>11.178301056074988</v>
      </c>
      <c r="CW105" s="45">
        <f t="shared" si="415"/>
        <v>10.508585911266081</v>
      </c>
      <c r="CX105" s="45">
        <f t="shared" si="415"/>
        <v>9.8616323493736555</v>
      </c>
      <c r="CY105" s="45">
        <f t="shared" si="415"/>
        <v>9.2607716055738933</v>
      </c>
      <c r="CZ105" s="45">
        <f t="shared" si="415"/>
        <v>8.6633578446130617</v>
      </c>
      <c r="DA105" s="45">
        <f t="shared" si="415"/>
        <v>8.1177918313309689</v>
      </c>
      <c r="DB105" s="45">
        <f t="shared" si="415"/>
        <v>7.5635094427948717</v>
      </c>
      <c r="DC105" s="45">
        <f t="shared" si="415"/>
        <v>7.033034849336584</v>
      </c>
      <c r="DD105" s="45">
        <f t="shared" si="415"/>
        <v>6.526009615707097</v>
      </c>
      <c r="DE105" s="45">
        <f t="shared" si="415"/>
        <v>6.0551046609838677</v>
      </c>
      <c r="DF105" s="45">
        <f t="shared" si="415"/>
        <v>5.6354425330359037</v>
      </c>
      <c r="DG105" s="45">
        <f t="shared" si="415"/>
        <v>5.2311089039259526</v>
      </c>
      <c r="DH105" s="45">
        <f t="shared" si="415"/>
        <v>4.8430251289715009</v>
      </c>
      <c r="DI105" s="45">
        <f t="shared" si="415"/>
        <v>4.4871040433546252</v>
      </c>
      <c r="DJ105" s="45">
        <f t="shared" si="415"/>
        <v>4.1732737061138652</v>
      </c>
      <c r="DK105" s="45">
        <f t="shared" si="415"/>
        <v>3.8390864731527472</v>
      </c>
      <c r="DL105" s="45">
        <f t="shared" si="415"/>
        <v>3.5581983621415554</v>
      </c>
      <c r="DM105" s="45">
        <f t="shared" si="415"/>
        <v>3.2915996888039674</v>
      </c>
      <c r="DN105" s="45">
        <f t="shared" si="415"/>
        <v>3.0331824711836601</v>
      </c>
      <c r="DO105" s="45">
        <f t="shared" si="415"/>
        <v>2.7357873882285042</v>
      </c>
      <c r="DP105" s="45">
        <f t="shared" ref="DP105:DS105" si="416">SUM(DP4:DP104)</f>
        <v>2.4332217337826156</v>
      </c>
      <c r="DQ105" s="45">
        <f t="shared" si="416"/>
        <v>2.0820514167999997</v>
      </c>
      <c r="DR105" s="45">
        <f t="shared" si="416"/>
        <v>1.63442</v>
      </c>
      <c r="DS105" s="45">
        <f t="shared" si="416"/>
        <v>1</v>
      </c>
    </row>
    <row r="106" spans="2:225" x14ac:dyDescent="0.25">
      <c r="C106" s="1"/>
      <c r="D106" s="1"/>
    </row>
    <row r="107" spans="2:225" x14ac:dyDescent="0.25">
      <c r="C107" s="55"/>
      <c r="D107" s="55"/>
    </row>
    <row r="108" spans="2:225" x14ac:dyDescent="0.25">
      <c r="C108" s="55"/>
      <c r="D108" s="55"/>
    </row>
    <row r="109" spans="2:225" x14ac:dyDescent="0.25">
      <c r="E109" s="1"/>
      <c r="F109" s="1"/>
    </row>
  </sheetData>
  <mergeCells count="6">
    <mergeCell ref="C2:D2"/>
    <mergeCell ref="I2:K2"/>
    <mergeCell ref="T2:U2"/>
    <mergeCell ref="X2:DS2"/>
    <mergeCell ref="DV2:HQ2"/>
    <mergeCell ref="O2:P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HQ109"/>
  <sheetViews>
    <sheetView showGridLines="0" workbookViewId="0">
      <selection activeCell="J21" sqref="J21"/>
    </sheetView>
  </sheetViews>
  <sheetFormatPr defaultRowHeight="15" x14ac:dyDescent="0.25"/>
  <cols>
    <col min="1" max="1" width="4.140625" customWidth="1"/>
    <col min="2" max="2" width="5.85546875" customWidth="1"/>
    <col min="3" max="3" width="15.5703125" customWidth="1"/>
    <col min="4" max="4" width="12.42578125" customWidth="1"/>
    <col min="5" max="5" width="17.42578125" customWidth="1"/>
    <col min="6" max="6" width="13.5703125" bestFit="1" customWidth="1"/>
    <col min="7" max="7" width="7.140625" customWidth="1"/>
    <col min="8" max="8" width="5.85546875" customWidth="1"/>
    <col min="9" max="9" width="13.7109375" customWidth="1"/>
    <col min="10" max="10" width="8.85546875" customWidth="1"/>
    <col min="11" max="11" width="10.42578125" customWidth="1"/>
    <col min="12" max="12" width="8.5703125" customWidth="1"/>
    <col min="13" max="13" width="8.140625" customWidth="1"/>
    <col min="14" max="14" width="5.85546875" customWidth="1"/>
    <col min="15" max="18" width="10.28515625" customWidth="1"/>
    <col min="19" max="19" width="5.85546875" customWidth="1"/>
    <col min="20" max="21" width="11.7109375" customWidth="1"/>
    <col min="24" max="123" width="4.7109375" customWidth="1"/>
    <col min="126" max="225" width="4.7109375" customWidth="1"/>
  </cols>
  <sheetData>
    <row r="1" spans="2:225" x14ac:dyDescent="0.25">
      <c r="D1" s="58" t="s">
        <v>224</v>
      </c>
      <c r="X1" t="s">
        <v>210</v>
      </c>
    </row>
    <row r="2" spans="2:225" x14ac:dyDescent="0.25">
      <c r="C2" s="110" t="s">
        <v>218</v>
      </c>
      <c r="D2" s="110"/>
      <c r="E2" s="38" t="s">
        <v>219</v>
      </c>
      <c r="F2" s="38"/>
      <c r="I2" s="110" t="s">
        <v>218</v>
      </c>
      <c r="J2" s="110"/>
      <c r="K2" s="110"/>
      <c r="L2" s="51"/>
      <c r="O2" s="110" t="s">
        <v>219</v>
      </c>
      <c r="P2" s="110"/>
      <c r="Q2" s="51"/>
      <c r="T2" s="110" t="s">
        <v>203</v>
      </c>
      <c r="U2" s="110"/>
      <c r="X2" s="111" t="s">
        <v>209</v>
      </c>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V2" s="111" t="s">
        <v>697</v>
      </c>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row>
    <row r="3" spans="2:225" ht="45" x14ac:dyDescent="0.25">
      <c r="B3" s="37" t="s">
        <v>51</v>
      </c>
      <c r="C3" s="39" t="s">
        <v>204</v>
      </c>
      <c r="D3" s="39" t="s">
        <v>205</v>
      </c>
      <c r="E3" s="39" t="s">
        <v>222</v>
      </c>
      <c r="F3" s="39" t="s">
        <v>223</v>
      </c>
      <c r="H3" s="37" t="s">
        <v>51</v>
      </c>
      <c r="I3" s="59" t="s">
        <v>225</v>
      </c>
      <c r="J3" s="59" t="s">
        <v>226</v>
      </c>
      <c r="K3" s="59" t="s">
        <v>220</v>
      </c>
      <c r="L3" s="59" t="s">
        <v>234</v>
      </c>
      <c r="N3" s="37" t="s">
        <v>51</v>
      </c>
      <c r="O3" s="52" t="s">
        <v>221</v>
      </c>
      <c r="P3" s="39" t="s">
        <v>217</v>
      </c>
      <c r="Q3" s="39" t="s">
        <v>220</v>
      </c>
      <c r="S3" s="37" t="s">
        <v>51</v>
      </c>
      <c r="T3" s="39" t="s">
        <v>206</v>
      </c>
      <c r="U3" s="39" t="s">
        <v>207</v>
      </c>
      <c r="W3" s="44" t="s">
        <v>208</v>
      </c>
      <c r="X3" s="39">
        <v>0</v>
      </c>
      <c r="Y3" s="39">
        <v>1</v>
      </c>
      <c r="Z3" s="39">
        <v>2</v>
      </c>
      <c r="AA3" s="39">
        <v>3</v>
      </c>
      <c r="AB3" s="39">
        <v>4</v>
      </c>
      <c r="AC3" s="39">
        <v>5</v>
      </c>
      <c r="AD3" s="39">
        <v>6</v>
      </c>
      <c r="AE3" s="39">
        <v>7</v>
      </c>
      <c r="AF3" s="39">
        <v>8</v>
      </c>
      <c r="AG3" s="39">
        <v>9</v>
      </c>
      <c r="AH3" s="39">
        <v>10</v>
      </c>
      <c r="AI3" s="39">
        <v>11</v>
      </c>
      <c r="AJ3" s="39">
        <v>12</v>
      </c>
      <c r="AK3" s="39">
        <v>13</v>
      </c>
      <c r="AL3" s="39">
        <v>14</v>
      </c>
      <c r="AM3" s="39">
        <v>15</v>
      </c>
      <c r="AN3" s="39">
        <v>16</v>
      </c>
      <c r="AO3" s="39">
        <v>17</v>
      </c>
      <c r="AP3" s="39">
        <v>18</v>
      </c>
      <c r="AQ3" s="39">
        <v>19</v>
      </c>
      <c r="AR3" s="39">
        <v>20</v>
      </c>
      <c r="AS3" s="39">
        <v>21</v>
      </c>
      <c r="AT3" s="39">
        <v>22</v>
      </c>
      <c r="AU3" s="39">
        <v>23</v>
      </c>
      <c r="AV3" s="39">
        <v>24</v>
      </c>
      <c r="AW3" s="39">
        <v>25</v>
      </c>
      <c r="AX3" s="39">
        <v>26</v>
      </c>
      <c r="AY3" s="39">
        <v>27</v>
      </c>
      <c r="AZ3" s="39">
        <v>28</v>
      </c>
      <c r="BA3" s="39">
        <v>29</v>
      </c>
      <c r="BB3" s="39">
        <v>30</v>
      </c>
      <c r="BC3" s="39">
        <v>31</v>
      </c>
      <c r="BD3" s="39">
        <v>32</v>
      </c>
      <c r="BE3" s="39">
        <v>33</v>
      </c>
      <c r="BF3" s="39">
        <v>34</v>
      </c>
      <c r="BG3" s="39">
        <v>35</v>
      </c>
      <c r="BH3" s="39">
        <v>36</v>
      </c>
      <c r="BI3" s="39">
        <v>37</v>
      </c>
      <c r="BJ3" s="39">
        <v>38</v>
      </c>
      <c r="BK3" s="39">
        <v>39</v>
      </c>
      <c r="BL3" s="39">
        <v>40</v>
      </c>
      <c r="BM3" s="39">
        <v>41</v>
      </c>
      <c r="BN3" s="39">
        <v>42</v>
      </c>
      <c r="BO3" s="39">
        <v>43</v>
      </c>
      <c r="BP3" s="39">
        <v>44</v>
      </c>
      <c r="BQ3" s="39">
        <v>45</v>
      </c>
      <c r="BR3" s="39">
        <v>46</v>
      </c>
      <c r="BS3" s="39">
        <v>47</v>
      </c>
      <c r="BT3" s="39">
        <v>48</v>
      </c>
      <c r="BU3" s="39">
        <v>49</v>
      </c>
      <c r="BV3" s="39">
        <v>50</v>
      </c>
      <c r="BW3" s="39">
        <v>51</v>
      </c>
      <c r="BX3" s="39">
        <v>52</v>
      </c>
      <c r="BY3" s="39">
        <v>53</v>
      </c>
      <c r="BZ3" s="39">
        <v>54</v>
      </c>
      <c r="CA3" s="39">
        <v>55</v>
      </c>
      <c r="CB3" s="39">
        <v>56</v>
      </c>
      <c r="CC3" s="39">
        <v>57</v>
      </c>
      <c r="CD3" s="39">
        <v>58</v>
      </c>
      <c r="CE3" s="39">
        <v>59</v>
      </c>
      <c r="CF3" s="39">
        <v>60</v>
      </c>
      <c r="CG3" s="39">
        <v>61</v>
      </c>
      <c r="CH3" s="39">
        <v>62</v>
      </c>
      <c r="CI3" s="39">
        <v>63</v>
      </c>
      <c r="CJ3" s="39">
        <v>64</v>
      </c>
      <c r="CK3" s="39">
        <v>65</v>
      </c>
      <c r="CL3" s="39">
        <v>66</v>
      </c>
      <c r="CM3" s="39">
        <v>67</v>
      </c>
      <c r="CN3" s="39">
        <v>68</v>
      </c>
      <c r="CO3" s="39">
        <v>69</v>
      </c>
      <c r="CP3" s="39">
        <v>70</v>
      </c>
      <c r="CQ3" s="39">
        <v>71</v>
      </c>
      <c r="CR3" s="39">
        <v>72</v>
      </c>
      <c r="CS3" s="39">
        <v>73</v>
      </c>
      <c r="CT3" s="39">
        <v>74</v>
      </c>
      <c r="CU3" s="39">
        <v>75</v>
      </c>
      <c r="CV3" s="39">
        <v>76</v>
      </c>
      <c r="CW3" s="39">
        <v>77</v>
      </c>
      <c r="CX3" s="39">
        <v>78</v>
      </c>
      <c r="CY3" s="39">
        <v>79</v>
      </c>
      <c r="CZ3" s="39">
        <v>80</v>
      </c>
      <c r="DA3" s="39">
        <v>81</v>
      </c>
      <c r="DB3" s="39">
        <v>82</v>
      </c>
      <c r="DC3" s="39">
        <v>83</v>
      </c>
      <c r="DD3" s="39">
        <v>84</v>
      </c>
      <c r="DE3" s="39">
        <v>85</v>
      </c>
      <c r="DF3" s="39">
        <v>86</v>
      </c>
      <c r="DG3" s="39">
        <v>87</v>
      </c>
      <c r="DH3" s="39">
        <v>88</v>
      </c>
      <c r="DI3" s="39">
        <v>89</v>
      </c>
      <c r="DJ3" s="39">
        <v>90</v>
      </c>
      <c r="DK3" s="39">
        <v>91</v>
      </c>
      <c r="DL3" s="39">
        <v>92</v>
      </c>
      <c r="DM3" s="39">
        <v>93</v>
      </c>
      <c r="DN3" s="39">
        <v>94</v>
      </c>
      <c r="DO3" s="39">
        <v>95</v>
      </c>
      <c r="DP3" s="39">
        <v>96</v>
      </c>
      <c r="DQ3" s="39">
        <v>97</v>
      </c>
      <c r="DR3" s="39">
        <v>98</v>
      </c>
      <c r="DS3" s="39">
        <v>99</v>
      </c>
      <c r="DV3" s="39">
        <v>0</v>
      </c>
      <c r="DW3" s="39">
        <v>1</v>
      </c>
      <c r="DX3" s="39">
        <v>2</v>
      </c>
      <c r="DY3" s="39">
        <v>3</v>
      </c>
      <c r="DZ3" s="39">
        <v>4</v>
      </c>
      <c r="EA3" s="39">
        <v>5</v>
      </c>
      <c r="EB3" s="39">
        <v>6</v>
      </c>
      <c r="EC3" s="39">
        <v>7</v>
      </c>
      <c r="ED3" s="39">
        <v>8</v>
      </c>
      <c r="EE3" s="39">
        <v>9</v>
      </c>
      <c r="EF3" s="39">
        <v>10</v>
      </c>
      <c r="EG3" s="39">
        <v>11</v>
      </c>
      <c r="EH3" s="39">
        <v>12</v>
      </c>
      <c r="EI3" s="39">
        <v>13</v>
      </c>
      <c r="EJ3" s="39">
        <v>14</v>
      </c>
      <c r="EK3" s="39">
        <v>15</v>
      </c>
      <c r="EL3" s="39">
        <v>16</v>
      </c>
      <c r="EM3" s="39">
        <v>17</v>
      </c>
      <c r="EN3" s="39">
        <v>18</v>
      </c>
      <c r="EO3" s="39">
        <v>19</v>
      </c>
      <c r="EP3" s="39">
        <v>20</v>
      </c>
      <c r="EQ3" s="39">
        <v>21</v>
      </c>
      <c r="ER3" s="39">
        <v>22</v>
      </c>
      <c r="ES3" s="39">
        <v>23</v>
      </c>
      <c r="ET3" s="39">
        <v>24</v>
      </c>
      <c r="EU3" s="39">
        <v>25</v>
      </c>
      <c r="EV3" s="39">
        <v>26</v>
      </c>
      <c r="EW3" s="39">
        <v>27</v>
      </c>
      <c r="EX3" s="39">
        <v>28</v>
      </c>
      <c r="EY3" s="39">
        <v>29</v>
      </c>
      <c r="EZ3" s="39">
        <v>30</v>
      </c>
      <c r="FA3" s="39">
        <v>31</v>
      </c>
      <c r="FB3" s="39">
        <v>32</v>
      </c>
      <c r="FC3" s="39">
        <v>33</v>
      </c>
      <c r="FD3" s="39">
        <v>34</v>
      </c>
      <c r="FE3" s="39">
        <v>35</v>
      </c>
      <c r="FF3" s="39">
        <v>36</v>
      </c>
      <c r="FG3" s="39">
        <v>37</v>
      </c>
      <c r="FH3" s="39">
        <v>38</v>
      </c>
      <c r="FI3" s="39">
        <v>39</v>
      </c>
      <c r="FJ3" s="39">
        <v>40</v>
      </c>
      <c r="FK3" s="39">
        <v>41</v>
      </c>
      <c r="FL3" s="39">
        <v>42</v>
      </c>
      <c r="FM3" s="39">
        <v>43</v>
      </c>
      <c r="FN3" s="39">
        <v>44</v>
      </c>
      <c r="FO3" s="39">
        <v>45</v>
      </c>
      <c r="FP3" s="39">
        <v>46</v>
      </c>
      <c r="FQ3" s="39">
        <v>47</v>
      </c>
      <c r="FR3" s="39">
        <v>48</v>
      </c>
      <c r="FS3" s="39">
        <v>49</v>
      </c>
      <c r="FT3" s="39">
        <v>50</v>
      </c>
      <c r="FU3" s="39">
        <v>51</v>
      </c>
      <c r="FV3" s="39">
        <v>52</v>
      </c>
      <c r="FW3" s="39">
        <v>53</v>
      </c>
      <c r="FX3" s="39">
        <v>54</v>
      </c>
      <c r="FY3" s="39">
        <v>55</v>
      </c>
      <c r="FZ3" s="39">
        <v>56</v>
      </c>
      <c r="GA3" s="39">
        <v>57</v>
      </c>
      <c r="GB3" s="39">
        <v>58</v>
      </c>
      <c r="GC3" s="39">
        <v>59</v>
      </c>
      <c r="GD3" s="39">
        <v>60</v>
      </c>
      <c r="GE3" s="39">
        <v>61</v>
      </c>
      <c r="GF3" s="39">
        <v>62</v>
      </c>
      <c r="GG3" s="39">
        <v>63</v>
      </c>
      <c r="GH3" s="39">
        <v>64</v>
      </c>
      <c r="GI3" s="39">
        <v>65</v>
      </c>
      <c r="GJ3" s="39">
        <v>66</v>
      </c>
      <c r="GK3" s="39">
        <v>67</v>
      </c>
      <c r="GL3" s="39">
        <v>68</v>
      </c>
      <c r="GM3" s="39">
        <v>69</v>
      </c>
      <c r="GN3" s="39">
        <v>70</v>
      </c>
      <c r="GO3" s="39">
        <v>71</v>
      </c>
      <c r="GP3" s="39">
        <v>72</v>
      </c>
      <c r="GQ3" s="39">
        <v>73</v>
      </c>
      <c r="GR3" s="39">
        <v>74</v>
      </c>
      <c r="GS3" s="39">
        <v>75</v>
      </c>
      <c r="GT3" s="39">
        <v>76</v>
      </c>
      <c r="GU3" s="39">
        <v>77</v>
      </c>
      <c r="GV3" s="39">
        <v>78</v>
      </c>
      <c r="GW3" s="39">
        <v>79</v>
      </c>
      <c r="GX3" s="39">
        <v>80</v>
      </c>
      <c r="GY3" s="39">
        <v>81</v>
      </c>
      <c r="GZ3" s="39">
        <v>82</v>
      </c>
      <c r="HA3" s="39">
        <v>83</v>
      </c>
      <c r="HB3" s="39">
        <v>84</v>
      </c>
      <c r="HC3" s="39">
        <v>85</v>
      </c>
      <c r="HD3" s="39">
        <v>86</v>
      </c>
      <c r="HE3" s="39">
        <v>87</v>
      </c>
      <c r="HF3" s="39">
        <v>88</v>
      </c>
      <c r="HG3" s="39">
        <v>89</v>
      </c>
      <c r="HH3" s="39">
        <v>90</v>
      </c>
      <c r="HI3" s="39">
        <v>91</v>
      </c>
      <c r="HJ3" s="39">
        <v>92</v>
      </c>
      <c r="HK3" s="39">
        <v>93</v>
      </c>
      <c r="HL3" s="39">
        <v>94</v>
      </c>
      <c r="HM3" s="39">
        <v>95</v>
      </c>
      <c r="HN3" s="39">
        <v>96</v>
      </c>
      <c r="HO3" s="39">
        <v>97</v>
      </c>
      <c r="HP3" s="39">
        <v>98</v>
      </c>
      <c r="HQ3" s="39">
        <v>99</v>
      </c>
    </row>
    <row r="4" spans="2:225" x14ac:dyDescent="0.25">
      <c r="B4" s="40">
        <v>0</v>
      </c>
      <c r="C4" s="91">
        <f t="shared" ref="C4:C35" ca="1" si="0">SUMPRODUCT($K$4:$K$103,OFFSET($X$4,0,B4,100,1),OFFSET($DV$4,0,B4,100,1))</f>
        <v>9129534.6954206973</v>
      </c>
      <c r="D4" s="91">
        <f t="shared" ref="D4:D35" ca="1" si="1">SUMPRODUCT($K$4:$K$103,OFFSET($X$4,0,B4,100,1))</f>
        <v>16759404.552542126</v>
      </c>
      <c r="E4" s="91">
        <f t="shared" ref="E4:E35" ca="1" si="2">SUMPRODUCT($Q$4:$Q$103,OFFSET($X$4,0,B4,100,1),OFFSET($DV$4,0,B4,100,1))</f>
        <v>4880950.6234077802</v>
      </c>
      <c r="F4" s="91">
        <f t="shared" ref="F4:F35" ca="1" si="3">SUMPRODUCT($Q$4:$Q$103,OFFSET($X$4,0,B4,100,1))</f>
        <v>9441323.6550993454</v>
      </c>
      <c r="H4" s="40">
        <v>0</v>
      </c>
      <c r="I4" s="91">
        <v>0</v>
      </c>
      <c r="J4" s="41">
        <v>0</v>
      </c>
      <c r="K4" s="92">
        <f t="shared" ref="K4:K35" si="4">I4*J4</f>
        <v>0</v>
      </c>
      <c r="L4" s="92">
        <f t="shared" ref="L4:L35" si="5">K4/AD_2015</f>
        <v>0</v>
      </c>
      <c r="M4" s="42"/>
      <c r="N4" s="40">
        <v>0</v>
      </c>
      <c r="O4" s="54">
        <v>0</v>
      </c>
      <c r="P4" s="92">
        <f t="shared" ref="P4:P18" si="6">O4*HA_värde</f>
        <v>0</v>
      </c>
      <c r="Q4" s="92">
        <f t="shared" ref="Q4:Q35" si="7">P4*365</f>
        <v>0</v>
      </c>
      <c r="R4" s="42"/>
      <c r="S4" s="40">
        <v>0</v>
      </c>
      <c r="T4" s="54">
        <f>'7. Dödsrisk'!F4</f>
        <v>2.1000000000000003E-3</v>
      </c>
      <c r="U4" s="90">
        <f>1-T4</f>
        <v>0.99790000000000001</v>
      </c>
      <c r="V4" s="43"/>
      <c r="W4" s="37">
        <v>0</v>
      </c>
      <c r="X4" s="93">
        <f t="shared" ref="X4:AG6" si="8">IF($W4&lt;X$3,0,IF($W4=X$3,1,X3*$U3))</f>
        <v>1</v>
      </c>
      <c r="Y4" s="93">
        <f t="shared" si="8"/>
        <v>0</v>
      </c>
      <c r="Z4" s="93">
        <f t="shared" si="8"/>
        <v>0</v>
      </c>
      <c r="AA4" s="93">
        <f t="shared" si="8"/>
        <v>0</v>
      </c>
      <c r="AB4" s="93">
        <f t="shared" si="8"/>
        <v>0</v>
      </c>
      <c r="AC4" s="93">
        <f t="shared" si="8"/>
        <v>0</v>
      </c>
      <c r="AD4" s="93">
        <f t="shared" si="8"/>
        <v>0</v>
      </c>
      <c r="AE4" s="93">
        <f t="shared" si="8"/>
        <v>0</v>
      </c>
      <c r="AF4" s="93">
        <f t="shared" si="8"/>
        <v>0</v>
      </c>
      <c r="AG4" s="93">
        <f t="shared" si="8"/>
        <v>0</v>
      </c>
      <c r="AH4" s="93">
        <f t="shared" ref="AH4:AQ6" si="9">IF($W4&lt;AH$3,0,IF($W4=AH$3,1,AH3*$U3))</f>
        <v>0</v>
      </c>
      <c r="AI4" s="93">
        <f t="shared" si="9"/>
        <v>0</v>
      </c>
      <c r="AJ4" s="93">
        <f t="shared" si="9"/>
        <v>0</v>
      </c>
      <c r="AK4" s="93">
        <f t="shared" si="9"/>
        <v>0</v>
      </c>
      <c r="AL4" s="93">
        <f t="shared" si="9"/>
        <v>0</v>
      </c>
      <c r="AM4" s="93">
        <f t="shared" si="9"/>
        <v>0</v>
      </c>
      <c r="AN4" s="93">
        <f t="shared" si="9"/>
        <v>0</v>
      </c>
      <c r="AO4" s="93">
        <f t="shared" si="9"/>
        <v>0</v>
      </c>
      <c r="AP4" s="93">
        <f t="shared" si="9"/>
        <v>0</v>
      </c>
      <c r="AQ4" s="93">
        <f t="shared" si="9"/>
        <v>0</v>
      </c>
      <c r="AR4" s="93">
        <f t="shared" ref="AR4:BA6" si="10">IF($W4&lt;AR$3,0,IF($W4=AR$3,1,AR3*$U3))</f>
        <v>0</v>
      </c>
      <c r="AS4" s="93">
        <f t="shared" si="10"/>
        <v>0</v>
      </c>
      <c r="AT4" s="93">
        <f t="shared" si="10"/>
        <v>0</v>
      </c>
      <c r="AU4" s="93">
        <f t="shared" si="10"/>
        <v>0</v>
      </c>
      <c r="AV4" s="93">
        <f t="shared" si="10"/>
        <v>0</v>
      </c>
      <c r="AW4" s="93">
        <f t="shared" si="10"/>
        <v>0</v>
      </c>
      <c r="AX4" s="93">
        <f t="shared" si="10"/>
        <v>0</v>
      </c>
      <c r="AY4" s="93">
        <f t="shared" si="10"/>
        <v>0</v>
      </c>
      <c r="AZ4" s="93">
        <f t="shared" si="10"/>
        <v>0</v>
      </c>
      <c r="BA4" s="93">
        <f t="shared" si="10"/>
        <v>0</v>
      </c>
      <c r="BB4" s="93">
        <f t="shared" ref="BB4:BK6" si="11">IF($W4&lt;BB$3,0,IF($W4=BB$3,1,BB3*$U3))</f>
        <v>0</v>
      </c>
      <c r="BC4" s="93">
        <f t="shared" si="11"/>
        <v>0</v>
      </c>
      <c r="BD4" s="93">
        <f t="shared" si="11"/>
        <v>0</v>
      </c>
      <c r="BE4" s="93">
        <f t="shared" si="11"/>
        <v>0</v>
      </c>
      <c r="BF4" s="93">
        <f t="shared" si="11"/>
        <v>0</v>
      </c>
      <c r="BG4" s="93">
        <f t="shared" si="11"/>
        <v>0</v>
      </c>
      <c r="BH4" s="93">
        <f t="shared" si="11"/>
        <v>0</v>
      </c>
      <c r="BI4" s="93">
        <f t="shared" si="11"/>
        <v>0</v>
      </c>
      <c r="BJ4" s="93">
        <f t="shared" si="11"/>
        <v>0</v>
      </c>
      <c r="BK4" s="93">
        <f t="shared" si="11"/>
        <v>0</v>
      </c>
      <c r="BL4" s="93">
        <f t="shared" ref="BL4:BU6" si="12">IF($W4&lt;BL$3,0,IF($W4=BL$3,1,BL3*$U3))</f>
        <v>0</v>
      </c>
      <c r="BM4" s="93">
        <f t="shared" si="12"/>
        <v>0</v>
      </c>
      <c r="BN4" s="93">
        <f t="shared" si="12"/>
        <v>0</v>
      </c>
      <c r="BO4" s="93">
        <f t="shared" si="12"/>
        <v>0</v>
      </c>
      <c r="BP4" s="93">
        <f t="shared" si="12"/>
        <v>0</v>
      </c>
      <c r="BQ4" s="93">
        <f t="shared" si="12"/>
        <v>0</v>
      </c>
      <c r="BR4" s="93">
        <f t="shared" si="12"/>
        <v>0</v>
      </c>
      <c r="BS4" s="93">
        <f t="shared" si="12"/>
        <v>0</v>
      </c>
      <c r="BT4" s="93">
        <f t="shared" si="12"/>
        <v>0</v>
      </c>
      <c r="BU4" s="93">
        <f t="shared" si="12"/>
        <v>0</v>
      </c>
      <c r="BV4" s="93">
        <f t="shared" ref="BV4:CE6" si="13">IF($W4&lt;BV$3,0,IF($W4=BV$3,1,BV3*$U3))</f>
        <v>0</v>
      </c>
      <c r="BW4" s="93">
        <f t="shared" si="13"/>
        <v>0</v>
      </c>
      <c r="BX4" s="93">
        <f t="shared" si="13"/>
        <v>0</v>
      </c>
      <c r="BY4" s="93">
        <f t="shared" si="13"/>
        <v>0</v>
      </c>
      <c r="BZ4" s="93">
        <f t="shared" si="13"/>
        <v>0</v>
      </c>
      <c r="CA4" s="93">
        <f t="shared" si="13"/>
        <v>0</v>
      </c>
      <c r="CB4" s="93">
        <f t="shared" si="13"/>
        <v>0</v>
      </c>
      <c r="CC4" s="93">
        <f t="shared" si="13"/>
        <v>0</v>
      </c>
      <c r="CD4" s="93">
        <f t="shared" si="13"/>
        <v>0</v>
      </c>
      <c r="CE4" s="93">
        <f t="shared" si="13"/>
        <v>0</v>
      </c>
      <c r="CF4" s="93">
        <f t="shared" ref="CF4:CI6" si="14">IF($W4&lt;CF$3,0,IF($W4=CF$3,1,CF3*$U3))</f>
        <v>0</v>
      </c>
      <c r="CG4" s="93">
        <f t="shared" si="14"/>
        <v>0</v>
      </c>
      <c r="CH4" s="93">
        <f t="shared" si="14"/>
        <v>0</v>
      </c>
      <c r="CI4" s="93">
        <f t="shared" si="14"/>
        <v>0</v>
      </c>
      <c r="CJ4" s="93">
        <f t="shared" ref="CJ4:DS11" si="15">IF($W4&lt;CJ$3,0,IF($W4=CJ$3,1,CJ3*$U3))</f>
        <v>0</v>
      </c>
      <c r="CK4" s="93">
        <f t="shared" si="15"/>
        <v>0</v>
      </c>
      <c r="CL4" s="93">
        <f t="shared" si="15"/>
        <v>0</v>
      </c>
      <c r="CM4" s="93">
        <f t="shared" si="15"/>
        <v>0</v>
      </c>
      <c r="CN4" s="93">
        <f t="shared" si="15"/>
        <v>0</v>
      </c>
      <c r="CO4" s="93">
        <f t="shared" si="15"/>
        <v>0</v>
      </c>
      <c r="CP4" s="93">
        <f t="shared" si="15"/>
        <v>0</v>
      </c>
      <c r="CQ4" s="93">
        <f t="shared" si="15"/>
        <v>0</v>
      </c>
      <c r="CR4" s="93">
        <f t="shared" si="15"/>
        <v>0</v>
      </c>
      <c r="CS4" s="93">
        <f t="shared" si="15"/>
        <v>0</v>
      </c>
      <c r="CT4" s="93">
        <f t="shared" si="15"/>
        <v>0</v>
      </c>
      <c r="CU4" s="93">
        <f t="shared" si="15"/>
        <v>0</v>
      </c>
      <c r="CV4" s="93">
        <f t="shared" si="15"/>
        <v>0</v>
      </c>
      <c r="CW4" s="93">
        <f t="shared" si="15"/>
        <v>0</v>
      </c>
      <c r="CX4" s="93">
        <f t="shared" si="15"/>
        <v>0</v>
      </c>
      <c r="CY4" s="93">
        <f t="shared" si="15"/>
        <v>0</v>
      </c>
      <c r="CZ4" s="93">
        <f t="shared" si="15"/>
        <v>0</v>
      </c>
      <c r="DA4" s="93">
        <f t="shared" si="15"/>
        <v>0</v>
      </c>
      <c r="DB4" s="93">
        <f t="shared" si="15"/>
        <v>0</v>
      </c>
      <c r="DC4" s="93">
        <f t="shared" si="15"/>
        <v>0</v>
      </c>
      <c r="DD4" s="93">
        <f t="shared" si="15"/>
        <v>0</v>
      </c>
      <c r="DE4" s="93">
        <f t="shared" si="15"/>
        <v>0</v>
      </c>
      <c r="DF4" s="93">
        <f t="shared" si="15"/>
        <v>0</v>
      </c>
      <c r="DG4" s="93">
        <f t="shared" si="15"/>
        <v>0</v>
      </c>
      <c r="DH4" s="93">
        <f t="shared" si="15"/>
        <v>0</v>
      </c>
      <c r="DI4" s="93">
        <f t="shared" si="15"/>
        <v>0</v>
      </c>
      <c r="DJ4" s="93">
        <f t="shared" si="15"/>
        <v>0</v>
      </c>
      <c r="DK4" s="93">
        <f t="shared" si="15"/>
        <v>0</v>
      </c>
      <c r="DL4" s="93">
        <f t="shared" si="15"/>
        <v>0</v>
      </c>
      <c r="DM4" s="93">
        <f t="shared" si="15"/>
        <v>0</v>
      </c>
      <c r="DN4" s="93">
        <f t="shared" si="15"/>
        <v>0</v>
      </c>
      <c r="DO4" s="93">
        <f t="shared" si="15"/>
        <v>0</v>
      </c>
      <c r="DP4" s="93">
        <f t="shared" si="15"/>
        <v>0</v>
      </c>
      <c r="DQ4" s="93">
        <f t="shared" si="15"/>
        <v>0</v>
      </c>
      <c r="DR4" s="93">
        <f t="shared" si="15"/>
        <v>0</v>
      </c>
      <c r="DS4" s="93">
        <f t="shared" si="15"/>
        <v>0</v>
      </c>
      <c r="DU4" s="37">
        <v>0</v>
      </c>
      <c r="DV4" s="93">
        <f t="shared" ref="DV4:DV35" si="16">IF($W4&lt;DV$3,0,IF($W4=DV$3,1,DV3*((1+TF))/(1+DF)))</f>
        <v>1</v>
      </c>
      <c r="DW4" s="93">
        <f t="shared" ref="DW4:DW35" si="17">IF($W4&lt;DW$3,0,IF($W4=DW$3,1,DW3*((1+TF))/(1+DF)))</f>
        <v>0</v>
      </c>
      <c r="DX4" s="93">
        <f t="shared" ref="DX4:DX35" si="18">IF($W4&lt;DX$3,0,IF($W4=DX$3,1,DX3*((1+TF))/(1+DF)))</f>
        <v>0</v>
      </c>
      <c r="DY4" s="93">
        <f t="shared" ref="DY4:DY35" si="19">IF($W4&lt;DY$3,0,IF($W4=DY$3,1,DY3*((1+TF))/(1+DF)))</f>
        <v>0</v>
      </c>
      <c r="DZ4" s="93">
        <f t="shared" ref="DZ4:DZ35" si="20">IF($W4&lt;DZ$3,0,IF($W4=DZ$3,1,DZ3*((1+TF))/(1+DF)))</f>
        <v>0</v>
      </c>
      <c r="EA4" s="93">
        <f t="shared" ref="EA4:EA35" si="21">IF($W4&lt;EA$3,0,IF($W4=EA$3,1,EA3*((1+TF))/(1+DF)))</f>
        <v>0</v>
      </c>
      <c r="EB4" s="93">
        <f t="shared" ref="EB4:EB35" si="22">IF($W4&lt;EB$3,0,IF($W4=EB$3,1,EB3*((1+TF))/(1+DF)))</f>
        <v>0</v>
      </c>
      <c r="EC4" s="93">
        <f t="shared" ref="EC4:EC35" si="23">IF($W4&lt;EC$3,0,IF($W4=EC$3,1,EC3*((1+TF))/(1+DF)))</f>
        <v>0</v>
      </c>
      <c r="ED4" s="93">
        <f t="shared" ref="ED4:ED35" si="24">IF($W4&lt;ED$3,0,IF($W4=ED$3,1,ED3*((1+TF))/(1+DF)))</f>
        <v>0</v>
      </c>
      <c r="EE4" s="93">
        <f t="shared" ref="EE4:EE35" si="25">IF($W4&lt;EE$3,0,IF($W4=EE$3,1,EE3*((1+TF))/(1+DF)))</f>
        <v>0</v>
      </c>
      <c r="EF4" s="93">
        <f t="shared" ref="EF4:EF35" si="26">IF($W4&lt;EF$3,0,IF($W4=EF$3,1,EF3*((1+TF))/(1+DF)))</f>
        <v>0</v>
      </c>
      <c r="EG4" s="93">
        <f t="shared" ref="EG4:EG35" si="27">IF($W4&lt;EG$3,0,IF($W4=EG$3,1,EG3*((1+TF))/(1+DF)))</f>
        <v>0</v>
      </c>
      <c r="EH4" s="93">
        <f t="shared" ref="EH4:EH35" si="28">IF($W4&lt;EH$3,0,IF($W4=EH$3,1,EH3*((1+TF))/(1+DF)))</f>
        <v>0</v>
      </c>
      <c r="EI4" s="93">
        <f t="shared" ref="EI4:EI35" si="29">IF($W4&lt;EI$3,0,IF($W4=EI$3,1,EI3*((1+TF))/(1+DF)))</f>
        <v>0</v>
      </c>
      <c r="EJ4" s="93">
        <f t="shared" ref="EJ4:EJ35" si="30">IF($W4&lt;EJ$3,0,IF($W4=EJ$3,1,EJ3*((1+TF))/(1+DF)))</f>
        <v>0</v>
      </c>
      <c r="EK4" s="93">
        <f t="shared" ref="EK4:EK35" si="31">IF($W4&lt;EK$3,0,IF($W4=EK$3,1,EK3*((1+TF))/(1+DF)))</f>
        <v>0</v>
      </c>
      <c r="EL4" s="93">
        <f t="shared" ref="EL4:EL35" si="32">IF($W4&lt;EL$3,0,IF($W4=EL$3,1,EL3*((1+TF))/(1+DF)))</f>
        <v>0</v>
      </c>
      <c r="EM4" s="93">
        <f t="shared" ref="EM4:EM35" si="33">IF($W4&lt;EM$3,0,IF($W4=EM$3,1,EM3*((1+TF))/(1+DF)))</f>
        <v>0</v>
      </c>
      <c r="EN4" s="93">
        <f t="shared" ref="EN4:EN35" si="34">IF($W4&lt;EN$3,0,IF($W4=EN$3,1,EN3*((1+TF))/(1+DF)))</f>
        <v>0</v>
      </c>
      <c r="EO4" s="93">
        <f t="shared" ref="EO4:EO35" si="35">IF($W4&lt;EO$3,0,IF($W4=EO$3,1,EO3*((1+TF))/(1+DF)))</f>
        <v>0</v>
      </c>
      <c r="EP4" s="93">
        <f t="shared" ref="EP4:EP35" si="36">IF($W4&lt;EP$3,0,IF($W4=EP$3,1,EP3*((1+TF))/(1+DF)))</f>
        <v>0</v>
      </c>
      <c r="EQ4" s="93">
        <f t="shared" ref="EQ4:EQ35" si="37">IF($W4&lt;EQ$3,0,IF($W4=EQ$3,1,EQ3*((1+TF))/(1+DF)))</f>
        <v>0</v>
      </c>
      <c r="ER4" s="93">
        <f t="shared" ref="ER4:ER35" si="38">IF($W4&lt;ER$3,0,IF($W4=ER$3,1,ER3*((1+TF))/(1+DF)))</f>
        <v>0</v>
      </c>
      <c r="ES4" s="93">
        <f t="shared" ref="ES4:ES35" si="39">IF($W4&lt;ES$3,0,IF($W4=ES$3,1,ES3*((1+TF))/(1+DF)))</f>
        <v>0</v>
      </c>
      <c r="ET4" s="93">
        <f t="shared" ref="ET4:ET35" si="40">IF($W4&lt;ET$3,0,IF($W4=ET$3,1,ET3*((1+TF))/(1+DF)))</f>
        <v>0</v>
      </c>
      <c r="EU4" s="93">
        <f t="shared" ref="EU4:EU35" si="41">IF($W4&lt;EU$3,0,IF($W4=EU$3,1,EU3*((1+TF))/(1+DF)))</f>
        <v>0</v>
      </c>
      <c r="EV4" s="93">
        <f t="shared" ref="EV4:EV35" si="42">IF($W4&lt;EV$3,0,IF($W4=EV$3,1,EV3*((1+TF))/(1+DF)))</f>
        <v>0</v>
      </c>
      <c r="EW4" s="93">
        <f t="shared" ref="EW4:EW35" si="43">IF($W4&lt;EW$3,0,IF($W4=EW$3,1,EW3*((1+TF))/(1+DF)))</f>
        <v>0</v>
      </c>
      <c r="EX4" s="93">
        <f t="shared" ref="EX4:EX35" si="44">IF($W4&lt;EX$3,0,IF($W4=EX$3,1,EX3*((1+TF))/(1+DF)))</f>
        <v>0</v>
      </c>
      <c r="EY4" s="93">
        <f t="shared" ref="EY4:EY35" si="45">IF($W4&lt;EY$3,0,IF($W4=EY$3,1,EY3*((1+TF))/(1+DF)))</f>
        <v>0</v>
      </c>
      <c r="EZ4" s="93">
        <f t="shared" ref="EZ4:EZ35" si="46">IF($W4&lt;EZ$3,0,IF($W4=EZ$3,1,EZ3*((1+TF))/(1+DF)))</f>
        <v>0</v>
      </c>
      <c r="FA4" s="93">
        <f t="shared" ref="FA4:FA35" si="47">IF($W4&lt;FA$3,0,IF($W4=FA$3,1,FA3*((1+TF))/(1+DF)))</f>
        <v>0</v>
      </c>
      <c r="FB4" s="93">
        <f t="shared" ref="FB4:FB35" si="48">IF($W4&lt;FB$3,0,IF($W4=FB$3,1,FB3*((1+TF))/(1+DF)))</f>
        <v>0</v>
      </c>
      <c r="FC4" s="93">
        <f t="shared" ref="FC4:FC35" si="49">IF($W4&lt;FC$3,0,IF($W4=FC$3,1,FC3*((1+TF))/(1+DF)))</f>
        <v>0</v>
      </c>
      <c r="FD4" s="93">
        <f t="shared" ref="FD4:FD35" si="50">IF($W4&lt;FD$3,0,IF($W4=FD$3,1,FD3*((1+TF))/(1+DF)))</f>
        <v>0</v>
      </c>
      <c r="FE4" s="93">
        <f t="shared" ref="FE4:FE35" si="51">IF($W4&lt;FE$3,0,IF($W4=FE$3,1,FE3*((1+TF))/(1+DF)))</f>
        <v>0</v>
      </c>
      <c r="FF4" s="93">
        <f t="shared" ref="FF4:FF35" si="52">IF($W4&lt;FF$3,0,IF($W4=FF$3,1,FF3*((1+TF))/(1+DF)))</f>
        <v>0</v>
      </c>
      <c r="FG4" s="93">
        <f t="shared" ref="FG4:FG35" si="53">IF($W4&lt;FG$3,0,IF($W4=FG$3,1,FG3*((1+TF))/(1+DF)))</f>
        <v>0</v>
      </c>
      <c r="FH4" s="93">
        <f t="shared" ref="FH4:FH35" si="54">IF($W4&lt;FH$3,0,IF($W4=FH$3,1,FH3*((1+TF))/(1+DF)))</f>
        <v>0</v>
      </c>
      <c r="FI4" s="93">
        <f t="shared" ref="FI4:FI35" si="55">IF($W4&lt;FI$3,0,IF($W4=FI$3,1,FI3*((1+TF))/(1+DF)))</f>
        <v>0</v>
      </c>
      <c r="FJ4" s="93">
        <f t="shared" ref="FJ4:FJ35" si="56">IF($W4&lt;FJ$3,0,IF($W4=FJ$3,1,FJ3*((1+TF))/(1+DF)))</f>
        <v>0</v>
      </c>
      <c r="FK4" s="93">
        <f t="shared" ref="FK4:FK35" si="57">IF($W4&lt;FK$3,0,IF($W4=FK$3,1,FK3*((1+TF))/(1+DF)))</f>
        <v>0</v>
      </c>
      <c r="FL4" s="93">
        <f t="shared" ref="FL4:FL35" si="58">IF($W4&lt;FL$3,0,IF($W4=FL$3,1,FL3*((1+TF))/(1+DF)))</f>
        <v>0</v>
      </c>
      <c r="FM4" s="93">
        <f t="shared" ref="FM4:FM35" si="59">IF($W4&lt;FM$3,0,IF($W4=FM$3,1,FM3*((1+TF))/(1+DF)))</f>
        <v>0</v>
      </c>
      <c r="FN4" s="93">
        <f t="shared" ref="FN4:FN35" si="60">IF($W4&lt;FN$3,0,IF($W4=FN$3,1,FN3*((1+TF))/(1+DF)))</f>
        <v>0</v>
      </c>
      <c r="FO4" s="93">
        <f t="shared" ref="FO4:FO35" si="61">IF($W4&lt;FO$3,0,IF($W4=FO$3,1,FO3*((1+TF))/(1+DF)))</f>
        <v>0</v>
      </c>
      <c r="FP4" s="93">
        <f t="shared" ref="FP4:FP35" si="62">IF($W4&lt;FP$3,0,IF($W4=FP$3,1,FP3*((1+TF))/(1+DF)))</f>
        <v>0</v>
      </c>
      <c r="FQ4" s="93">
        <f t="shared" ref="FQ4:FQ35" si="63">IF($W4&lt;FQ$3,0,IF($W4=FQ$3,1,FQ3*((1+TF))/(1+DF)))</f>
        <v>0</v>
      </c>
      <c r="FR4" s="93">
        <f t="shared" ref="FR4:FR35" si="64">IF($W4&lt;FR$3,0,IF($W4=FR$3,1,FR3*((1+TF))/(1+DF)))</f>
        <v>0</v>
      </c>
      <c r="FS4" s="93">
        <f t="shared" ref="FS4:FS35" si="65">IF($W4&lt;FS$3,0,IF($W4=FS$3,1,FS3*((1+TF))/(1+DF)))</f>
        <v>0</v>
      </c>
      <c r="FT4" s="93">
        <f t="shared" ref="FT4:FT35" si="66">IF($W4&lt;FT$3,0,IF($W4=FT$3,1,FT3*((1+TF))/(1+DF)))</f>
        <v>0</v>
      </c>
      <c r="FU4" s="93">
        <f t="shared" ref="FU4:FU35" si="67">IF($W4&lt;FU$3,0,IF($W4=FU$3,1,FU3*((1+TF))/(1+DF)))</f>
        <v>0</v>
      </c>
      <c r="FV4" s="93">
        <f t="shared" ref="FV4:FV35" si="68">IF($W4&lt;FV$3,0,IF($W4=FV$3,1,FV3*((1+TF))/(1+DF)))</f>
        <v>0</v>
      </c>
      <c r="FW4" s="93">
        <f t="shared" ref="FW4:FW35" si="69">IF($W4&lt;FW$3,0,IF($W4=FW$3,1,FW3*((1+TF))/(1+DF)))</f>
        <v>0</v>
      </c>
      <c r="FX4" s="93">
        <f t="shared" ref="FX4:FX35" si="70">IF($W4&lt;FX$3,0,IF($W4=FX$3,1,FX3*((1+TF))/(1+DF)))</f>
        <v>0</v>
      </c>
      <c r="FY4" s="93">
        <f t="shared" ref="FY4:FY35" si="71">IF($W4&lt;FY$3,0,IF($W4=FY$3,1,FY3*((1+TF))/(1+DF)))</f>
        <v>0</v>
      </c>
      <c r="FZ4" s="93">
        <f t="shared" ref="FZ4:FZ35" si="72">IF($W4&lt;FZ$3,0,IF($W4=FZ$3,1,FZ3*((1+TF))/(1+DF)))</f>
        <v>0</v>
      </c>
      <c r="GA4" s="93">
        <f t="shared" ref="GA4:GA35" si="73">IF($W4&lt;GA$3,0,IF($W4=GA$3,1,GA3*((1+TF))/(1+DF)))</f>
        <v>0</v>
      </c>
      <c r="GB4" s="93">
        <f t="shared" ref="GB4:GB35" si="74">IF($W4&lt;GB$3,0,IF($W4=GB$3,1,GB3*((1+TF))/(1+DF)))</f>
        <v>0</v>
      </c>
      <c r="GC4" s="93">
        <f t="shared" ref="GC4:GC35" si="75">IF($W4&lt;GC$3,0,IF($W4=GC$3,1,GC3*((1+TF))/(1+DF)))</f>
        <v>0</v>
      </c>
      <c r="GD4" s="93">
        <f t="shared" ref="GD4:GD35" si="76">IF($W4&lt;GD$3,0,IF($W4=GD$3,1,GD3*((1+TF))/(1+DF)))</f>
        <v>0</v>
      </c>
      <c r="GE4" s="93">
        <f t="shared" ref="GE4:GE35" si="77">IF($W4&lt;GE$3,0,IF($W4=GE$3,1,GE3*((1+TF))/(1+DF)))</f>
        <v>0</v>
      </c>
      <c r="GF4" s="93">
        <f t="shared" ref="GF4:GF35" si="78">IF($W4&lt;GF$3,0,IF($W4=GF$3,1,GF3*((1+TF))/(1+DF)))</f>
        <v>0</v>
      </c>
      <c r="GG4" s="93">
        <f t="shared" ref="GG4:GG35" si="79">IF($W4&lt;GG$3,0,IF($W4=GG$3,1,GG3*((1+TF))/(1+DF)))</f>
        <v>0</v>
      </c>
      <c r="GH4" s="93">
        <f t="shared" ref="GH4:GH35" si="80">IF($W4&lt;GH$3,0,IF($W4=GH$3,1,GH3*((1+TF))/(1+DF)))</f>
        <v>0</v>
      </c>
      <c r="GI4" s="93">
        <f t="shared" ref="GI4:GI35" si="81">IF($W4&lt;GI$3,0,IF($W4=GI$3,1,GI3*((1+TF))/(1+DF)))</f>
        <v>0</v>
      </c>
      <c r="GJ4" s="93">
        <f t="shared" ref="GJ4:GJ35" si="82">IF($W4&lt;GJ$3,0,IF($W4=GJ$3,1,GJ3*((1+TF))/(1+DF)))</f>
        <v>0</v>
      </c>
      <c r="GK4" s="93">
        <f t="shared" ref="GK4:GK35" si="83">IF($W4&lt;GK$3,0,IF($W4=GK$3,1,GK3*((1+TF))/(1+DF)))</f>
        <v>0</v>
      </c>
      <c r="GL4" s="93">
        <f t="shared" ref="GL4:GL35" si="84">IF($W4&lt;GL$3,0,IF($W4=GL$3,1,GL3*((1+TF))/(1+DF)))</f>
        <v>0</v>
      </c>
      <c r="GM4" s="93">
        <f t="shared" ref="GM4:GM35" si="85">IF($W4&lt;GM$3,0,IF($W4=GM$3,1,GM3*((1+TF))/(1+DF)))</f>
        <v>0</v>
      </c>
      <c r="GN4" s="93">
        <f t="shared" ref="GN4:GN35" si="86">IF($W4&lt;GN$3,0,IF($W4=GN$3,1,GN3*((1+TF))/(1+DF)))</f>
        <v>0</v>
      </c>
      <c r="GO4" s="93">
        <f t="shared" ref="GO4:GO35" si="87">IF($W4&lt;GO$3,0,IF($W4=GO$3,1,GO3*((1+TF))/(1+DF)))</f>
        <v>0</v>
      </c>
      <c r="GP4" s="93">
        <f t="shared" ref="GP4:GP35" si="88">IF($W4&lt;GP$3,0,IF($W4=GP$3,1,GP3*((1+TF))/(1+DF)))</f>
        <v>0</v>
      </c>
      <c r="GQ4" s="93">
        <f t="shared" ref="GQ4:GQ35" si="89">IF($W4&lt;GQ$3,0,IF($W4=GQ$3,1,GQ3*((1+TF))/(1+DF)))</f>
        <v>0</v>
      </c>
      <c r="GR4" s="93">
        <f t="shared" ref="GR4:GR35" si="90">IF($W4&lt;GR$3,0,IF($W4=GR$3,1,GR3*((1+TF))/(1+DF)))</f>
        <v>0</v>
      </c>
      <c r="GS4" s="93">
        <f t="shared" ref="GS4:GS35" si="91">IF($W4&lt;GS$3,0,IF($W4=GS$3,1,GS3*((1+TF))/(1+DF)))</f>
        <v>0</v>
      </c>
      <c r="GT4" s="93">
        <f t="shared" ref="GT4:GT35" si="92">IF($W4&lt;GT$3,0,IF($W4=GT$3,1,GT3*((1+TF))/(1+DF)))</f>
        <v>0</v>
      </c>
      <c r="GU4" s="93">
        <f t="shared" ref="GU4:GU35" si="93">IF($W4&lt;GU$3,0,IF($W4=GU$3,1,GU3*((1+TF))/(1+DF)))</f>
        <v>0</v>
      </c>
      <c r="GV4" s="93">
        <f t="shared" ref="GV4:GV35" si="94">IF($W4&lt;GV$3,0,IF($W4=GV$3,1,GV3*((1+TF))/(1+DF)))</f>
        <v>0</v>
      </c>
      <c r="GW4" s="93">
        <f t="shared" ref="GW4:GW35" si="95">IF($W4&lt;GW$3,0,IF($W4=GW$3,1,GW3*((1+TF))/(1+DF)))</f>
        <v>0</v>
      </c>
      <c r="GX4" s="93">
        <f t="shared" ref="GX4:GX35" si="96">IF($W4&lt;GX$3,0,IF($W4=GX$3,1,GX3*((1+TF))/(1+DF)))</f>
        <v>0</v>
      </c>
      <c r="GY4" s="93">
        <f t="shared" ref="GY4:GY35" si="97">IF($W4&lt;GY$3,0,IF($W4=GY$3,1,GY3*((1+TF))/(1+DF)))</f>
        <v>0</v>
      </c>
      <c r="GZ4" s="93">
        <f t="shared" ref="GZ4:GZ35" si="98">IF($W4&lt;GZ$3,0,IF($W4=GZ$3,1,GZ3*((1+TF))/(1+DF)))</f>
        <v>0</v>
      </c>
      <c r="HA4" s="93">
        <f t="shared" ref="HA4:HA35" si="99">IF($W4&lt;HA$3,0,IF($W4=HA$3,1,HA3*((1+TF))/(1+DF)))</f>
        <v>0</v>
      </c>
      <c r="HB4" s="93">
        <f t="shared" ref="HB4:HB35" si="100">IF($W4&lt;HB$3,0,IF($W4=HB$3,1,HB3*((1+TF))/(1+DF)))</f>
        <v>0</v>
      </c>
      <c r="HC4" s="93">
        <f t="shared" ref="HC4:HC35" si="101">IF($W4&lt;HC$3,0,IF($W4=HC$3,1,HC3*((1+TF))/(1+DF)))</f>
        <v>0</v>
      </c>
      <c r="HD4" s="93">
        <f t="shared" ref="HD4:HD35" si="102">IF($W4&lt;HD$3,0,IF($W4=HD$3,1,HD3*((1+TF))/(1+DF)))</f>
        <v>0</v>
      </c>
      <c r="HE4" s="93">
        <f t="shared" ref="HE4:HE35" si="103">IF($W4&lt;HE$3,0,IF($W4=HE$3,1,HE3*((1+TF))/(1+DF)))</f>
        <v>0</v>
      </c>
      <c r="HF4" s="93">
        <f t="shared" ref="HF4:HF35" si="104">IF($W4&lt;HF$3,0,IF($W4=HF$3,1,HF3*((1+TF))/(1+DF)))</f>
        <v>0</v>
      </c>
      <c r="HG4" s="93">
        <f t="shared" ref="HG4:HG35" si="105">IF($W4&lt;HG$3,0,IF($W4=HG$3,1,HG3*((1+TF))/(1+DF)))</f>
        <v>0</v>
      </c>
      <c r="HH4" s="93">
        <f t="shared" ref="HH4:HH35" si="106">IF($W4&lt;HH$3,0,IF($W4=HH$3,1,HH3*((1+TF))/(1+DF)))</f>
        <v>0</v>
      </c>
      <c r="HI4" s="93">
        <f t="shared" ref="HI4:HI35" si="107">IF($W4&lt;HI$3,0,IF($W4=HI$3,1,HI3*((1+TF))/(1+DF)))</f>
        <v>0</v>
      </c>
      <c r="HJ4" s="93">
        <f t="shared" ref="HJ4:HJ35" si="108">IF($W4&lt;HJ$3,0,IF($W4=HJ$3,1,HJ3*((1+TF))/(1+DF)))</f>
        <v>0</v>
      </c>
      <c r="HK4" s="93">
        <f t="shared" ref="HK4:HK35" si="109">IF($W4&lt;HK$3,0,IF($W4=HK$3,1,HK3*((1+TF))/(1+DF)))</f>
        <v>0</v>
      </c>
      <c r="HL4" s="93">
        <f t="shared" ref="HL4:HL35" si="110">IF($W4&lt;HL$3,0,IF($W4=HL$3,1,HL3*((1+TF))/(1+DF)))</f>
        <v>0</v>
      </c>
      <c r="HM4" s="93">
        <f t="shared" ref="HM4:HM35" si="111">IF($W4&lt;HM$3,0,IF($W4=HM$3,1,HM3*((1+TF))/(1+DF)))</f>
        <v>0</v>
      </c>
      <c r="HN4" s="93">
        <f t="shared" ref="HN4:HN35" si="112">IF($W4&lt;HN$3,0,IF($W4=HN$3,1,HN3*((1+TF))/(1+DF)))</f>
        <v>0</v>
      </c>
      <c r="HO4" s="93">
        <f t="shared" ref="HO4:HO35" si="113">IF($W4&lt;HO$3,0,IF($W4=HO$3,1,HO3*((1+TF))/(1+DF)))</f>
        <v>0</v>
      </c>
      <c r="HP4" s="93">
        <f t="shared" ref="HP4:HP35" si="114">IF($W4&lt;HP$3,0,IF($W4=HP$3,1,HP3*((1+TF))/(1+DF)))</f>
        <v>0</v>
      </c>
      <c r="HQ4" s="93">
        <f t="shared" ref="HQ4:HQ35" si="115">IF($W4&lt;HQ$3,0,IF($W4=HQ$3,1,HQ3*((1+TF))/(1+DF)))</f>
        <v>0</v>
      </c>
    </row>
    <row r="5" spans="2:225" x14ac:dyDescent="0.25">
      <c r="B5" s="40">
        <v>1</v>
      </c>
      <c r="C5" s="91">
        <f t="shared" ca="1" si="0"/>
        <v>9283287.4622593932</v>
      </c>
      <c r="D5" s="91">
        <f t="shared" ca="1" si="1"/>
        <v>16794673.36661201</v>
      </c>
      <c r="E5" s="91">
        <f t="shared" ca="1" si="2"/>
        <v>4963151.9280951302</v>
      </c>
      <c r="F5" s="91">
        <f t="shared" ca="1" si="3"/>
        <v>9461192.1586324722</v>
      </c>
      <c r="H5" s="40">
        <v>1</v>
      </c>
      <c r="I5" s="91">
        <v>0</v>
      </c>
      <c r="J5" s="41">
        <v>0</v>
      </c>
      <c r="K5" s="92">
        <f t="shared" si="4"/>
        <v>0</v>
      </c>
      <c r="L5" s="92">
        <f t="shared" si="5"/>
        <v>0</v>
      </c>
      <c r="M5" s="42"/>
      <c r="N5" s="40">
        <v>1</v>
      </c>
      <c r="O5" s="54">
        <v>0</v>
      </c>
      <c r="P5" s="92">
        <f t="shared" si="6"/>
        <v>0</v>
      </c>
      <c r="Q5" s="92">
        <f t="shared" si="7"/>
        <v>0</v>
      </c>
      <c r="R5" s="42"/>
      <c r="S5" s="40">
        <v>1</v>
      </c>
      <c r="T5" s="54">
        <f>'7. Dödsrisk'!F5</f>
        <v>1.9000000000000001E-4</v>
      </c>
      <c r="U5" s="90">
        <f t="shared" ref="U5:U68" si="116">1-T5</f>
        <v>0.99980999999999998</v>
      </c>
      <c r="V5" s="43"/>
      <c r="W5" s="37">
        <v>1</v>
      </c>
      <c r="X5" s="93">
        <f t="shared" si="8"/>
        <v>0.99790000000000001</v>
      </c>
      <c r="Y5" s="93">
        <f t="shared" si="8"/>
        <v>1</v>
      </c>
      <c r="Z5" s="93">
        <f t="shared" si="8"/>
        <v>0</v>
      </c>
      <c r="AA5" s="93">
        <f t="shared" si="8"/>
        <v>0</v>
      </c>
      <c r="AB5" s="93">
        <f t="shared" si="8"/>
        <v>0</v>
      </c>
      <c r="AC5" s="93">
        <f t="shared" si="8"/>
        <v>0</v>
      </c>
      <c r="AD5" s="93">
        <f t="shared" si="8"/>
        <v>0</v>
      </c>
      <c r="AE5" s="93">
        <f t="shared" si="8"/>
        <v>0</v>
      </c>
      <c r="AF5" s="93">
        <f t="shared" si="8"/>
        <v>0</v>
      </c>
      <c r="AG5" s="93">
        <f t="shared" si="8"/>
        <v>0</v>
      </c>
      <c r="AH5" s="93">
        <f t="shared" si="9"/>
        <v>0</v>
      </c>
      <c r="AI5" s="93">
        <f t="shared" si="9"/>
        <v>0</v>
      </c>
      <c r="AJ5" s="93">
        <f t="shared" si="9"/>
        <v>0</v>
      </c>
      <c r="AK5" s="93">
        <f t="shared" si="9"/>
        <v>0</v>
      </c>
      <c r="AL5" s="93">
        <f t="shared" si="9"/>
        <v>0</v>
      </c>
      <c r="AM5" s="93">
        <f t="shared" si="9"/>
        <v>0</v>
      </c>
      <c r="AN5" s="93">
        <f t="shared" si="9"/>
        <v>0</v>
      </c>
      <c r="AO5" s="93">
        <f t="shared" si="9"/>
        <v>0</v>
      </c>
      <c r="AP5" s="93">
        <f t="shared" si="9"/>
        <v>0</v>
      </c>
      <c r="AQ5" s="93">
        <f t="shared" si="9"/>
        <v>0</v>
      </c>
      <c r="AR5" s="93">
        <f t="shared" si="10"/>
        <v>0</v>
      </c>
      <c r="AS5" s="93">
        <f t="shared" si="10"/>
        <v>0</v>
      </c>
      <c r="AT5" s="93">
        <f t="shared" si="10"/>
        <v>0</v>
      </c>
      <c r="AU5" s="93">
        <f t="shared" si="10"/>
        <v>0</v>
      </c>
      <c r="AV5" s="93">
        <f t="shared" si="10"/>
        <v>0</v>
      </c>
      <c r="AW5" s="93">
        <f t="shared" si="10"/>
        <v>0</v>
      </c>
      <c r="AX5" s="93">
        <f t="shared" si="10"/>
        <v>0</v>
      </c>
      <c r="AY5" s="93">
        <f t="shared" si="10"/>
        <v>0</v>
      </c>
      <c r="AZ5" s="93">
        <f t="shared" si="10"/>
        <v>0</v>
      </c>
      <c r="BA5" s="93">
        <f t="shared" si="10"/>
        <v>0</v>
      </c>
      <c r="BB5" s="93">
        <f t="shared" si="11"/>
        <v>0</v>
      </c>
      <c r="BC5" s="93">
        <f t="shared" si="11"/>
        <v>0</v>
      </c>
      <c r="BD5" s="93">
        <f t="shared" si="11"/>
        <v>0</v>
      </c>
      <c r="BE5" s="93">
        <f t="shared" si="11"/>
        <v>0</v>
      </c>
      <c r="BF5" s="93">
        <f t="shared" si="11"/>
        <v>0</v>
      </c>
      <c r="BG5" s="93">
        <f t="shared" si="11"/>
        <v>0</v>
      </c>
      <c r="BH5" s="93">
        <f t="shared" si="11"/>
        <v>0</v>
      </c>
      <c r="BI5" s="93">
        <f t="shared" si="11"/>
        <v>0</v>
      </c>
      <c r="BJ5" s="93">
        <f t="shared" si="11"/>
        <v>0</v>
      </c>
      <c r="BK5" s="93">
        <f t="shared" si="11"/>
        <v>0</v>
      </c>
      <c r="BL5" s="93">
        <f t="shared" si="12"/>
        <v>0</v>
      </c>
      <c r="BM5" s="93">
        <f t="shared" si="12"/>
        <v>0</v>
      </c>
      <c r="BN5" s="93">
        <f t="shared" si="12"/>
        <v>0</v>
      </c>
      <c r="BO5" s="93">
        <f t="shared" si="12"/>
        <v>0</v>
      </c>
      <c r="BP5" s="93">
        <f t="shared" si="12"/>
        <v>0</v>
      </c>
      <c r="BQ5" s="93">
        <f t="shared" si="12"/>
        <v>0</v>
      </c>
      <c r="BR5" s="93">
        <f t="shared" si="12"/>
        <v>0</v>
      </c>
      <c r="BS5" s="93">
        <f t="shared" si="12"/>
        <v>0</v>
      </c>
      <c r="BT5" s="93">
        <f t="shared" si="12"/>
        <v>0</v>
      </c>
      <c r="BU5" s="93">
        <f t="shared" si="12"/>
        <v>0</v>
      </c>
      <c r="BV5" s="93">
        <f t="shared" si="13"/>
        <v>0</v>
      </c>
      <c r="BW5" s="93">
        <f t="shared" si="13"/>
        <v>0</v>
      </c>
      <c r="BX5" s="93">
        <f t="shared" si="13"/>
        <v>0</v>
      </c>
      <c r="BY5" s="93">
        <f t="shared" si="13"/>
        <v>0</v>
      </c>
      <c r="BZ5" s="93">
        <f t="shared" si="13"/>
        <v>0</v>
      </c>
      <c r="CA5" s="93">
        <f t="shared" si="13"/>
        <v>0</v>
      </c>
      <c r="CB5" s="93">
        <f t="shared" si="13"/>
        <v>0</v>
      </c>
      <c r="CC5" s="93">
        <f t="shared" si="13"/>
        <v>0</v>
      </c>
      <c r="CD5" s="93">
        <f t="shared" si="13"/>
        <v>0</v>
      </c>
      <c r="CE5" s="93">
        <f t="shared" si="13"/>
        <v>0</v>
      </c>
      <c r="CF5" s="93">
        <f t="shared" si="14"/>
        <v>0</v>
      </c>
      <c r="CG5" s="93">
        <f t="shared" si="14"/>
        <v>0</v>
      </c>
      <c r="CH5" s="93">
        <f t="shared" si="14"/>
        <v>0</v>
      </c>
      <c r="CI5" s="93">
        <f t="shared" si="14"/>
        <v>0</v>
      </c>
      <c r="CJ5" s="93">
        <f t="shared" si="15"/>
        <v>0</v>
      </c>
      <c r="CK5" s="93">
        <f t="shared" si="15"/>
        <v>0</v>
      </c>
      <c r="CL5" s="93">
        <f t="shared" si="15"/>
        <v>0</v>
      </c>
      <c r="CM5" s="93">
        <f t="shared" si="15"/>
        <v>0</v>
      </c>
      <c r="CN5" s="93">
        <f t="shared" si="15"/>
        <v>0</v>
      </c>
      <c r="CO5" s="93">
        <f t="shared" si="15"/>
        <v>0</v>
      </c>
      <c r="CP5" s="93">
        <f t="shared" si="15"/>
        <v>0</v>
      </c>
      <c r="CQ5" s="93">
        <f t="shared" si="15"/>
        <v>0</v>
      </c>
      <c r="CR5" s="93">
        <f t="shared" si="15"/>
        <v>0</v>
      </c>
      <c r="CS5" s="93">
        <f t="shared" si="15"/>
        <v>0</v>
      </c>
      <c r="CT5" s="93">
        <f t="shared" si="15"/>
        <v>0</v>
      </c>
      <c r="CU5" s="93">
        <f t="shared" si="15"/>
        <v>0</v>
      </c>
      <c r="CV5" s="93">
        <f t="shared" si="15"/>
        <v>0</v>
      </c>
      <c r="CW5" s="93">
        <f t="shared" si="15"/>
        <v>0</v>
      </c>
      <c r="CX5" s="93">
        <f t="shared" si="15"/>
        <v>0</v>
      </c>
      <c r="CY5" s="93">
        <f t="shared" si="15"/>
        <v>0</v>
      </c>
      <c r="CZ5" s="93">
        <f t="shared" si="15"/>
        <v>0</v>
      </c>
      <c r="DA5" s="93">
        <f t="shared" si="15"/>
        <v>0</v>
      </c>
      <c r="DB5" s="93">
        <f t="shared" si="15"/>
        <v>0</v>
      </c>
      <c r="DC5" s="93">
        <f t="shared" si="15"/>
        <v>0</v>
      </c>
      <c r="DD5" s="93">
        <f t="shared" si="15"/>
        <v>0</v>
      </c>
      <c r="DE5" s="93">
        <f t="shared" si="15"/>
        <v>0</v>
      </c>
      <c r="DF5" s="93">
        <f t="shared" si="15"/>
        <v>0</v>
      </c>
      <c r="DG5" s="93">
        <f t="shared" si="15"/>
        <v>0</v>
      </c>
      <c r="DH5" s="93">
        <f t="shared" si="15"/>
        <v>0</v>
      </c>
      <c r="DI5" s="93">
        <f t="shared" si="15"/>
        <v>0</v>
      </c>
      <c r="DJ5" s="93">
        <f t="shared" si="15"/>
        <v>0</v>
      </c>
      <c r="DK5" s="93">
        <f t="shared" si="15"/>
        <v>0</v>
      </c>
      <c r="DL5" s="93">
        <f t="shared" si="15"/>
        <v>0</v>
      </c>
      <c r="DM5" s="93">
        <f t="shared" si="15"/>
        <v>0</v>
      </c>
      <c r="DN5" s="93">
        <f t="shared" si="15"/>
        <v>0</v>
      </c>
      <c r="DO5" s="93">
        <f t="shared" si="15"/>
        <v>0</v>
      </c>
      <c r="DP5" s="93">
        <f t="shared" si="15"/>
        <v>0</v>
      </c>
      <c r="DQ5" s="93">
        <f t="shared" si="15"/>
        <v>0</v>
      </c>
      <c r="DR5" s="93">
        <f t="shared" si="15"/>
        <v>0</v>
      </c>
      <c r="DS5" s="93">
        <f t="shared" si="15"/>
        <v>0</v>
      </c>
      <c r="DU5" s="37">
        <v>1</v>
      </c>
      <c r="DV5" s="93">
        <f t="shared" si="16"/>
        <v>0.98550724637681164</v>
      </c>
      <c r="DW5" s="93">
        <f t="shared" si="17"/>
        <v>1</v>
      </c>
      <c r="DX5" s="93">
        <f t="shared" si="18"/>
        <v>0</v>
      </c>
      <c r="DY5" s="93">
        <f t="shared" si="19"/>
        <v>0</v>
      </c>
      <c r="DZ5" s="93">
        <f t="shared" si="20"/>
        <v>0</v>
      </c>
      <c r="EA5" s="93">
        <f t="shared" si="21"/>
        <v>0</v>
      </c>
      <c r="EB5" s="93">
        <f t="shared" si="22"/>
        <v>0</v>
      </c>
      <c r="EC5" s="93">
        <f t="shared" si="23"/>
        <v>0</v>
      </c>
      <c r="ED5" s="93">
        <f t="shared" si="24"/>
        <v>0</v>
      </c>
      <c r="EE5" s="93">
        <f t="shared" si="25"/>
        <v>0</v>
      </c>
      <c r="EF5" s="93">
        <f t="shared" si="26"/>
        <v>0</v>
      </c>
      <c r="EG5" s="93">
        <f t="shared" si="27"/>
        <v>0</v>
      </c>
      <c r="EH5" s="93">
        <f t="shared" si="28"/>
        <v>0</v>
      </c>
      <c r="EI5" s="93">
        <f t="shared" si="29"/>
        <v>0</v>
      </c>
      <c r="EJ5" s="93">
        <f t="shared" si="30"/>
        <v>0</v>
      </c>
      <c r="EK5" s="93">
        <f t="shared" si="31"/>
        <v>0</v>
      </c>
      <c r="EL5" s="93">
        <f t="shared" si="32"/>
        <v>0</v>
      </c>
      <c r="EM5" s="93">
        <f t="shared" si="33"/>
        <v>0</v>
      </c>
      <c r="EN5" s="93">
        <f t="shared" si="34"/>
        <v>0</v>
      </c>
      <c r="EO5" s="93">
        <f t="shared" si="35"/>
        <v>0</v>
      </c>
      <c r="EP5" s="93">
        <f t="shared" si="36"/>
        <v>0</v>
      </c>
      <c r="EQ5" s="93">
        <f t="shared" si="37"/>
        <v>0</v>
      </c>
      <c r="ER5" s="93">
        <f t="shared" si="38"/>
        <v>0</v>
      </c>
      <c r="ES5" s="93">
        <f t="shared" si="39"/>
        <v>0</v>
      </c>
      <c r="ET5" s="93">
        <f t="shared" si="40"/>
        <v>0</v>
      </c>
      <c r="EU5" s="93">
        <f t="shared" si="41"/>
        <v>0</v>
      </c>
      <c r="EV5" s="93">
        <f t="shared" si="42"/>
        <v>0</v>
      </c>
      <c r="EW5" s="93">
        <f t="shared" si="43"/>
        <v>0</v>
      </c>
      <c r="EX5" s="93">
        <f t="shared" si="44"/>
        <v>0</v>
      </c>
      <c r="EY5" s="93">
        <f t="shared" si="45"/>
        <v>0</v>
      </c>
      <c r="EZ5" s="93">
        <f t="shared" si="46"/>
        <v>0</v>
      </c>
      <c r="FA5" s="93">
        <f t="shared" si="47"/>
        <v>0</v>
      </c>
      <c r="FB5" s="93">
        <f t="shared" si="48"/>
        <v>0</v>
      </c>
      <c r="FC5" s="93">
        <f t="shared" si="49"/>
        <v>0</v>
      </c>
      <c r="FD5" s="93">
        <f t="shared" si="50"/>
        <v>0</v>
      </c>
      <c r="FE5" s="93">
        <f t="shared" si="51"/>
        <v>0</v>
      </c>
      <c r="FF5" s="93">
        <f t="shared" si="52"/>
        <v>0</v>
      </c>
      <c r="FG5" s="93">
        <f t="shared" si="53"/>
        <v>0</v>
      </c>
      <c r="FH5" s="93">
        <f t="shared" si="54"/>
        <v>0</v>
      </c>
      <c r="FI5" s="93">
        <f t="shared" si="55"/>
        <v>0</v>
      </c>
      <c r="FJ5" s="93">
        <f t="shared" si="56"/>
        <v>0</v>
      </c>
      <c r="FK5" s="93">
        <f t="shared" si="57"/>
        <v>0</v>
      </c>
      <c r="FL5" s="93">
        <f t="shared" si="58"/>
        <v>0</v>
      </c>
      <c r="FM5" s="93">
        <f t="shared" si="59"/>
        <v>0</v>
      </c>
      <c r="FN5" s="93">
        <f t="shared" si="60"/>
        <v>0</v>
      </c>
      <c r="FO5" s="93">
        <f t="shared" si="61"/>
        <v>0</v>
      </c>
      <c r="FP5" s="93">
        <f t="shared" si="62"/>
        <v>0</v>
      </c>
      <c r="FQ5" s="93">
        <f t="shared" si="63"/>
        <v>0</v>
      </c>
      <c r="FR5" s="93">
        <f t="shared" si="64"/>
        <v>0</v>
      </c>
      <c r="FS5" s="93">
        <f t="shared" si="65"/>
        <v>0</v>
      </c>
      <c r="FT5" s="93">
        <f t="shared" si="66"/>
        <v>0</v>
      </c>
      <c r="FU5" s="93">
        <f t="shared" si="67"/>
        <v>0</v>
      </c>
      <c r="FV5" s="93">
        <f t="shared" si="68"/>
        <v>0</v>
      </c>
      <c r="FW5" s="93">
        <f t="shared" si="69"/>
        <v>0</v>
      </c>
      <c r="FX5" s="93">
        <f t="shared" si="70"/>
        <v>0</v>
      </c>
      <c r="FY5" s="93">
        <f t="shared" si="71"/>
        <v>0</v>
      </c>
      <c r="FZ5" s="93">
        <f t="shared" si="72"/>
        <v>0</v>
      </c>
      <c r="GA5" s="93">
        <f t="shared" si="73"/>
        <v>0</v>
      </c>
      <c r="GB5" s="93">
        <f t="shared" si="74"/>
        <v>0</v>
      </c>
      <c r="GC5" s="93">
        <f t="shared" si="75"/>
        <v>0</v>
      </c>
      <c r="GD5" s="93">
        <f t="shared" si="76"/>
        <v>0</v>
      </c>
      <c r="GE5" s="93">
        <f t="shared" si="77"/>
        <v>0</v>
      </c>
      <c r="GF5" s="93">
        <f t="shared" si="78"/>
        <v>0</v>
      </c>
      <c r="GG5" s="93">
        <f t="shared" si="79"/>
        <v>0</v>
      </c>
      <c r="GH5" s="93">
        <f t="shared" si="80"/>
        <v>0</v>
      </c>
      <c r="GI5" s="93">
        <f t="shared" si="81"/>
        <v>0</v>
      </c>
      <c r="GJ5" s="93">
        <f t="shared" si="82"/>
        <v>0</v>
      </c>
      <c r="GK5" s="93">
        <f t="shared" si="83"/>
        <v>0</v>
      </c>
      <c r="GL5" s="93">
        <f t="shared" si="84"/>
        <v>0</v>
      </c>
      <c r="GM5" s="93">
        <f t="shared" si="85"/>
        <v>0</v>
      </c>
      <c r="GN5" s="93">
        <f t="shared" si="86"/>
        <v>0</v>
      </c>
      <c r="GO5" s="93">
        <f t="shared" si="87"/>
        <v>0</v>
      </c>
      <c r="GP5" s="93">
        <f t="shared" si="88"/>
        <v>0</v>
      </c>
      <c r="GQ5" s="93">
        <f t="shared" si="89"/>
        <v>0</v>
      </c>
      <c r="GR5" s="93">
        <f t="shared" si="90"/>
        <v>0</v>
      </c>
      <c r="GS5" s="93">
        <f t="shared" si="91"/>
        <v>0</v>
      </c>
      <c r="GT5" s="93">
        <f t="shared" si="92"/>
        <v>0</v>
      </c>
      <c r="GU5" s="93">
        <f t="shared" si="93"/>
        <v>0</v>
      </c>
      <c r="GV5" s="93">
        <f t="shared" si="94"/>
        <v>0</v>
      </c>
      <c r="GW5" s="93">
        <f t="shared" si="95"/>
        <v>0</v>
      </c>
      <c r="GX5" s="93">
        <f t="shared" si="96"/>
        <v>0</v>
      </c>
      <c r="GY5" s="93">
        <f t="shared" si="97"/>
        <v>0</v>
      </c>
      <c r="GZ5" s="93">
        <f t="shared" si="98"/>
        <v>0</v>
      </c>
      <c r="HA5" s="93">
        <f t="shared" si="99"/>
        <v>0</v>
      </c>
      <c r="HB5" s="93">
        <f t="shared" si="100"/>
        <v>0</v>
      </c>
      <c r="HC5" s="93">
        <f t="shared" si="101"/>
        <v>0</v>
      </c>
      <c r="HD5" s="93">
        <f t="shared" si="102"/>
        <v>0</v>
      </c>
      <c r="HE5" s="93">
        <f t="shared" si="103"/>
        <v>0</v>
      </c>
      <c r="HF5" s="93">
        <f t="shared" si="104"/>
        <v>0</v>
      </c>
      <c r="HG5" s="93">
        <f t="shared" si="105"/>
        <v>0</v>
      </c>
      <c r="HH5" s="93">
        <f t="shared" si="106"/>
        <v>0</v>
      </c>
      <c r="HI5" s="93">
        <f t="shared" si="107"/>
        <v>0</v>
      </c>
      <c r="HJ5" s="93">
        <f t="shared" si="108"/>
        <v>0</v>
      </c>
      <c r="HK5" s="93">
        <f t="shared" si="109"/>
        <v>0</v>
      </c>
      <c r="HL5" s="93">
        <f t="shared" si="110"/>
        <v>0</v>
      </c>
      <c r="HM5" s="93">
        <f t="shared" si="111"/>
        <v>0</v>
      </c>
      <c r="HN5" s="93">
        <f t="shared" si="112"/>
        <v>0</v>
      </c>
      <c r="HO5" s="93">
        <f t="shared" si="113"/>
        <v>0</v>
      </c>
      <c r="HP5" s="93">
        <f t="shared" si="114"/>
        <v>0</v>
      </c>
      <c r="HQ5" s="93">
        <f t="shared" si="115"/>
        <v>0</v>
      </c>
    </row>
    <row r="6" spans="2:225" x14ac:dyDescent="0.25">
      <c r="B6" s="40">
        <v>2</v>
      </c>
      <c r="C6" s="91">
        <f t="shared" ca="1" si="0"/>
        <v>9421596.4988626968</v>
      </c>
      <c r="D6" s="91">
        <f t="shared" ca="1" si="1"/>
        <v>16797864.960954599</v>
      </c>
      <c r="E6" s="91">
        <f t="shared" ca="1" si="2"/>
        <v>5037096.5047853813</v>
      </c>
      <c r="F6" s="91">
        <f t="shared" ca="1" si="3"/>
        <v>9462990.1267565526</v>
      </c>
      <c r="H6" s="40">
        <v>2</v>
      </c>
      <c r="I6" s="91">
        <v>0</v>
      </c>
      <c r="J6" s="41">
        <v>0</v>
      </c>
      <c r="K6" s="92">
        <f t="shared" si="4"/>
        <v>0</v>
      </c>
      <c r="L6" s="92">
        <f t="shared" si="5"/>
        <v>0</v>
      </c>
      <c r="M6" s="42"/>
      <c r="N6" s="40">
        <v>2</v>
      </c>
      <c r="O6" s="54">
        <v>0</v>
      </c>
      <c r="P6" s="92">
        <f t="shared" si="6"/>
        <v>0</v>
      </c>
      <c r="Q6" s="92">
        <f t="shared" si="7"/>
        <v>0</v>
      </c>
      <c r="R6" s="42"/>
      <c r="S6" s="40">
        <v>2</v>
      </c>
      <c r="T6" s="54">
        <f>'7. Dödsrisk'!F6</f>
        <v>1.1E-4</v>
      </c>
      <c r="U6" s="90">
        <f t="shared" si="116"/>
        <v>0.99988999999999995</v>
      </c>
      <c r="V6" s="43"/>
      <c r="W6" s="37">
        <v>2</v>
      </c>
      <c r="X6" s="93">
        <f t="shared" si="8"/>
        <v>0.99771039900000003</v>
      </c>
      <c r="Y6" s="93">
        <f t="shared" si="8"/>
        <v>0.99980999999999998</v>
      </c>
      <c r="Z6" s="93">
        <f t="shared" si="8"/>
        <v>1</v>
      </c>
      <c r="AA6" s="93">
        <f t="shared" si="8"/>
        <v>0</v>
      </c>
      <c r="AB6" s="93">
        <f t="shared" si="8"/>
        <v>0</v>
      </c>
      <c r="AC6" s="93">
        <f t="shared" si="8"/>
        <v>0</v>
      </c>
      <c r="AD6" s="93">
        <f t="shared" si="8"/>
        <v>0</v>
      </c>
      <c r="AE6" s="93">
        <f t="shared" si="8"/>
        <v>0</v>
      </c>
      <c r="AF6" s="93">
        <f t="shared" si="8"/>
        <v>0</v>
      </c>
      <c r="AG6" s="93">
        <f t="shared" si="8"/>
        <v>0</v>
      </c>
      <c r="AH6" s="93">
        <f t="shared" si="9"/>
        <v>0</v>
      </c>
      <c r="AI6" s="93">
        <f t="shared" si="9"/>
        <v>0</v>
      </c>
      <c r="AJ6" s="93">
        <f t="shared" si="9"/>
        <v>0</v>
      </c>
      <c r="AK6" s="93">
        <f t="shared" si="9"/>
        <v>0</v>
      </c>
      <c r="AL6" s="93">
        <f t="shared" si="9"/>
        <v>0</v>
      </c>
      <c r="AM6" s="93">
        <f t="shared" si="9"/>
        <v>0</v>
      </c>
      <c r="AN6" s="93">
        <f t="shared" si="9"/>
        <v>0</v>
      </c>
      <c r="AO6" s="93">
        <f t="shared" si="9"/>
        <v>0</v>
      </c>
      <c r="AP6" s="93">
        <f t="shared" si="9"/>
        <v>0</v>
      </c>
      <c r="AQ6" s="93">
        <f t="shared" si="9"/>
        <v>0</v>
      </c>
      <c r="AR6" s="93">
        <f t="shared" si="10"/>
        <v>0</v>
      </c>
      <c r="AS6" s="93">
        <f t="shared" si="10"/>
        <v>0</v>
      </c>
      <c r="AT6" s="93">
        <f t="shared" si="10"/>
        <v>0</v>
      </c>
      <c r="AU6" s="93">
        <f t="shared" si="10"/>
        <v>0</v>
      </c>
      <c r="AV6" s="93">
        <f t="shared" si="10"/>
        <v>0</v>
      </c>
      <c r="AW6" s="93">
        <f t="shared" si="10"/>
        <v>0</v>
      </c>
      <c r="AX6" s="93">
        <f t="shared" si="10"/>
        <v>0</v>
      </c>
      <c r="AY6" s="93">
        <f t="shared" si="10"/>
        <v>0</v>
      </c>
      <c r="AZ6" s="93">
        <f t="shared" si="10"/>
        <v>0</v>
      </c>
      <c r="BA6" s="93">
        <f t="shared" si="10"/>
        <v>0</v>
      </c>
      <c r="BB6" s="93">
        <f t="shared" si="11"/>
        <v>0</v>
      </c>
      <c r="BC6" s="93">
        <f t="shared" si="11"/>
        <v>0</v>
      </c>
      <c r="BD6" s="93">
        <f t="shared" si="11"/>
        <v>0</v>
      </c>
      <c r="BE6" s="93">
        <f t="shared" si="11"/>
        <v>0</v>
      </c>
      <c r="BF6" s="93">
        <f t="shared" si="11"/>
        <v>0</v>
      </c>
      <c r="BG6" s="93">
        <f t="shared" si="11"/>
        <v>0</v>
      </c>
      <c r="BH6" s="93">
        <f t="shared" si="11"/>
        <v>0</v>
      </c>
      <c r="BI6" s="93">
        <f t="shared" si="11"/>
        <v>0</v>
      </c>
      <c r="BJ6" s="93">
        <f t="shared" si="11"/>
        <v>0</v>
      </c>
      <c r="BK6" s="93">
        <f t="shared" si="11"/>
        <v>0</v>
      </c>
      <c r="BL6" s="93">
        <f t="shared" si="12"/>
        <v>0</v>
      </c>
      <c r="BM6" s="93">
        <f t="shared" si="12"/>
        <v>0</v>
      </c>
      <c r="BN6" s="93">
        <f t="shared" si="12"/>
        <v>0</v>
      </c>
      <c r="BO6" s="93">
        <f t="shared" si="12"/>
        <v>0</v>
      </c>
      <c r="BP6" s="93">
        <f t="shared" si="12"/>
        <v>0</v>
      </c>
      <c r="BQ6" s="93">
        <f t="shared" si="12"/>
        <v>0</v>
      </c>
      <c r="BR6" s="93">
        <f t="shared" si="12"/>
        <v>0</v>
      </c>
      <c r="BS6" s="93">
        <f t="shared" si="12"/>
        <v>0</v>
      </c>
      <c r="BT6" s="93">
        <f t="shared" si="12"/>
        <v>0</v>
      </c>
      <c r="BU6" s="93">
        <f t="shared" si="12"/>
        <v>0</v>
      </c>
      <c r="BV6" s="93">
        <f t="shared" si="13"/>
        <v>0</v>
      </c>
      <c r="BW6" s="93">
        <f t="shared" si="13"/>
        <v>0</v>
      </c>
      <c r="BX6" s="93">
        <f t="shared" si="13"/>
        <v>0</v>
      </c>
      <c r="BY6" s="93">
        <f t="shared" si="13"/>
        <v>0</v>
      </c>
      <c r="BZ6" s="93">
        <f t="shared" si="13"/>
        <v>0</v>
      </c>
      <c r="CA6" s="93">
        <f t="shared" si="13"/>
        <v>0</v>
      </c>
      <c r="CB6" s="93">
        <f t="shared" si="13"/>
        <v>0</v>
      </c>
      <c r="CC6" s="93">
        <f t="shared" si="13"/>
        <v>0</v>
      </c>
      <c r="CD6" s="93">
        <f t="shared" si="13"/>
        <v>0</v>
      </c>
      <c r="CE6" s="93">
        <f t="shared" si="13"/>
        <v>0</v>
      </c>
      <c r="CF6" s="93">
        <f t="shared" si="14"/>
        <v>0</v>
      </c>
      <c r="CG6" s="93">
        <f t="shared" si="14"/>
        <v>0</v>
      </c>
      <c r="CH6" s="93">
        <f t="shared" si="14"/>
        <v>0</v>
      </c>
      <c r="CI6" s="93">
        <f t="shared" si="14"/>
        <v>0</v>
      </c>
      <c r="CJ6" s="93">
        <f t="shared" si="15"/>
        <v>0</v>
      </c>
      <c r="CK6" s="93">
        <f t="shared" si="15"/>
        <v>0</v>
      </c>
      <c r="CL6" s="93">
        <f t="shared" si="15"/>
        <v>0</v>
      </c>
      <c r="CM6" s="93">
        <f t="shared" si="15"/>
        <v>0</v>
      </c>
      <c r="CN6" s="93">
        <f t="shared" si="15"/>
        <v>0</v>
      </c>
      <c r="CO6" s="93">
        <f t="shared" si="15"/>
        <v>0</v>
      </c>
      <c r="CP6" s="93">
        <f t="shared" si="15"/>
        <v>0</v>
      </c>
      <c r="CQ6" s="93">
        <f t="shared" si="15"/>
        <v>0</v>
      </c>
      <c r="CR6" s="93">
        <f t="shared" si="15"/>
        <v>0</v>
      </c>
      <c r="CS6" s="93">
        <f t="shared" si="15"/>
        <v>0</v>
      </c>
      <c r="CT6" s="93">
        <f t="shared" si="15"/>
        <v>0</v>
      </c>
      <c r="CU6" s="93">
        <f t="shared" si="15"/>
        <v>0</v>
      </c>
      <c r="CV6" s="93">
        <f t="shared" si="15"/>
        <v>0</v>
      </c>
      <c r="CW6" s="93">
        <f t="shared" si="15"/>
        <v>0</v>
      </c>
      <c r="CX6" s="93">
        <f t="shared" si="15"/>
        <v>0</v>
      </c>
      <c r="CY6" s="93">
        <f t="shared" si="15"/>
        <v>0</v>
      </c>
      <c r="CZ6" s="93">
        <f t="shared" si="15"/>
        <v>0</v>
      </c>
      <c r="DA6" s="93">
        <f t="shared" si="15"/>
        <v>0</v>
      </c>
      <c r="DB6" s="93">
        <f t="shared" si="15"/>
        <v>0</v>
      </c>
      <c r="DC6" s="93">
        <f t="shared" si="15"/>
        <v>0</v>
      </c>
      <c r="DD6" s="93">
        <f t="shared" si="15"/>
        <v>0</v>
      </c>
      <c r="DE6" s="93">
        <f t="shared" si="15"/>
        <v>0</v>
      </c>
      <c r="DF6" s="93">
        <f t="shared" si="15"/>
        <v>0</v>
      </c>
      <c r="DG6" s="93">
        <f t="shared" si="15"/>
        <v>0</v>
      </c>
      <c r="DH6" s="93">
        <f t="shared" si="15"/>
        <v>0</v>
      </c>
      <c r="DI6" s="93">
        <f t="shared" si="15"/>
        <v>0</v>
      </c>
      <c r="DJ6" s="93">
        <f t="shared" si="15"/>
        <v>0</v>
      </c>
      <c r="DK6" s="93">
        <f t="shared" si="15"/>
        <v>0</v>
      </c>
      <c r="DL6" s="93">
        <f t="shared" si="15"/>
        <v>0</v>
      </c>
      <c r="DM6" s="93">
        <f t="shared" si="15"/>
        <v>0</v>
      </c>
      <c r="DN6" s="93">
        <f t="shared" si="15"/>
        <v>0</v>
      </c>
      <c r="DO6" s="93">
        <f t="shared" si="15"/>
        <v>0</v>
      </c>
      <c r="DP6" s="93">
        <f t="shared" si="15"/>
        <v>0</v>
      </c>
      <c r="DQ6" s="93">
        <f t="shared" si="15"/>
        <v>0</v>
      </c>
      <c r="DR6" s="93">
        <f t="shared" si="15"/>
        <v>0</v>
      </c>
      <c r="DS6" s="93">
        <f t="shared" si="15"/>
        <v>0</v>
      </c>
      <c r="DU6" s="37">
        <v>2</v>
      </c>
      <c r="DV6" s="93">
        <f t="shared" si="16"/>
        <v>0.97122453266120568</v>
      </c>
      <c r="DW6" s="93">
        <f t="shared" si="17"/>
        <v>0.98550724637681164</v>
      </c>
      <c r="DX6" s="93">
        <f t="shared" si="18"/>
        <v>1</v>
      </c>
      <c r="DY6" s="93">
        <f t="shared" si="19"/>
        <v>0</v>
      </c>
      <c r="DZ6" s="93">
        <f t="shared" si="20"/>
        <v>0</v>
      </c>
      <c r="EA6" s="93">
        <f t="shared" si="21"/>
        <v>0</v>
      </c>
      <c r="EB6" s="93">
        <f t="shared" si="22"/>
        <v>0</v>
      </c>
      <c r="EC6" s="93">
        <f t="shared" si="23"/>
        <v>0</v>
      </c>
      <c r="ED6" s="93">
        <f t="shared" si="24"/>
        <v>0</v>
      </c>
      <c r="EE6" s="93">
        <f t="shared" si="25"/>
        <v>0</v>
      </c>
      <c r="EF6" s="93">
        <f t="shared" si="26"/>
        <v>0</v>
      </c>
      <c r="EG6" s="93">
        <f t="shared" si="27"/>
        <v>0</v>
      </c>
      <c r="EH6" s="93">
        <f t="shared" si="28"/>
        <v>0</v>
      </c>
      <c r="EI6" s="93">
        <f t="shared" si="29"/>
        <v>0</v>
      </c>
      <c r="EJ6" s="93">
        <f t="shared" si="30"/>
        <v>0</v>
      </c>
      <c r="EK6" s="93">
        <f t="shared" si="31"/>
        <v>0</v>
      </c>
      <c r="EL6" s="93">
        <f t="shared" si="32"/>
        <v>0</v>
      </c>
      <c r="EM6" s="93">
        <f t="shared" si="33"/>
        <v>0</v>
      </c>
      <c r="EN6" s="93">
        <f t="shared" si="34"/>
        <v>0</v>
      </c>
      <c r="EO6" s="93">
        <f t="shared" si="35"/>
        <v>0</v>
      </c>
      <c r="EP6" s="93">
        <f t="shared" si="36"/>
        <v>0</v>
      </c>
      <c r="EQ6" s="93">
        <f t="shared" si="37"/>
        <v>0</v>
      </c>
      <c r="ER6" s="93">
        <f t="shared" si="38"/>
        <v>0</v>
      </c>
      <c r="ES6" s="93">
        <f t="shared" si="39"/>
        <v>0</v>
      </c>
      <c r="ET6" s="93">
        <f t="shared" si="40"/>
        <v>0</v>
      </c>
      <c r="EU6" s="93">
        <f t="shared" si="41"/>
        <v>0</v>
      </c>
      <c r="EV6" s="93">
        <f t="shared" si="42"/>
        <v>0</v>
      </c>
      <c r="EW6" s="93">
        <f t="shared" si="43"/>
        <v>0</v>
      </c>
      <c r="EX6" s="93">
        <f t="shared" si="44"/>
        <v>0</v>
      </c>
      <c r="EY6" s="93">
        <f t="shared" si="45"/>
        <v>0</v>
      </c>
      <c r="EZ6" s="93">
        <f t="shared" si="46"/>
        <v>0</v>
      </c>
      <c r="FA6" s="93">
        <f t="shared" si="47"/>
        <v>0</v>
      </c>
      <c r="FB6" s="93">
        <f t="shared" si="48"/>
        <v>0</v>
      </c>
      <c r="FC6" s="93">
        <f t="shared" si="49"/>
        <v>0</v>
      </c>
      <c r="FD6" s="93">
        <f t="shared" si="50"/>
        <v>0</v>
      </c>
      <c r="FE6" s="93">
        <f t="shared" si="51"/>
        <v>0</v>
      </c>
      <c r="FF6" s="93">
        <f t="shared" si="52"/>
        <v>0</v>
      </c>
      <c r="FG6" s="93">
        <f t="shared" si="53"/>
        <v>0</v>
      </c>
      <c r="FH6" s="93">
        <f t="shared" si="54"/>
        <v>0</v>
      </c>
      <c r="FI6" s="93">
        <f t="shared" si="55"/>
        <v>0</v>
      </c>
      <c r="FJ6" s="93">
        <f t="shared" si="56"/>
        <v>0</v>
      </c>
      <c r="FK6" s="93">
        <f t="shared" si="57"/>
        <v>0</v>
      </c>
      <c r="FL6" s="93">
        <f t="shared" si="58"/>
        <v>0</v>
      </c>
      <c r="FM6" s="93">
        <f t="shared" si="59"/>
        <v>0</v>
      </c>
      <c r="FN6" s="93">
        <f t="shared" si="60"/>
        <v>0</v>
      </c>
      <c r="FO6" s="93">
        <f t="shared" si="61"/>
        <v>0</v>
      </c>
      <c r="FP6" s="93">
        <f t="shared" si="62"/>
        <v>0</v>
      </c>
      <c r="FQ6" s="93">
        <f t="shared" si="63"/>
        <v>0</v>
      </c>
      <c r="FR6" s="93">
        <f t="shared" si="64"/>
        <v>0</v>
      </c>
      <c r="FS6" s="93">
        <f t="shared" si="65"/>
        <v>0</v>
      </c>
      <c r="FT6" s="93">
        <f t="shared" si="66"/>
        <v>0</v>
      </c>
      <c r="FU6" s="93">
        <f t="shared" si="67"/>
        <v>0</v>
      </c>
      <c r="FV6" s="93">
        <f t="shared" si="68"/>
        <v>0</v>
      </c>
      <c r="FW6" s="93">
        <f t="shared" si="69"/>
        <v>0</v>
      </c>
      <c r="FX6" s="93">
        <f t="shared" si="70"/>
        <v>0</v>
      </c>
      <c r="FY6" s="93">
        <f t="shared" si="71"/>
        <v>0</v>
      </c>
      <c r="FZ6" s="93">
        <f t="shared" si="72"/>
        <v>0</v>
      </c>
      <c r="GA6" s="93">
        <f t="shared" si="73"/>
        <v>0</v>
      </c>
      <c r="GB6" s="93">
        <f t="shared" si="74"/>
        <v>0</v>
      </c>
      <c r="GC6" s="93">
        <f t="shared" si="75"/>
        <v>0</v>
      </c>
      <c r="GD6" s="93">
        <f t="shared" si="76"/>
        <v>0</v>
      </c>
      <c r="GE6" s="93">
        <f t="shared" si="77"/>
        <v>0</v>
      </c>
      <c r="GF6" s="93">
        <f t="shared" si="78"/>
        <v>0</v>
      </c>
      <c r="GG6" s="93">
        <f t="shared" si="79"/>
        <v>0</v>
      </c>
      <c r="GH6" s="93">
        <f t="shared" si="80"/>
        <v>0</v>
      </c>
      <c r="GI6" s="93">
        <f t="shared" si="81"/>
        <v>0</v>
      </c>
      <c r="GJ6" s="93">
        <f t="shared" si="82"/>
        <v>0</v>
      </c>
      <c r="GK6" s="93">
        <f t="shared" si="83"/>
        <v>0</v>
      </c>
      <c r="GL6" s="93">
        <f t="shared" si="84"/>
        <v>0</v>
      </c>
      <c r="GM6" s="93">
        <f t="shared" si="85"/>
        <v>0</v>
      </c>
      <c r="GN6" s="93">
        <f t="shared" si="86"/>
        <v>0</v>
      </c>
      <c r="GO6" s="93">
        <f t="shared" si="87"/>
        <v>0</v>
      </c>
      <c r="GP6" s="93">
        <f t="shared" si="88"/>
        <v>0</v>
      </c>
      <c r="GQ6" s="93">
        <f t="shared" si="89"/>
        <v>0</v>
      </c>
      <c r="GR6" s="93">
        <f t="shared" si="90"/>
        <v>0</v>
      </c>
      <c r="GS6" s="93">
        <f t="shared" si="91"/>
        <v>0</v>
      </c>
      <c r="GT6" s="93">
        <f t="shared" si="92"/>
        <v>0</v>
      </c>
      <c r="GU6" s="93">
        <f t="shared" si="93"/>
        <v>0</v>
      </c>
      <c r="GV6" s="93">
        <f t="shared" si="94"/>
        <v>0</v>
      </c>
      <c r="GW6" s="93">
        <f t="shared" si="95"/>
        <v>0</v>
      </c>
      <c r="GX6" s="93">
        <f t="shared" si="96"/>
        <v>0</v>
      </c>
      <c r="GY6" s="93">
        <f t="shared" si="97"/>
        <v>0</v>
      </c>
      <c r="GZ6" s="93">
        <f t="shared" si="98"/>
        <v>0</v>
      </c>
      <c r="HA6" s="93">
        <f t="shared" si="99"/>
        <v>0</v>
      </c>
      <c r="HB6" s="93">
        <f t="shared" si="100"/>
        <v>0</v>
      </c>
      <c r="HC6" s="93">
        <f t="shared" si="101"/>
        <v>0</v>
      </c>
      <c r="HD6" s="93">
        <f t="shared" si="102"/>
        <v>0</v>
      </c>
      <c r="HE6" s="93">
        <f t="shared" si="103"/>
        <v>0</v>
      </c>
      <c r="HF6" s="93">
        <f t="shared" si="104"/>
        <v>0</v>
      </c>
      <c r="HG6" s="93">
        <f t="shared" si="105"/>
        <v>0</v>
      </c>
      <c r="HH6" s="93">
        <f t="shared" si="106"/>
        <v>0</v>
      </c>
      <c r="HI6" s="93">
        <f t="shared" si="107"/>
        <v>0</v>
      </c>
      <c r="HJ6" s="93">
        <f t="shared" si="108"/>
        <v>0</v>
      </c>
      <c r="HK6" s="93">
        <f t="shared" si="109"/>
        <v>0</v>
      </c>
      <c r="HL6" s="93">
        <f t="shared" si="110"/>
        <v>0</v>
      </c>
      <c r="HM6" s="93">
        <f t="shared" si="111"/>
        <v>0</v>
      </c>
      <c r="HN6" s="93">
        <f t="shared" si="112"/>
        <v>0</v>
      </c>
      <c r="HO6" s="93">
        <f t="shared" si="113"/>
        <v>0</v>
      </c>
      <c r="HP6" s="93">
        <f t="shared" si="114"/>
        <v>0</v>
      </c>
      <c r="HQ6" s="93">
        <f t="shared" si="115"/>
        <v>0</v>
      </c>
    </row>
    <row r="7" spans="2:225" x14ac:dyDescent="0.25">
      <c r="B7" s="40">
        <v>3</v>
      </c>
      <c r="C7" s="91">
        <f t="shared" ca="1" si="0"/>
        <v>9561201.120675128</v>
      </c>
      <c r="D7" s="91">
        <f t="shared" ca="1" si="1"/>
        <v>16799712.929376826</v>
      </c>
      <c r="E7" s="91">
        <f t="shared" ca="1" si="2"/>
        <v>5111733.7440970149</v>
      </c>
      <c r="F7" s="91">
        <f t="shared" ca="1" si="3"/>
        <v>9464031.170185281</v>
      </c>
      <c r="H7" s="40">
        <v>3</v>
      </c>
      <c r="I7" s="91">
        <v>0</v>
      </c>
      <c r="J7" s="41">
        <v>0</v>
      </c>
      <c r="K7" s="92">
        <f t="shared" si="4"/>
        <v>0</v>
      </c>
      <c r="L7" s="92">
        <f t="shared" si="5"/>
        <v>0</v>
      </c>
      <c r="M7" s="42"/>
      <c r="N7" s="40">
        <v>3</v>
      </c>
      <c r="O7" s="54">
        <v>0</v>
      </c>
      <c r="P7" s="92">
        <f t="shared" si="6"/>
        <v>0</v>
      </c>
      <c r="Q7" s="92">
        <f t="shared" si="7"/>
        <v>0</v>
      </c>
      <c r="R7" s="42"/>
      <c r="S7" s="40">
        <v>3</v>
      </c>
      <c r="T7" s="54">
        <f>'7. Dödsrisk'!F7</f>
        <v>5.0000000000000002E-5</v>
      </c>
      <c r="U7" s="90">
        <f t="shared" si="116"/>
        <v>0.99995000000000001</v>
      </c>
      <c r="V7" s="43"/>
      <c r="W7" s="37">
        <v>3</v>
      </c>
      <c r="X7" s="93">
        <f t="shared" ref="X7:BC7" si="117">IF($W7&lt;X$3,0,IF($W7=X$3,1,X6*$U6))</f>
        <v>0.99760065085610994</v>
      </c>
      <c r="Y7" s="93">
        <f t="shared" si="117"/>
        <v>0.99970002089999987</v>
      </c>
      <c r="Z7" s="93">
        <f t="shared" si="117"/>
        <v>0.99988999999999995</v>
      </c>
      <c r="AA7" s="93">
        <f t="shared" si="117"/>
        <v>1</v>
      </c>
      <c r="AB7" s="93">
        <f t="shared" si="117"/>
        <v>0</v>
      </c>
      <c r="AC7" s="93">
        <f t="shared" si="117"/>
        <v>0</v>
      </c>
      <c r="AD7" s="93">
        <f t="shared" si="117"/>
        <v>0</v>
      </c>
      <c r="AE7" s="93">
        <f t="shared" si="117"/>
        <v>0</v>
      </c>
      <c r="AF7" s="93">
        <f t="shared" si="117"/>
        <v>0</v>
      </c>
      <c r="AG7" s="93">
        <f t="shared" si="117"/>
        <v>0</v>
      </c>
      <c r="AH7" s="93">
        <f t="shared" si="117"/>
        <v>0</v>
      </c>
      <c r="AI7" s="93">
        <f t="shared" si="117"/>
        <v>0</v>
      </c>
      <c r="AJ7" s="93">
        <f t="shared" si="117"/>
        <v>0</v>
      </c>
      <c r="AK7" s="93">
        <f t="shared" si="117"/>
        <v>0</v>
      </c>
      <c r="AL7" s="93">
        <f t="shared" si="117"/>
        <v>0</v>
      </c>
      <c r="AM7" s="93">
        <f t="shared" si="117"/>
        <v>0</v>
      </c>
      <c r="AN7" s="93">
        <f t="shared" si="117"/>
        <v>0</v>
      </c>
      <c r="AO7" s="93">
        <f t="shared" si="117"/>
        <v>0</v>
      </c>
      <c r="AP7" s="93">
        <f t="shared" si="117"/>
        <v>0</v>
      </c>
      <c r="AQ7" s="93">
        <f t="shared" si="117"/>
        <v>0</v>
      </c>
      <c r="AR7" s="93">
        <f t="shared" si="117"/>
        <v>0</v>
      </c>
      <c r="AS7" s="93">
        <f t="shared" si="117"/>
        <v>0</v>
      </c>
      <c r="AT7" s="93">
        <f t="shared" si="117"/>
        <v>0</v>
      </c>
      <c r="AU7" s="93">
        <f t="shared" si="117"/>
        <v>0</v>
      </c>
      <c r="AV7" s="93">
        <f t="shared" si="117"/>
        <v>0</v>
      </c>
      <c r="AW7" s="93">
        <f t="shared" si="117"/>
        <v>0</v>
      </c>
      <c r="AX7" s="93">
        <f t="shared" si="117"/>
        <v>0</v>
      </c>
      <c r="AY7" s="93">
        <f t="shared" si="117"/>
        <v>0</v>
      </c>
      <c r="AZ7" s="93">
        <f t="shared" si="117"/>
        <v>0</v>
      </c>
      <c r="BA7" s="93">
        <f t="shared" si="117"/>
        <v>0</v>
      </c>
      <c r="BB7" s="93">
        <f t="shared" si="117"/>
        <v>0</v>
      </c>
      <c r="BC7" s="93">
        <f t="shared" si="117"/>
        <v>0</v>
      </c>
      <c r="BD7" s="93">
        <f t="shared" ref="BD7:CH7" si="118">IF($W7&lt;BD$3,0,IF($W7=BD$3,1,BD6*$U6))</f>
        <v>0</v>
      </c>
      <c r="BE7" s="93">
        <f t="shared" si="118"/>
        <v>0</v>
      </c>
      <c r="BF7" s="93">
        <f t="shared" si="118"/>
        <v>0</v>
      </c>
      <c r="BG7" s="93">
        <f t="shared" si="118"/>
        <v>0</v>
      </c>
      <c r="BH7" s="93">
        <f t="shared" si="118"/>
        <v>0</v>
      </c>
      <c r="BI7" s="93">
        <f t="shared" si="118"/>
        <v>0</v>
      </c>
      <c r="BJ7" s="93">
        <f t="shared" si="118"/>
        <v>0</v>
      </c>
      <c r="BK7" s="93">
        <f t="shared" si="118"/>
        <v>0</v>
      </c>
      <c r="BL7" s="93">
        <f t="shared" si="118"/>
        <v>0</v>
      </c>
      <c r="BM7" s="93">
        <f t="shared" si="118"/>
        <v>0</v>
      </c>
      <c r="BN7" s="93">
        <f t="shared" si="118"/>
        <v>0</v>
      </c>
      <c r="BO7" s="93">
        <f t="shared" si="118"/>
        <v>0</v>
      </c>
      <c r="BP7" s="93">
        <f t="shared" si="118"/>
        <v>0</v>
      </c>
      <c r="BQ7" s="93">
        <f t="shared" si="118"/>
        <v>0</v>
      </c>
      <c r="BR7" s="93">
        <f t="shared" si="118"/>
        <v>0</v>
      </c>
      <c r="BS7" s="93">
        <f t="shared" si="118"/>
        <v>0</v>
      </c>
      <c r="BT7" s="93">
        <f t="shared" si="118"/>
        <v>0</v>
      </c>
      <c r="BU7" s="93">
        <f t="shared" si="118"/>
        <v>0</v>
      </c>
      <c r="BV7" s="93">
        <f t="shared" si="118"/>
        <v>0</v>
      </c>
      <c r="BW7" s="93">
        <f t="shared" si="118"/>
        <v>0</v>
      </c>
      <c r="BX7" s="93">
        <f t="shared" si="118"/>
        <v>0</v>
      </c>
      <c r="BY7" s="93">
        <f t="shared" si="118"/>
        <v>0</v>
      </c>
      <c r="BZ7" s="93">
        <f t="shared" si="118"/>
        <v>0</v>
      </c>
      <c r="CA7" s="93">
        <f t="shared" si="118"/>
        <v>0</v>
      </c>
      <c r="CB7" s="93">
        <f t="shared" si="118"/>
        <v>0</v>
      </c>
      <c r="CC7" s="93">
        <f t="shared" si="118"/>
        <v>0</v>
      </c>
      <c r="CD7" s="93">
        <f t="shared" si="118"/>
        <v>0</v>
      </c>
      <c r="CE7" s="93">
        <f t="shared" si="118"/>
        <v>0</v>
      </c>
      <c r="CF7" s="93">
        <f t="shared" si="118"/>
        <v>0</v>
      </c>
      <c r="CG7" s="93">
        <f t="shared" si="118"/>
        <v>0</v>
      </c>
      <c r="CH7" s="93">
        <f t="shared" si="118"/>
        <v>0</v>
      </c>
      <c r="CI7" s="93">
        <f t="shared" ref="CI7:CX22" si="119">IF($W7&lt;CI$3,0,IF($W7=CI$3,1,CI6*$U6))</f>
        <v>0</v>
      </c>
      <c r="CJ7" s="93">
        <f t="shared" si="15"/>
        <v>0</v>
      </c>
      <c r="CK7" s="93">
        <f t="shared" si="15"/>
        <v>0</v>
      </c>
      <c r="CL7" s="93">
        <f t="shared" si="15"/>
        <v>0</v>
      </c>
      <c r="CM7" s="93">
        <f t="shared" si="15"/>
        <v>0</v>
      </c>
      <c r="CN7" s="93">
        <f t="shared" si="15"/>
        <v>0</v>
      </c>
      <c r="CO7" s="93">
        <f t="shared" si="15"/>
        <v>0</v>
      </c>
      <c r="CP7" s="93">
        <f t="shared" si="15"/>
        <v>0</v>
      </c>
      <c r="CQ7" s="93">
        <f t="shared" si="15"/>
        <v>0</v>
      </c>
      <c r="CR7" s="93">
        <f t="shared" si="15"/>
        <v>0</v>
      </c>
      <c r="CS7" s="93">
        <f t="shared" si="15"/>
        <v>0</v>
      </c>
      <c r="CT7" s="93">
        <f t="shared" si="15"/>
        <v>0</v>
      </c>
      <c r="CU7" s="93">
        <f t="shared" si="15"/>
        <v>0</v>
      </c>
      <c r="CV7" s="93">
        <f t="shared" si="15"/>
        <v>0</v>
      </c>
      <c r="CW7" s="93">
        <f t="shared" si="15"/>
        <v>0</v>
      </c>
      <c r="CX7" s="93">
        <f t="shared" si="15"/>
        <v>0</v>
      </c>
      <c r="CY7" s="93">
        <f t="shared" si="15"/>
        <v>0</v>
      </c>
      <c r="CZ7" s="93">
        <f t="shared" si="15"/>
        <v>0</v>
      </c>
      <c r="DA7" s="93">
        <f t="shared" si="15"/>
        <v>0</v>
      </c>
      <c r="DB7" s="93">
        <f t="shared" si="15"/>
        <v>0</v>
      </c>
      <c r="DC7" s="93">
        <f t="shared" si="15"/>
        <v>0</v>
      </c>
      <c r="DD7" s="93">
        <f t="shared" si="15"/>
        <v>0</v>
      </c>
      <c r="DE7" s="93">
        <f t="shared" si="15"/>
        <v>0</v>
      </c>
      <c r="DF7" s="93">
        <f t="shared" si="15"/>
        <v>0</v>
      </c>
      <c r="DG7" s="93">
        <f t="shared" si="15"/>
        <v>0</v>
      </c>
      <c r="DH7" s="93">
        <f t="shared" si="15"/>
        <v>0</v>
      </c>
      <c r="DI7" s="93">
        <f t="shared" si="15"/>
        <v>0</v>
      </c>
      <c r="DJ7" s="93">
        <f t="shared" si="15"/>
        <v>0</v>
      </c>
      <c r="DK7" s="93">
        <f t="shared" si="15"/>
        <v>0</v>
      </c>
      <c r="DL7" s="93">
        <f t="shared" si="15"/>
        <v>0</v>
      </c>
      <c r="DM7" s="93">
        <f t="shared" si="15"/>
        <v>0</v>
      </c>
      <c r="DN7" s="93">
        <f t="shared" si="15"/>
        <v>0</v>
      </c>
      <c r="DO7" s="93">
        <f t="shared" si="15"/>
        <v>0</v>
      </c>
      <c r="DP7" s="93">
        <f t="shared" si="15"/>
        <v>0</v>
      </c>
      <c r="DQ7" s="93">
        <f t="shared" si="15"/>
        <v>0</v>
      </c>
      <c r="DR7" s="93">
        <f t="shared" si="15"/>
        <v>0</v>
      </c>
      <c r="DS7" s="93">
        <f t="shared" si="15"/>
        <v>0</v>
      </c>
      <c r="DU7" s="37">
        <v>3</v>
      </c>
      <c r="DV7" s="93">
        <f t="shared" si="16"/>
        <v>0.95714881479655067</v>
      </c>
      <c r="DW7" s="93">
        <f t="shared" si="17"/>
        <v>0.97122453266120568</v>
      </c>
      <c r="DX7" s="93">
        <f t="shared" si="18"/>
        <v>0.98550724637681164</v>
      </c>
      <c r="DY7" s="93">
        <f t="shared" si="19"/>
        <v>1</v>
      </c>
      <c r="DZ7" s="93">
        <f t="shared" si="20"/>
        <v>0</v>
      </c>
      <c r="EA7" s="93">
        <f t="shared" si="21"/>
        <v>0</v>
      </c>
      <c r="EB7" s="93">
        <f t="shared" si="22"/>
        <v>0</v>
      </c>
      <c r="EC7" s="93">
        <f t="shared" si="23"/>
        <v>0</v>
      </c>
      <c r="ED7" s="93">
        <f t="shared" si="24"/>
        <v>0</v>
      </c>
      <c r="EE7" s="93">
        <f t="shared" si="25"/>
        <v>0</v>
      </c>
      <c r="EF7" s="93">
        <f t="shared" si="26"/>
        <v>0</v>
      </c>
      <c r="EG7" s="93">
        <f t="shared" si="27"/>
        <v>0</v>
      </c>
      <c r="EH7" s="93">
        <f t="shared" si="28"/>
        <v>0</v>
      </c>
      <c r="EI7" s="93">
        <f t="shared" si="29"/>
        <v>0</v>
      </c>
      <c r="EJ7" s="93">
        <f t="shared" si="30"/>
        <v>0</v>
      </c>
      <c r="EK7" s="93">
        <f t="shared" si="31"/>
        <v>0</v>
      </c>
      <c r="EL7" s="93">
        <f t="shared" si="32"/>
        <v>0</v>
      </c>
      <c r="EM7" s="93">
        <f t="shared" si="33"/>
        <v>0</v>
      </c>
      <c r="EN7" s="93">
        <f t="shared" si="34"/>
        <v>0</v>
      </c>
      <c r="EO7" s="93">
        <f t="shared" si="35"/>
        <v>0</v>
      </c>
      <c r="EP7" s="93">
        <f t="shared" si="36"/>
        <v>0</v>
      </c>
      <c r="EQ7" s="93">
        <f t="shared" si="37"/>
        <v>0</v>
      </c>
      <c r="ER7" s="93">
        <f t="shared" si="38"/>
        <v>0</v>
      </c>
      <c r="ES7" s="93">
        <f t="shared" si="39"/>
        <v>0</v>
      </c>
      <c r="ET7" s="93">
        <f t="shared" si="40"/>
        <v>0</v>
      </c>
      <c r="EU7" s="93">
        <f t="shared" si="41"/>
        <v>0</v>
      </c>
      <c r="EV7" s="93">
        <f t="shared" si="42"/>
        <v>0</v>
      </c>
      <c r="EW7" s="93">
        <f t="shared" si="43"/>
        <v>0</v>
      </c>
      <c r="EX7" s="93">
        <f t="shared" si="44"/>
        <v>0</v>
      </c>
      <c r="EY7" s="93">
        <f t="shared" si="45"/>
        <v>0</v>
      </c>
      <c r="EZ7" s="93">
        <f t="shared" si="46"/>
        <v>0</v>
      </c>
      <c r="FA7" s="93">
        <f t="shared" si="47"/>
        <v>0</v>
      </c>
      <c r="FB7" s="93">
        <f t="shared" si="48"/>
        <v>0</v>
      </c>
      <c r="FC7" s="93">
        <f t="shared" si="49"/>
        <v>0</v>
      </c>
      <c r="FD7" s="93">
        <f t="shared" si="50"/>
        <v>0</v>
      </c>
      <c r="FE7" s="93">
        <f t="shared" si="51"/>
        <v>0</v>
      </c>
      <c r="FF7" s="93">
        <f t="shared" si="52"/>
        <v>0</v>
      </c>
      <c r="FG7" s="93">
        <f t="shared" si="53"/>
        <v>0</v>
      </c>
      <c r="FH7" s="93">
        <f t="shared" si="54"/>
        <v>0</v>
      </c>
      <c r="FI7" s="93">
        <f t="shared" si="55"/>
        <v>0</v>
      </c>
      <c r="FJ7" s="93">
        <f t="shared" si="56"/>
        <v>0</v>
      </c>
      <c r="FK7" s="93">
        <f t="shared" si="57"/>
        <v>0</v>
      </c>
      <c r="FL7" s="93">
        <f t="shared" si="58"/>
        <v>0</v>
      </c>
      <c r="FM7" s="93">
        <f t="shared" si="59"/>
        <v>0</v>
      </c>
      <c r="FN7" s="93">
        <f t="shared" si="60"/>
        <v>0</v>
      </c>
      <c r="FO7" s="93">
        <f t="shared" si="61"/>
        <v>0</v>
      </c>
      <c r="FP7" s="93">
        <f t="shared" si="62"/>
        <v>0</v>
      </c>
      <c r="FQ7" s="93">
        <f t="shared" si="63"/>
        <v>0</v>
      </c>
      <c r="FR7" s="93">
        <f t="shared" si="64"/>
        <v>0</v>
      </c>
      <c r="FS7" s="93">
        <f t="shared" si="65"/>
        <v>0</v>
      </c>
      <c r="FT7" s="93">
        <f t="shared" si="66"/>
        <v>0</v>
      </c>
      <c r="FU7" s="93">
        <f t="shared" si="67"/>
        <v>0</v>
      </c>
      <c r="FV7" s="93">
        <f t="shared" si="68"/>
        <v>0</v>
      </c>
      <c r="FW7" s="93">
        <f t="shared" si="69"/>
        <v>0</v>
      </c>
      <c r="FX7" s="93">
        <f t="shared" si="70"/>
        <v>0</v>
      </c>
      <c r="FY7" s="93">
        <f t="shared" si="71"/>
        <v>0</v>
      </c>
      <c r="FZ7" s="93">
        <f t="shared" si="72"/>
        <v>0</v>
      </c>
      <c r="GA7" s="93">
        <f t="shared" si="73"/>
        <v>0</v>
      </c>
      <c r="GB7" s="93">
        <f t="shared" si="74"/>
        <v>0</v>
      </c>
      <c r="GC7" s="93">
        <f t="shared" si="75"/>
        <v>0</v>
      </c>
      <c r="GD7" s="93">
        <f t="shared" si="76"/>
        <v>0</v>
      </c>
      <c r="GE7" s="93">
        <f t="shared" si="77"/>
        <v>0</v>
      </c>
      <c r="GF7" s="93">
        <f t="shared" si="78"/>
        <v>0</v>
      </c>
      <c r="GG7" s="93">
        <f t="shared" si="79"/>
        <v>0</v>
      </c>
      <c r="GH7" s="93">
        <f t="shared" si="80"/>
        <v>0</v>
      </c>
      <c r="GI7" s="93">
        <f t="shared" si="81"/>
        <v>0</v>
      </c>
      <c r="GJ7" s="93">
        <f t="shared" si="82"/>
        <v>0</v>
      </c>
      <c r="GK7" s="93">
        <f t="shared" si="83"/>
        <v>0</v>
      </c>
      <c r="GL7" s="93">
        <f t="shared" si="84"/>
        <v>0</v>
      </c>
      <c r="GM7" s="93">
        <f t="shared" si="85"/>
        <v>0</v>
      </c>
      <c r="GN7" s="93">
        <f t="shared" si="86"/>
        <v>0</v>
      </c>
      <c r="GO7" s="93">
        <f t="shared" si="87"/>
        <v>0</v>
      </c>
      <c r="GP7" s="93">
        <f t="shared" si="88"/>
        <v>0</v>
      </c>
      <c r="GQ7" s="93">
        <f t="shared" si="89"/>
        <v>0</v>
      </c>
      <c r="GR7" s="93">
        <f t="shared" si="90"/>
        <v>0</v>
      </c>
      <c r="GS7" s="93">
        <f t="shared" si="91"/>
        <v>0</v>
      </c>
      <c r="GT7" s="93">
        <f t="shared" si="92"/>
        <v>0</v>
      </c>
      <c r="GU7" s="93">
        <f t="shared" si="93"/>
        <v>0</v>
      </c>
      <c r="GV7" s="93">
        <f t="shared" si="94"/>
        <v>0</v>
      </c>
      <c r="GW7" s="93">
        <f t="shared" si="95"/>
        <v>0</v>
      </c>
      <c r="GX7" s="93">
        <f t="shared" si="96"/>
        <v>0</v>
      </c>
      <c r="GY7" s="93">
        <f t="shared" si="97"/>
        <v>0</v>
      </c>
      <c r="GZ7" s="93">
        <f t="shared" si="98"/>
        <v>0</v>
      </c>
      <c r="HA7" s="93">
        <f t="shared" si="99"/>
        <v>0</v>
      </c>
      <c r="HB7" s="93">
        <f t="shared" si="100"/>
        <v>0</v>
      </c>
      <c r="HC7" s="93">
        <f t="shared" si="101"/>
        <v>0</v>
      </c>
      <c r="HD7" s="93">
        <f t="shared" si="102"/>
        <v>0</v>
      </c>
      <c r="HE7" s="93">
        <f t="shared" si="103"/>
        <v>0</v>
      </c>
      <c r="HF7" s="93">
        <f t="shared" si="104"/>
        <v>0</v>
      </c>
      <c r="HG7" s="93">
        <f t="shared" si="105"/>
        <v>0</v>
      </c>
      <c r="HH7" s="93">
        <f t="shared" si="106"/>
        <v>0</v>
      </c>
      <c r="HI7" s="93">
        <f t="shared" si="107"/>
        <v>0</v>
      </c>
      <c r="HJ7" s="93">
        <f t="shared" si="108"/>
        <v>0</v>
      </c>
      <c r="HK7" s="93">
        <f t="shared" si="109"/>
        <v>0</v>
      </c>
      <c r="HL7" s="93">
        <f t="shared" si="110"/>
        <v>0</v>
      </c>
      <c r="HM7" s="93">
        <f t="shared" si="111"/>
        <v>0</v>
      </c>
      <c r="HN7" s="93">
        <f t="shared" si="112"/>
        <v>0</v>
      </c>
      <c r="HO7" s="93">
        <f t="shared" si="113"/>
        <v>0</v>
      </c>
      <c r="HP7" s="93">
        <f t="shared" si="114"/>
        <v>0</v>
      </c>
      <c r="HQ7" s="93">
        <f t="shared" si="115"/>
        <v>0</v>
      </c>
    </row>
    <row r="8" spans="2:225" x14ac:dyDescent="0.25">
      <c r="B8" s="40">
        <v>4</v>
      </c>
      <c r="C8" s="91">
        <f t="shared" ca="1" si="0"/>
        <v>9702292.1341152936</v>
      </c>
      <c r="D8" s="91">
        <f t="shared" ca="1" si="1"/>
        <v>16800552.957024679</v>
      </c>
      <c r="E8" s="91">
        <f t="shared" ca="1" si="2"/>
        <v>5187165.6574401362</v>
      </c>
      <c r="F8" s="91">
        <f t="shared" ca="1" si="3"/>
        <v>9464504.3954050448</v>
      </c>
      <c r="H8" s="40">
        <v>4</v>
      </c>
      <c r="I8" s="91">
        <v>0</v>
      </c>
      <c r="J8" s="41">
        <v>0</v>
      </c>
      <c r="K8" s="92">
        <f t="shared" si="4"/>
        <v>0</v>
      </c>
      <c r="L8" s="92">
        <f t="shared" si="5"/>
        <v>0</v>
      </c>
      <c r="M8" s="42"/>
      <c r="N8" s="40">
        <v>4</v>
      </c>
      <c r="O8" s="54">
        <v>0</v>
      </c>
      <c r="P8" s="92">
        <f t="shared" si="6"/>
        <v>0</v>
      </c>
      <c r="Q8" s="92">
        <f t="shared" si="7"/>
        <v>0</v>
      </c>
      <c r="R8" s="42"/>
      <c r="S8" s="40">
        <v>4</v>
      </c>
      <c r="T8" s="54">
        <f>'7. Dödsrisk'!F8</f>
        <v>7.0000000000000007E-5</v>
      </c>
      <c r="U8" s="90">
        <f t="shared" si="116"/>
        <v>0.99992999999999999</v>
      </c>
      <c r="V8" s="43"/>
      <c r="W8" s="37">
        <v>4</v>
      </c>
      <c r="X8" s="93">
        <f t="shared" ref="X8:CH12" si="120">IF($W8&lt;X$3,0,IF($W8=X$3,1,X7*$U7))</f>
        <v>0.99755077082356713</v>
      </c>
      <c r="Y8" s="93">
        <f t="shared" si="120"/>
        <v>0.99965003589895485</v>
      </c>
      <c r="Z8" s="93">
        <f t="shared" si="120"/>
        <v>0.99984000549999996</v>
      </c>
      <c r="AA8" s="93">
        <f t="shared" si="120"/>
        <v>0.99995000000000001</v>
      </c>
      <c r="AB8" s="93">
        <f t="shared" si="120"/>
        <v>1</v>
      </c>
      <c r="AC8" s="93">
        <f t="shared" si="120"/>
        <v>0</v>
      </c>
      <c r="AD8" s="93">
        <f t="shared" si="120"/>
        <v>0</v>
      </c>
      <c r="AE8" s="93">
        <f t="shared" si="120"/>
        <v>0</v>
      </c>
      <c r="AF8" s="93">
        <f t="shared" si="120"/>
        <v>0</v>
      </c>
      <c r="AG8" s="93">
        <f t="shared" si="120"/>
        <v>0</v>
      </c>
      <c r="AH8" s="93">
        <f t="shared" si="120"/>
        <v>0</v>
      </c>
      <c r="AI8" s="93">
        <f t="shared" si="120"/>
        <v>0</v>
      </c>
      <c r="AJ8" s="93">
        <f t="shared" si="120"/>
        <v>0</v>
      </c>
      <c r="AK8" s="93">
        <f t="shared" si="120"/>
        <v>0</v>
      </c>
      <c r="AL8" s="93">
        <f t="shared" si="120"/>
        <v>0</v>
      </c>
      <c r="AM8" s="93">
        <f t="shared" si="120"/>
        <v>0</v>
      </c>
      <c r="AN8" s="93">
        <f t="shared" si="120"/>
        <v>0</v>
      </c>
      <c r="AO8" s="93">
        <f t="shared" si="120"/>
        <v>0</v>
      </c>
      <c r="AP8" s="93">
        <f t="shared" si="120"/>
        <v>0</v>
      </c>
      <c r="AQ8" s="93">
        <f t="shared" si="120"/>
        <v>0</v>
      </c>
      <c r="AR8" s="93">
        <f t="shared" si="120"/>
        <v>0</v>
      </c>
      <c r="AS8" s="93">
        <f t="shared" si="120"/>
        <v>0</v>
      </c>
      <c r="AT8" s="93">
        <f t="shared" si="120"/>
        <v>0</v>
      </c>
      <c r="AU8" s="93">
        <f t="shared" si="120"/>
        <v>0</v>
      </c>
      <c r="AV8" s="93">
        <f t="shared" si="120"/>
        <v>0</v>
      </c>
      <c r="AW8" s="93">
        <f t="shared" si="120"/>
        <v>0</v>
      </c>
      <c r="AX8" s="93">
        <f t="shared" si="120"/>
        <v>0</v>
      </c>
      <c r="AY8" s="93">
        <f t="shared" si="120"/>
        <v>0</v>
      </c>
      <c r="AZ8" s="93">
        <f t="shared" si="120"/>
        <v>0</v>
      </c>
      <c r="BA8" s="93">
        <f t="shared" si="120"/>
        <v>0</v>
      </c>
      <c r="BB8" s="93">
        <f t="shared" si="120"/>
        <v>0</v>
      </c>
      <c r="BC8" s="93">
        <f t="shared" si="120"/>
        <v>0</v>
      </c>
      <c r="BD8" s="93">
        <f t="shared" si="120"/>
        <v>0</v>
      </c>
      <c r="BE8" s="93">
        <f t="shared" si="120"/>
        <v>0</v>
      </c>
      <c r="BF8" s="93">
        <f t="shared" si="120"/>
        <v>0</v>
      </c>
      <c r="BG8" s="93">
        <f t="shared" si="120"/>
        <v>0</v>
      </c>
      <c r="BH8" s="93">
        <f t="shared" si="120"/>
        <v>0</v>
      </c>
      <c r="BI8" s="93">
        <f t="shared" si="120"/>
        <v>0</v>
      </c>
      <c r="BJ8" s="93">
        <f t="shared" si="120"/>
        <v>0</v>
      </c>
      <c r="BK8" s="93">
        <f t="shared" si="120"/>
        <v>0</v>
      </c>
      <c r="BL8" s="93">
        <f t="shared" si="120"/>
        <v>0</v>
      </c>
      <c r="BM8" s="93">
        <f t="shared" si="120"/>
        <v>0</v>
      </c>
      <c r="BN8" s="93">
        <f t="shared" si="120"/>
        <v>0</v>
      </c>
      <c r="BO8" s="93">
        <f t="shared" si="120"/>
        <v>0</v>
      </c>
      <c r="BP8" s="93">
        <f t="shared" si="120"/>
        <v>0</v>
      </c>
      <c r="BQ8" s="93">
        <f t="shared" si="120"/>
        <v>0</v>
      </c>
      <c r="BR8" s="93">
        <f t="shared" si="120"/>
        <v>0</v>
      </c>
      <c r="BS8" s="93">
        <f t="shared" si="120"/>
        <v>0</v>
      </c>
      <c r="BT8" s="93">
        <f t="shared" si="120"/>
        <v>0</v>
      </c>
      <c r="BU8" s="93">
        <f t="shared" si="120"/>
        <v>0</v>
      </c>
      <c r="BV8" s="93">
        <f t="shared" si="120"/>
        <v>0</v>
      </c>
      <c r="BW8" s="93">
        <f t="shared" si="120"/>
        <v>0</v>
      </c>
      <c r="BX8" s="93">
        <f t="shared" si="120"/>
        <v>0</v>
      </c>
      <c r="BY8" s="93">
        <f t="shared" si="120"/>
        <v>0</v>
      </c>
      <c r="BZ8" s="93">
        <f t="shared" si="120"/>
        <v>0</v>
      </c>
      <c r="CA8" s="93">
        <f t="shared" si="120"/>
        <v>0</v>
      </c>
      <c r="CB8" s="93">
        <f t="shared" si="120"/>
        <v>0</v>
      </c>
      <c r="CC8" s="93">
        <f t="shared" si="120"/>
        <v>0</v>
      </c>
      <c r="CD8" s="93">
        <f t="shared" si="120"/>
        <v>0</v>
      </c>
      <c r="CE8" s="93">
        <f t="shared" si="120"/>
        <v>0</v>
      </c>
      <c r="CF8" s="93">
        <f t="shared" si="120"/>
        <v>0</v>
      </c>
      <c r="CG8" s="93">
        <f t="shared" si="120"/>
        <v>0</v>
      </c>
      <c r="CH8" s="93">
        <f t="shared" si="120"/>
        <v>0</v>
      </c>
      <c r="CI8" s="93">
        <f t="shared" si="119"/>
        <v>0</v>
      </c>
      <c r="CJ8" s="93">
        <f t="shared" si="15"/>
        <v>0</v>
      </c>
      <c r="CK8" s="93">
        <f t="shared" si="15"/>
        <v>0</v>
      </c>
      <c r="CL8" s="93">
        <f t="shared" si="15"/>
        <v>0</v>
      </c>
      <c r="CM8" s="93">
        <f t="shared" si="15"/>
        <v>0</v>
      </c>
      <c r="CN8" s="93">
        <f t="shared" si="15"/>
        <v>0</v>
      </c>
      <c r="CO8" s="93">
        <f t="shared" si="15"/>
        <v>0</v>
      </c>
      <c r="CP8" s="93">
        <f t="shared" si="15"/>
        <v>0</v>
      </c>
      <c r="CQ8" s="93">
        <f t="shared" si="15"/>
        <v>0</v>
      </c>
      <c r="CR8" s="93">
        <f t="shared" si="15"/>
        <v>0</v>
      </c>
      <c r="CS8" s="93">
        <f t="shared" si="15"/>
        <v>0</v>
      </c>
      <c r="CT8" s="93">
        <f t="shared" si="15"/>
        <v>0</v>
      </c>
      <c r="CU8" s="93">
        <f t="shared" si="15"/>
        <v>0</v>
      </c>
      <c r="CV8" s="93">
        <f t="shared" si="15"/>
        <v>0</v>
      </c>
      <c r="CW8" s="93">
        <f t="shared" si="15"/>
        <v>0</v>
      </c>
      <c r="CX8" s="93">
        <f t="shared" si="15"/>
        <v>0</v>
      </c>
      <c r="CY8" s="93">
        <f t="shared" si="15"/>
        <v>0</v>
      </c>
      <c r="CZ8" s="93">
        <f t="shared" si="15"/>
        <v>0</v>
      </c>
      <c r="DA8" s="93">
        <f t="shared" si="15"/>
        <v>0</v>
      </c>
      <c r="DB8" s="93">
        <f t="shared" si="15"/>
        <v>0</v>
      </c>
      <c r="DC8" s="93">
        <f t="shared" si="15"/>
        <v>0</v>
      </c>
      <c r="DD8" s="93">
        <f t="shared" si="15"/>
        <v>0</v>
      </c>
      <c r="DE8" s="93">
        <f t="shared" si="15"/>
        <v>0</v>
      </c>
      <c r="DF8" s="93">
        <f t="shared" si="15"/>
        <v>0</v>
      </c>
      <c r="DG8" s="93">
        <f t="shared" si="15"/>
        <v>0</v>
      </c>
      <c r="DH8" s="93">
        <f t="shared" si="15"/>
        <v>0</v>
      </c>
      <c r="DI8" s="93">
        <f t="shared" si="15"/>
        <v>0</v>
      </c>
      <c r="DJ8" s="93">
        <f t="shared" si="15"/>
        <v>0</v>
      </c>
      <c r="DK8" s="93">
        <f t="shared" si="15"/>
        <v>0</v>
      </c>
      <c r="DL8" s="93">
        <f t="shared" si="15"/>
        <v>0</v>
      </c>
      <c r="DM8" s="93">
        <f t="shared" si="15"/>
        <v>0</v>
      </c>
      <c r="DN8" s="93">
        <f t="shared" si="15"/>
        <v>0</v>
      </c>
      <c r="DO8" s="93">
        <f t="shared" si="15"/>
        <v>0</v>
      </c>
      <c r="DP8" s="93">
        <f t="shared" si="15"/>
        <v>0</v>
      </c>
      <c r="DQ8" s="93">
        <f t="shared" si="15"/>
        <v>0</v>
      </c>
      <c r="DR8" s="93">
        <f t="shared" si="15"/>
        <v>0</v>
      </c>
      <c r="DS8" s="93">
        <f t="shared" si="15"/>
        <v>0</v>
      </c>
      <c r="DU8" s="37">
        <v>4</v>
      </c>
      <c r="DV8" s="93">
        <f t="shared" si="16"/>
        <v>0.94327709284297756</v>
      </c>
      <c r="DW8" s="93">
        <f t="shared" si="17"/>
        <v>0.95714881479655067</v>
      </c>
      <c r="DX8" s="93">
        <f t="shared" si="18"/>
        <v>0.97122453266120568</v>
      </c>
      <c r="DY8" s="93">
        <f t="shared" si="19"/>
        <v>0.98550724637681164</v>
      </c>
      <c r="DZ8" s="93">
        <f t="shared" si="20"/>
        <v>1</v>
      </c>
      <c r="EA8" s="93">
        <f t="shared" si="21"/>
        <v>0</v>
      </c>
      <c r="EB8" s="93">
        <f t="shared" si="22"/>
        <v>0</v>
      </c>
      <c r="EC8" s="93">
        <f t="shared" si="23"/>
        <v>0</v>
      </c>
      <c r="ED8" s="93">
        <f t="shared" si="24"/>
        <v>0</v>
      </c>
      <c r="EE8" s="93">
        <f t="shared" si="25"/>
        <v>0</v>
      </c>
      <c r="EF8" s="93">
        <f t="shared" si="26"/>
        <v>0</v>
      </c>
      <c r="EG8" s="93">
        <f t="shared" si="27"/>
        <v>0</v>
      </c>
      <c r="EH8" s="93">
        <f t="shared" si="28"/>
        <v>0</v>
      </c>
      <c r="EI8" s="93">
        <f t="shared" si="29"/>
        <v>0</v>
      </c>
      <c r="EJ8" s="93">
        <f t="shared" si="30"/>
        <v>0</v>
      </c>
      <c r="EK8" s="93">
        <f t="shared" si="31"/>
        <v>0</v>
      </c>
      <c r="EL8" s="93">
        <f t="shared" si="32"/>
        <v>0</v>
      </c>
      <c r="EM8" s="93">
        <f t="shared" si="33"/>
        <v>0</v>
      </c>
      <c r="EN8" s="93">
        <f t="shared" si="34"/>
        <v>0</v>
      </c>
      <c r="EO8" s="93">
        <f t="shared" si="35"/>
        <v>0</v>
      </c>
      <c r="EP8" s="93">
        <f t="shared" si="36"/>
        <v>0</v>
      </c>
      <c r="EQ8" s="93">
        <f t="shared" si="37"/>
        <v>0</v>
      </c>
      <c r="ER8" s="93">
        <f t="shared" si="38"/>
        <v>0</v>
      </c>
      <c r="ES8" s="93">
        <f t="shared" si="39"/>
        <v>0</v>
      </c>
      <c r="ET8" s="93">
        <f t="shared" si="40"/>
        <v>0</v>
      </c>
      <c r="EU8" s="93">
        <f t="shared" si="41"/>
        <v>0</v>
      </c>
      <c r="EV8" s="93">
        <f t="shared" si="42"/>
        <v>0</v>
      </c>
      <c r="EW8" s="93">
        <f t="shared" si="43"/>
        <v>0</v>
      </c>
      <c r="EX8" s="93">
        <f t="shared" si="44"/>
        <v>0</v>
      </c>
      <c r="EY8" s="93">
        <f t="shared" si="45"/>
        <v>0</v>
      </c>
      <c r="EZ8" s="93">
        <f t="shared" si="46"/>
        <v>0</v>
      </c>
      <c r="FA8" s="93">
        <f t="shared" si="47"/>
        <v>0</v>
      </c>
      <c r="FB8" s="93">
        <f t="shared" si="48"/>
        <v>0</v>
      </c>
      <c r="FC8" s="93">
        <f t="shared" si="49"/>
        <v>0</v>
      </c>
      <c r="FD8" s="93">
        <f t="shared" si="50"/>
        <v>0</v>
      </c>
      <c r="FE8" s="93">
        <f t="shared" si="51"/>
        <v>0</v>
      </c>
      <c r="FF8" s="93">
        <f t="shared" si="52"/>
        <v>0</v>
      </c>
      <c r="FG8" s="93">
        <f t="shared" si="53"/>
        <v>0</v>
      </c>
      <c r="FH8" s="93">
        <f t="shared" si="54"/>
        <v>0</v>
      </c>
      <c r="FI8" s="93">
        <f t="shared" si="55"/>
        <v>0</v>
      </c>
      <c r="FJ8" s="93">
        <f t="shared" si="56"/>
        <v>0</v>
      </c>
      <c r="FK8" s="93">
        <f t="shared" si="57"/>
        <v>0</v>
      </c>
      <c r="FL8" s="93">
        <f t="shared" si="58"/>
        <v>0</v>
      </c>
      <c r="FM8" s="93">
        <f t="shared" si="59"/>
        <v>0</v>
      </c>
      <c r="FN8" s="93">
        <f t="shared" si="60"/>
        <v>0</v>
      </c>
      <c r="FO8" s="93">
        <f t="shared" si="61"/>
        <v>0</v>
      </c>
      <c r="FP8" s="93">
        <f t="shared" si="62"/>
        <v>0</v>
      </c>
      <c r="FQ8" s="93">
        <f t="shared" si="63"/>
        <v>0</v>
      </c>
      <c r="FR8" s="93">
        <f t="shared" si="64"/>
        <v>0</v>
      </c>
      <c r="FS8" s="93">
        <f t="shared" si="65"/>
        <v>0</v>
      </c>
      <c r="FT8" s="93">
        <f t="shared" si="66"/>
        <v>0</v>
      </c>
      <c r="FU8" s="93">
        <f t="shared" si="67"/>
        <v>0</v>
      </c>
      <c r="FV8" s="93">
        <f t="shared" si="68"/>
        <v>0</v>
      </c>
      <c r="FW8" s="93">
        <f t="shared" si="69"/>
        <v>0</v>
      </c>
      <c r="FX8" s="93">
        <f t="shared" si="70"/>
        <v>0</v>
      </c>
      <c r="FY8" s="93">
        <f t="shared" si="71"/>
        <v>0</v>
      </c>
      <c r="FZ8" s="93">
        <f t="shared" si="72"/>
        <v>0</v>
      </c>
      <c r="GA8" s="93">
        <f t="shared" si="73"/>
        <v>0</v>
      </c>
      <c r="GB8" s="93">
        <f t="shared" si="74"/>
        <v>0</v>
      </c>
      <c r="GC8" s="93">
        <f t="shared" si="75"/>
        <v>0</v>
      </c>
      <c r="GD8" s="93">
        <f t="shared" si="76"/>
        <v>0</v>
      </c>
      <c r="GE8" s="93">
        <f t="shared" si="77"/>
        <v>0</v>
      </c>
      <c r="GF8" s="93">
        <f t="shared" si="78"/>
        <v>0</v>
      </c>
      <c r="GG8" s="93">
        <f t="shared" si="79"/>
        <v>0</v>
      </c>
      <c r="GH8" s="93">
        <f t="shared" si="80"/>
        <v>0</v>
      </c>
      <c r="GI8" s="93">
        <f t="shared" si="81"/>
        <v>0</v>
      </c>
      <c r="GJ8" s="93">
        <f t="shared" si="82"/>
        <v>0</v>
      </c>
      <c r="GK8" s="93">
        <f t="shared" si="83"/>
        <v>0</v>
      </c>
      <c r="GL8" s="93">
        <f t="shared" si="84"/>
        <v>0</v>
      </c>
      <c r="GM8" s="93">
        <f t="shared" si="85"/>
        <v>0</v>
      </c>
      <c r="GN8" s="93">
        <f t="shared" si="86"/>
        <v>0</v>
      </c>
      <c r="GO8" s="93">
        <f t="shared" si="87"/>
        <v>0</v>
      </c>
      <c r="GP8" s="93">
        <f t="shared" si="88"/>
        <v>0</v>
      </c>
      <c r="GQ8" s="93">
        <f t="shared" si="89"/>
        <v>0</v>
      </c>
      <c r="GR8" s="93">
        <f t="shared" si="90"/>
        <v>0</v>
      </c>
      <c r="GS8" s="93">
        <f t="shared" si="91"/>
        <v>0</v>
      </c>
      <c r="GT8" s="93">
        <f t="shared" si="92"/>
        <v>0</v>
      </c>
      <c r="GU8" s="93">
        <f t="shared" si="93"/>
        <v>0</v>
      </c>
      <c r="GV8" s="93">
        <f t="shared" si="94"/>
        <v>0</v>
      </c>
      <c r="GW8" s="93">
        <f t="shared" si="95"/>
        <v>0</v>
      </c>
      <c r="GX8" s="93">
        <f t="shared" si="96"/>
        <v>0</v>
      </c>
      <c r="GY8" s="93">
        <f t="shared" si="97"/>
        <v>0</v>
      </c>
      <c r="GZ8" s="93">
        <f t="shared" si="98"/>
        <v>0</v>
      </c>
      <c r="HA8" s="93">
        <f t="shared" si="99"/>
        <v>0</v>
      </c>
      <c r="HB8" s="93">
        <f t="shared" si="100"/>
        <v>0</v>
      </c>
      <c r="HC8" s="93">
        <f t="shared" si="101"/>
        <v>0</v>
      </c>
      <c r="HD8" s="93">
        <f t="shared" si="102"/>
        <v>0</v>
      </c>
      <c r="HE8" s="93">
        <f t="shared" si="103"/>
        <v>0</v>
      </c>
      <c r="HF8" s="93">
        <f t="shared" si="104"/>
        <v>0</v>
      </c>
      <c r="HG8" s="93">
        <f t="shared" si="105"/>
        <v>0</v>
      </c>
      <c r="HH8" s="93">
        <f t="shared" si="106"/>
        <v>0</v>
      </c>
      <c r="HI8" s="93">
        <f t="shared" si="107"/>
        <v>0</v>
      </c>
      <c r="HJ8" s="93">
        <f t="shared" si="108"/>
        <v>0</v>
      </c>
      <c r="HK8" s="93">
        <f t="shared" si="109"/>
        <v>0</v>
      </c>
      <c r="HL8" s="93">
        <f t="shared" si="110"/>
        <v>0</v>
      </c>
      <c r="HM8" s="93">
        <f t="shared" si="111"/>
        <v>0</v>
      </c>
      <c r="HN8" s="93">
        <f t="shared" si="112"/>
        <v>0</v>
      </c>
      <c r="HO8" s="93">
        <f t="shared" si="113"/>
        <v>0</v>
      </c>
      <c r="HP8" s="93">
        <f t="shared" si="114"/>
        <v>0</v>
      </c>
      <c r="HQ8" s="93">
        <f t="shared" si="115"/>
        <v>0</v>
      </c>
    </row>
    <row r="9" spans="2:225" x14ac:dyDescent="0.25">
      <c r="B9" s="40">
        <v>5</v>
      </c>
      <c r="C9" s="91">
        <f t="shared" ca="1" si="0"/>
        <v>9845662.09714026</v>
      </c>
      <c r="D9" s="91">
        <f t="shared" ca="1" si="1"/>
        <v>16801729.07806015</v>
      </c>
      <c r="E9" s="91">
        <f t="shared" ca="1" si="2"/>
        <v>5263815.9724617423</v>
      </c>
      <c r="F9" s="91">
        <f t="shared" ca="1" si="3"/>
        <v>9465166.9570920411</v>
      </c>
      <c r="H9" s="40">
        <v>5</v>
      </c>
      <c r="I9" s="91">
        <v>0</v>
      </c>
      <c r="J9" s="41">
        <v>0</v>
      </c>
      <c r="K9" s="92">
        <f t="shared" si="4"/>
        <v>0</v>
      </c>
      <c r="L9" s="92">
        <f t="shared" si="5"/>
        <v>0</v>
      </c>
      <c r="M9" s="42"/>
      <c r="N9" s="40">
        <v>5</v>
      </c>
      <c r="O9" s="54">
        <v>0</v>
      </c>
      <c r="P9" s="92">
        <f t="shared" si="6"/>
        <v>0</v>
      </c>
      <c r="Q9" s="92">
        <f t="shared" si="7"/>
        <v>0</v>
      </c>
      <c r="R9" s="42"/>
      <c r="S9" s="40">
        <v>5</v>
      </c>
      <c r="T9" s="54">
        <f>'7. Dödsrisk'!F9</f>
        <v>0</v>
      </c>
      <c r="U9" s="90">
        <f t="shared" si="116"/>
        <v>1</v>
      </c>
      <c r="V9" s="43"/>
      <c r="W9" s="37">
        <v>5</v>
      </c>
      <c r="X9" s="93">
        <f t="shared" si="120"/>
        <v>0.99748094226960948</v>
      </c>
      <c r="Y9" s="93">
        <f t="shared" si="120"/>
        <v>0.99958006039644187</v>
      </c>
      <c r="Z9" s="93">
        <f t="shared" si="120"/>
        <v>0.99977001669961496</v>
      </c>
      <c r="AA9" s="93">
        <f t="shared" si="120"/>
        <v>0.99988000349999995</v>
      </c>
      <c r="AB9" s="93">
        <f t="shared" si="120"/>
        <v>0.99992999999999999</v>
      </c>
      <c r="AC9" s="93">
        <f t="shared" si="120"/>
        <v>1</v>
      </c>
      <c r="AD9" s="93">
        <f t="shared" si="120"/>
        <v>0</v>
      </c>
      <c r="AE9" s="93">
        <f t="shared" si="120"/>
        <v>0</v>
      </c>
      <c r="AF9" s="93">
        <f t="shared" si="120"/>
        <v>0</v>
      </c>
      <c r="AG9" s="93">
        <f t="shared" si="120"/>
        <v>0</v>
      </c>
      <c r="AH9" s="93">
        <f t="shared" si="120"/>
        <v>0</v>
      </c>
      <c r="AI9" s="93">
        <f t="shared" si="120"/>
        <v>0</v>
      </c>
      <c r="AJ9" s="93">
        <f t="shared" si="120"/>
        <v>0</v>
      </c>
      <c r="AK9" s="93">
        <f t="shared" si="120"/>
        <v>0</v>
      </c>
      <c r="AL9" s="93">
        <f t="shared" si="120"/>
        <v>0</v>
      </c>
      <c r="AM9" s="93">
        <f t="shared" si="120"/>
        <v>0</v>
      </c>
      <c r="AN9" s="93">
        <f t="shared" si="120"/>
        <v>0</v>
      </c>
      <c r="AO9" s="93">
        <f t="shared" si="120"/>
        <v>0</v>
      </c>
      <c r="AP9" s="93">
        <f t="shared" si="120"/>
        <v>0</v>
      </c>
      <c r="AQ9" s="93">
        <f t="shared" si="120"/>
        <v>0</v>
      </c>
      <c r="AR9" s="93">
        <f t="shared" si="120"/>
        <v>0</v>
      </c>
      <c r="AS9" s="93">
        <f t="shared" si="120"/>
        <v>0</v>
      </c>
      <c r="AT9" s="93">
        <f t="shared" si="120"/>
        <v>0</v>
      </c>
      <c r="AU9" s="93">
        <f t="shared" si="120"/>
        <v>0</v>
      </c>
      <c r="AV9" s="93">
        <f t="shared" si="120"/>
        <v>0</v>
      </c>
      <c r="AW9" s="93">
        <f t="shared" si="120"/>
        <v>0</v>
      </c>
      <c r="AX9" s="93">
        <f t="shared" si="120"/>
        <v>0</v>
      </c>
      <c r="AY9" s="93">
        <f t="shared" si="120"/>
        <v>0</v>
      </c>
      <c r="AZ9" s="93">
        <f t="shared" si="120"/>
        <v>0</v>
      </c>
      <c r="BA9" s="93">
        <f t="shared" si="120"/>
        <v>0</v>
      </c>
      <c r="BB9" s="93">
        <f t="shared" si="120"/>
        <v>0</v>
      </c>
      <c r="BC9" s="93">
        <f t="shared" si="120"/>
        <v>0</v>
      </c>
      <c r="BD9" s="93">
        <f t="shared" si="120"/>
        <v>0</v>
      </c>
      <c r="BE9" s="93">
        <f t="shared" si="120"/>
        <v>0</v>
      </c>
      <c r="BF9" s="93">
        <f t="shared" si="120"/>
        <v>0</v>
      </c>
      <c r="BG9" s="93">
        <f t="shared" si="120"/>
        <v>0</v>
      </c>
      <c r="BH9" s="93">
        <f t="shared" si="120"/>
        <v>0</v>
      </c>
      <c r="BI9" s="93">
        <f t="shared" si="120"/>
        <v>0</v>
      </c>
      <c r="BJ9" s="93">
        <f t="shared" si="120"/>
        <v>0</v>
      </c>
      <c r="BK9" s="93">
        <f t="shared" si="120"/>
        <v>0</v>
      </c>
      <c r="BL9" s="93">
        <f t="shared" si="120"/>
        <v>0</v>
      </c>
      <c r="BM9" s="93">
        <f t="shared" si="120"/>
        <v>0</v>
      </c>
      <c r="BN9" s="93">
        <f t="shared" si="120"/>
        <v>0</v>
      </c>
      <c r="BO9" s="93">
        <f t="shared" si="120"/>
        <v>0</v>
      </c>
      <c r="BP9" s="93">
        <f t="shared" si="120"/>
        <v>0</v>
      </c>
      <c r="BQ9" s="93">
        <f t="shared" si="120"/>
        <v>0</v>
      </c>
      <c r="BR9" s="93">
        <f t="shared" si="120"/>
        <v>0</v>
      </c>
      <c r="BS9" s="93">
        <f t="shared" si="120"/>
        <v>0</v>
      </c>
      <c r="BT9" s="93">
        <f t="shared" si="120"/>
        <v>0</v>
      </c>
      <c r="BU9" s="93">
        <f t="shared" si="120"/>
        <v>0</v>
      </c>
      <c r="BV9" s="93">
        <f t="shared" si="120"/>
        <v>0</v>
      </c>
      <c r="BW9" s="93">
        <f t="shared" si="120"/>
        <v>0</v>
      </c>
      <c r="BX9" s="93">
        <f t="shared" si="120"/>
        <v>0</v>
      </c>
      <c r="BY9" s="93">
        <f t="shared" si="120"/>
        <v>0</v>
      </c>
      <c r="BZ9" s="93">
        <f t="shared" si="120"/>
        <v>0</v>
      </c>
      <c r="CA9" s="93">
        <f t="shared" si="120"/>
        <v>0</v>
      </c>
      <c r="CB9" s="93">
        <f t="shared" si="120"/>
        <v>0</v>
      </c>
      <c r="CC9" s="93">
        <f t="shared" si="120"/>
        <v>0</v>
      </c>
      <c r="CD9" s="93">
        <f t="shared" si="120"/>
        <v>0</v>
      </c>
      <c r="CE9" s="93">
        <f t="shared" si="120"/>
        <v>0</v>
      </c>
      <c r="CF9" s="93">
        <f t="shared" si="120"/>
        <v>0</v>
      </c>
      <c r="CG9" s="93">
        <f t="shared" si="120"/>
        <v>0</v>
      </c>
      <c r="CH9" s="93">
        <f t="shared" si="120"/>
        <v>0</v>
      </c>
      <c r="CI9" s="93">
        <f t="shared" si="119"/>
        <v>0</v>
      </c>
      <c r="CJ9" s="93">
        <f t="shared" si="15"/>
        <v>0</v>
      </c>
      <c r="CK9" s="93">
        <f t="shared" si="15"/>
        <v>0</v>
      </c>
      <c r="CL9" s="93">
        <f t="shared" si="15"/>
        <v>0</v>
      </c>
      <c r="CM9" s="93">
        <f t="shared" si="15"/>
        <v>0</v>
      </c>
      <c r="CN9" s="93">
        <f t="shared" si="15"/>
        <v>0</v>
      </c>
      <c r="CO9" s="93">
        <f t="shared" si="15"/>
        <v>0</v>
      </c>
      <c r="CP9" s="93">
        <f t="shared" si="15"/>
        <v>0</v>
      </c>
      <c r="CQ9" s="93">
        <f t="shared" si="15"/>
        <v>0</v>
      </c>
      <c r="CR9" s="93">
        <f t="shared" si="15"/>
        <v>0</v>
      </c>
      <c r="CS9" s="93">
        <f t="shared" si="15"/>
        <v>0</v>
      </c>
      <c r="CT9" s="93">
        <f t="shared" si="15"/>
        <v>0</v>
      </c>
      <c r="CU9" s="93">
        <f t="shared" si="15"/>
        <v>0</v>
      </c>
      <c r="CV9" s="93">
        <f t="shared" si="15"/>
        <v>0</v>
      </c>
      <c r="CW9" s="93">
        <f t="shared" si="15"/>
        <v>0</v>
      </c>
      <c r="CX9" s="93">
        <f t="shared" si="15"/>
        <v>0</v>
      </c>
      <c r="CY9" s="93">
        <f t="shared" si="15"/>
        <v>0</v>
      </c>
      <c r="CZ9" s="93">
        <f t="shared" si="15"/>
        <v>0</v>
      </c>
      <c r="DA9" s="93">
        <f t="shared" si="15"/>
        <v>0</v>
      </c>
      <c r="DB9" s="93">
        <f t="shared" si="15"/>
        <v>0</v>
      </c>
      <c r="DC9" s="93">
        <f t="shared" si="15"/>
        <v>0</v>
      </c>
      <c r="DD9" s="93">
        <f t="shared" si="15"/>
        <v>0</v>
      </c>
      <c r="DE9" s="93">
        <f t="shared" si="15"/>
        <v>0</v>
      </c>
      <c r="DF9" s="93">
        <f t="shared" si="15"/>
        <v>0</v>
      </c>
      <c r="DG9" s="93">
        <f t="shared" si="15"/>
        <v>0</v>
      </c>
      <c r="DH9" s="93">
        <f t="shared" si="15"/>
        <v>0</v>
      </c>
      <c r="DI9" s="93">
        <f t="shared" si="15"/>
        <v>0</v>
      </c>
      <c r="DJ9" s="93">
        <f t="shared" si="15"/>
        <v>0</v>
      </c>
      <c r="DK9" s="93">
        <f t="shared" si="15"/>
        <v>0</v>
      </c>
      <c r="DL9" s="93">
        <f t="shared" si="15"/>
        <v>0</v>
      </c>
      <c r="DM9" s="93">
        <f t="shared" si="15"/>
        <v>0</v>
      </c>
      <c r="DN9" s="93">
        <f t="shared" si="15"/>
        <v>0</v>
      </c>
      <c r="DO9" s="93">
        <f t="shared" si="15"/>
        <v>0</v>
      </c>
      <c r="DP9" s="93">
        <f t="shared" si="15"/>
        <v>0</v>
      </c>
      <c r="DQ9" s="93">
        <f t="shared" si="15"/>
        <v>0</v>
      </c>
      <c r="DR9" s="93">
        <f t="shared" si="15"/>
        <v>0</v>
      </c>
      <c r="DS9" s="93">
        <f t="shared" si="15"/>
        <v>0</v>
      </c>
      <c r="DU9" s="37">
        <v>5</v>
      </c>
      <c r="DV9" s="93">
        <f t="shared" si="16"/>
        <v>0.92960641033800695</v>
      </c>
      <c r="DW9" s="93">
        <f t="shared" si="17"/>
        <v>0.94327709284297756</v>
      </c>
      <c r="DX9" s="93">
        <f t="shared" si="18"/>
        <v>0.95714881479655067</v>
      </c>
      <c r="DY9" s="93">
        <f t="shared" si="19"/>
        <v>0.97122453266120568</v>
      </c>
      <c r="DZ9" s="93">
        <f t="shared" si="20"/>
        <v>0.98550724637681164</v>
      </c>
      <c r="EA9" s="93">
        <f t="shared" si="21"/>
        <v>1</v>
      </c>
      <c r="EB9" s="93">
        <f t="shared" si="22"/>
        <v>0</v>
      </c>
      <c r="EC9" s="93">
        <f t="shared" si="23"/>
        <v>0</v>
      </c>
      <c r="ED9" s="93">
        <f t="shared" si="24"/>
        <v>0</v>
      </c>
      <c r="EE9" s="93">
        <f t="shared" si="25"/>
        <v>0</v>
      </c>
      <c r="EF9" s="93">
        <f t="shared" si="26"/>
        <v>0</v>
      </c>
      <c r="EG9" s="93">
        <f t="shared" si="27"/>
        <v>0</v>
      </c>
      <c r="EH9" s="93">
        <f t="shared" si="28"/>
        <v>0</v>
      </c>
      <c r="EI9" s="93">
        <f t="shared" si="29"/>
        <v>0</v>
      </c>
      <c r="EJ9" s="93">
        <f t="shared" si="30"/>
        <v>0</v>
      </c>
      <c r="EK9" s="93">
        <f t="shared" si="31"/>
        <v>0</v>
      </c>
      <c r="EL9" s="93">
        <f t="shared" si="32"/>
        <v>0</v>
      </c>
      <c r="EM9" s="93">
        <f t="shared" si="33"/>
        <v>0</v>
      </c>
      <c r="EN9" s="93">
        <f t="shared" si="34"/>
        <v>0</v>
      </c>
      <c r="EO9" s="93">
        <f t="shared" si="35"/>
        <v>0</v>
      </c>
      <c r="EP9" s="93">
        <f t="shared" si="36"/>
        <v>0</v>
      </c>
      <c r="EQ9" s="93">
        <f t="shared" si="37"/>
        <v>0</v>
      </c>
      <c r="ER9" s="93">
        <f t="shared" si="38"/>
        <v>0</v>
      </c>
      <c r="ES9" s="93">
        <f t="shared" si="39"/>
        <v>0</v>
      </c>
      <c r="ET9" s="93">
        <f t="shared" si="40"/>
        <v>0</v>
      </c>
      <c r="EU9" s="93">
        <f t="shared" si="41"/>
        <v>0</v>
      </c>
      <c r="EV9" s="93">
        <f t="shared" si="42"/>
        <v>0</v>
      </c>
      <c r="EW9" s="93">
        <f t="shared" si="43"/>
        <v>0</v>
      </c>
      <c r="EX9" s="93">
        <f t="shared" si="44"/>
        <v>0</v>
      </c>
      <c r="EY9" s="93">
        <f t="shared" si="45"/>
        <v>0</v>
      </c>
      <c r="EZ9" s="93">
        <f t="shared" si="46"/>
        <v>0</v>
      </c>
      <c r="FA9" s="93">
        <f t="shared" si="47"/>
        <v>0</v>
      </c>
      <c r="FB9" s="93">
        <f t="shared" si="48"/>
        <v>0</v>
      </c>
      <c r="FC9" s="93">
        <f t="shared" si="49"/>
        <v>0</v>
      </c>
      <c r="FD9" s="93">
        <f t="shared" si="50"/>
        <v>0</v>
      </c>
      <c r="FE9" s="93">
        <f t="shared" si="51"/>
        <v>0</v>
      </c>
      <c r="FF9" s="93">
        <f t="shared" si="52"/>
        <v>0</v>
      </c>
      <c r="FG9" s="93">
        <f t="shared" si="53"/>
        <v>0</v>
      </c>
      <c r="FH9" s="93">
        <f t="shared" si="54"/>
        <v>0</v>
      </c>
      <c r="FI9" s="93">
        <f t="shared" si="55"/>
        <v>0</v>
      </c>
      <c r="FJ9" s="93">
        <f t="shared" si="56"/>
        <v>0</v>
      </c>
      <c r="FK9" s="93">
        <f t="shared" si="57"/>
        <v>0</v>
      </c>
      <c r="FL9" s="93">
        <f t="shared" si="58"/>
        <v>0</v>
      </c>
      <c r="FM9" s="93">
        <f t="shared" si="59"/>
        <v>0</v>
      </c>
      <c r="FN9" s="93">
        <f t="shared" si="60"/>
        <v>0</v>
      </c>
      <c r="FO9" s="93">
        <f t="shared" si="61"/>
        <v>0</v>
      </c>
      <c r="FP9" s="93">
        <f t="shared" si="62"/>
        <v>0</v>
      </c>
      <c r="FQ9" s="93">
        <f t="shared" si="63"/>
        <v>0</v>
      </c>
      <c r="FR9" s="93">
        <f t="shared" si="64"/>
        <v>0</v>
      </c>
      <c r="FS9" s="93">
        <f t="shared" si="65"/>
        <v>0</v>
      </c>
      <c r="FT9" s="93">
        <f t="shared" si="66"/>
        <v>0</v>
      </c>
      <c r="FU9" s="93">
        <f t="shared" si="67"/>
        <v>0</v>
      </c>
      <c r="FV9" s="93">
        <f t="shared" si="68"/>
        <v>0</v>
      </c>
      <c r="FW9" s="93">
        <f t="shared" si="69"/>
        <v>0</v>
      </c>
      <c r="FX9" s="93">
        <f t="shared" si="70"/>
        <v>0</v>
      </c>
      <c r="FY9" s="93">
        <f t="shared" si="71"/>
        <v>0</v>
      </c>
      <c r="FZ9" s="93">
        <f t="shared" si="72"/>
        <v>0</v>
      </c>
      <c r="GA9" s="93">
        <f t="shared" si="73"/>
        <v>0</v>
      </c>
      <c r="GB9" s="93">
        <f t="shared" si="74"/>
        <v>0</v>
      </c>
      <c r="GC9" s="93">
        <f t="shared" si="75"/>
        <v>0</v>
      </c>
      <c r="GD9" s="93">
        <f t="shared" si="76"/>
        <v>0</v>
      </c>
      <c r="GE9" s="93">
        <f t="shared" si="77"/>
        <v>0</v>
      </c>
      <c r="GF9" s="93">
        <f t="shared" si="78"/>
        <v>0</v>
      </c>
      <c r="GG9" s="93">
        <f t="shared" si="79"/>
        <v>0</v>
      </c>
      <c r="GH9" s="93">
        <f t="shared" si="80"/>
        <v>0</v>
      </c>
      <c r="GI9" s="93">
        <f t="shared" si="81"/>
        <v>0</v>
      </c>
      <c r="GJ9" s="93">
        <f t="shared" si="82"/>
        <v>0</v>
      </c>
      <c r="GK9" s="93">
        <f t="shared" si="83"/>
        <v>0</v>
      </c>
      <c r="GL9" s="93">
        <f t="shared" si="84"/>
        <v>0</v>
      </c>
      <c r="GM9" s="93">
        <f t="shared" si="85"/>
        <v>0</v>
      </c>
      <c r="GN9" s="93">
        <f t="shared" si="86"/>
        <v>0</v>
      </c>
      <c r="GO9" s="93">
        <f t="shared" si="87"/>
        <v>0</v>
      </c>
      <c r="GP9" s="93">
        <f t="shared" si="88"/>
        <v>0</v>
      </c>
      <c r="GQ9" s="93">
        <f t="shared" si="89"/>
        <v>0</v>
      </c>
      <c r="GR9" s="93">
        <f t="shared" si="90"/>
        <v>0</v>
      </c>
      <c r="GS9" s="93">
        <f t="shared" si="91"/>
        <v>0</v>
      </c>
      <c r="GT9" s="93">
        <f t="shared" si="92"/>
        <v>0</v>
      </c>
      <c r="GU9" s="93">
        <f t="shared" si="93"/>
        <v>0</v>
      </c>
      <c r="GV9" s="93">
        <f t="shared" si="94"/>
        <v>0</v>
      </c>
      <c r="GW9" s="93">
        <f t="shared" si="95"/>
        <v>0</v>
      </c>
      <c r="GX9" s="93">
        <f t="shared" si="96"/>
        <v>0</v>
      </c>
      <c r="GY9" s="93">
        <f t="shared" si="97"/>
        <v>0</v>
      </c>
      <c r="GZ9" s="93">
        <f t="shared" si="98"/>
        <v>0</v>
      </c>
      <c r="HA9" s="93">
        <f t="shared" si="99"/>
        <v>0</v>
      </c>
      <c r="HB9" s="93">
        <f t="shared" si="100"/>
        <v>0</v>
      </c>
      <c r="HC9" s="93">
        <f t="shared" si="101"/>
        <v>0</v>
      </c>
      <c r="HD9" s="93">
        <f t="shared" si="102"/>
        <v>0</v>
      </c>
      <c r="HE9" s="93">
        <f t="shared" si="103"/>
        <v>0</v>
      </c>
      <c r="HF9" s="93">
        <f t="shared" si="104"/>
        <v>0</v>
      </c>
      <c r="HG9" s="93">
        <f t="shared" si="105"/>
        <v>0</v>
      </c>
      <c r="HH9" s="93">
        <f t="shared" si="106"/>
        <v>0</v>
      </c>
      <c r="HI9" s="93">
        <f t="shared" si="107"/>
        <v>0</v>
      </c>
      <c r="HJ9" s="93">
        <f t="shared" si="108"/>
        <v>0</v>
      </c>
      <c r="HK9" s="93">
        <f t="shared" si="109"/>
        <v>0</v>
      </c>
      <c r="HL9" s="93">
        <f t="shared" si="110"/>
        <v>0</v>
      </c>
      <c r="HM9" s="93">
        <f t="shared" si="111"/>
        <v>0</v>
      </c>
      <c r="HN9" s="93">
        <f t="shared" si="112"/>
        <v>0</v>
      </c>
      <c r="HO9" s="93">
        <f t="shared" si="113"/>
        <v>0</v>
      </c>
      <c r="HP9" s="93">
        <f t="shared" si="114"/>
        <v>0</v>
      </c>
      <c r="HQ9" s="93">
        <f t="shared" si="115"/>
        <v>0</v>
      </c>
    </row>
    <row r="10" spans="2:225" x14ac:dyDescent="0.25">
      <c r="B10" s="40">
        <v>6</v>
      </c>
      <c r="C10" s="91">
        <f t="shared" ca="1" si="0"/>
        <v>9990451.2456276119</v>
      </c>
      <c r="D10" s="91">
        <f t="shared" ca="1" si="1"/>
        <v>16801729.07806015</v>
      </c>
      <c r="E10" s="91">
        <f t="shared" ca="1" si="2"/>
        <v>5341225.0308802947</v>
      </c>
      <c r="F10" s="91">
        <f t="shared" ca="1" si="3"/>
        <v>9465166.9570920411</v>
      </c>
      <c r="H10" s="40">
        <v>6</v>
      </c>
      <c r="I10" s="91">
        <v>0</v>
      </c>
      <c r="J10" s="41">
        <v>0</v>
      </c>
      <c r="K10" s="92">
        <f t="shared" si="4"/>
        <v>0</v>
      </c>
      <c r="L10" s="92">
        <f t="shared" si="5"/>
        <v>0</v>
      </c>
      <c r="M10" s="42"/>
      <c r="N10" s="40">
        <v>6</v>
      </c>
      <c r="O10" s="54">
        <v>0</v>
      </c>
      <c r="P10" s="92">
        <f t="shared" si="6"/>
        <v>0</v>
      </c>
      <c r="Q10" s="92">
        <f t="shared" si="7"/>
        <v>0</v>
      </c>
      <c r="R10" s="42"/>
      <c r="S10" s="40">
        <v>6</v>
      </c>
      <c r="T10" s="54">
        <f>'7. Dödsrisk'!F10</f>
        <v>1.1E-4</v>
      </c>
      <c r="U10" s="90">
        <f t="shared" si="116"/>
        <v>0.99988999999999995</v>
      </c>
      <c r="V10" s="43"/>
      <c r="W10" s="37">
        <v>6</v>
      </c>
      <c r="X10" s="93">
        <f t="shared" si="120"/>
        <v>0.99748094226960948</v>
      </c>
      <c r="Y10" s="93">
        <f t="shared" si="120"/>
        <v>0.99958006039644187</v>
      </c>
      <c r="Z10" s="93">
        <f t="shared" si="120"/>
        <v>0.99977001669961496</v>
      </c>
      <c r="AA10" s="93">
        <f t="shared" si="120"/>
        <v>0.99988000349999995</v>
      </c>
      <c r="AB10" s="93">
        <f t="shared" si="120"/>
        <v>0.99992999999999999</v>
      </c>
      <c r="AC10" s="93">
        <f t="shared" si="120"/>
        <v>1</v>
      </c>
      <c r="AD10" s="93">
        <f t="shared" si="120"/>
        <v>1</v>
      </c>
      <c r="AE10" s="93">
        <f t="shared" si="120"/>
        <v>0</v>
      </c>
      <c r="AF10" s="93">
        <f t="shared" si="120"/>
        <v>0</v>
      </c>
      <c r="AG10" s="93">
        <f t="shared" si="120"/>
        <v>0</v>
      </c>
      <c r="AH10" s="93">
        <f t="shared" si="120"/>
        <v>0</v>
      </c>
      <c r="AI10" s="93">
        <f t="shared" si="120"/>
        <v>0</v>
      </c>
      <c r="AJ10" s="93">
        <f t="shared" si="120"/>
        <v>0</v>
      </c>
      <c r="AK10" s="93">
        <f t="shared" si="120"/>
        <v>0</v>
      </c>
      <c r="AL10" s="93">
        <f t="shared" si="120"/>
        <v>0</v>
      </c>
      <c r="AM10" s="93">
        <f t="shared" si="120"/>
        <v>0</v>
      </c>
      <c r="AN10" s="93">
        <f t="shared" si="120"/>
        <v>0</v>
      </c>
      <c r="AO10" s="93">
        <f t="shared" si="120"/>
        <v>0</v>
      </c>
      <c r="AP10" s="93">
        <f t="shared" si="120"/>
        <v>0</v>
      </c>
      <c r="AQ10" s="93">
        <f t="shared" si="120"/>
        <v>0</v>
      </c>
      <c r="AR10" s="93">
        <f t="shared" si="120"/>
        <v>0</v>
      </c>
      <c r="AS10" s="93">
        <f t="shared" si="120"/>
        <v>0</v>
      </c>
      <c r="AT10" s="93">
        <f t="shared" si="120"/>
        <v>0</v>
      </c>
      <c r="AU10" s="93">
        <f t="shared" si="120"/>
        <v>0</v>
      </c>
      <c r="AV10" s="93">
        <f t="shared" si="120"/>
        <v>0</v>
      </c>
      <c r="AW10" s="93">
        <f t="shared" si="120"/>
        <v>0</v>
      </c>
      <c r="AX10" s="93">
        <f t="shared" si="120"/>
        <v>0</v>
      </c>
      <c r="AY10" s="93">
        <f t="shared" si="120"/>
        <v>0</v>
      </c>
      <c r="AZ10" s="93">
        <f t="shared" si="120"/>
        <v>0</v>
      </c>
      <c r="BA10" s="93">
        <f t="shared" si="120"/>
        <v>0</v>
      </c>
      <c r="BB10" s="93">
        <f t="shared" si="120"/>
        <v>0</v>
      </c>
      <c r="BC10" s="93">
        <f t="shared" si="120"/>
        <v>0</v>
      </c>
      <c r="BD10" s="93">
        <f t="shared" si="120"/>
        <v>0</v>
      </c>
      <c r="BE10" s="93">
        <f t="shared" si="120"/>
        <v>0</v>
      </c>
      <c r="BF10" s="93">
        <f t="shared" si="120"/>
        <v>0</v>
      </c>
      <c r="BG10" s="93">
        <f t="shared" si="120"/>
        <v>0</v>
      </c>
      <c r="BH10" s="93">
        <f t="shared" si="120"/>
        <v>0</v>
      </c>
      <c r="BI10" s="93">
        <f t="shared" si="120"/>
        <v>0</v>
      </c>
      <c r="BJ10" s="93">
        <f t="shared" si="120"/>
        <v>0</v>
      </c>
      <c r="BK10" s="93">
        <f t="shared" si="120"/>
        <v>0</v>
      </c>
      <c r="BL10" s="93">
        <f t="shared" si="120"/>
        <v>0</v>
      </c>
      <c r="BM10" s="93">
        <f t="shared" si="120"/>
        <v>0</v>
      </c>
      <c r="BN10" s="93">
        <f t="shared" si="120"/>
        <v>0</v>
      </c>
      <c r="BO10" s="93">
        <f t="shared" si="120"/>
        <v>0</v>
      </c>
      <c r="BP10" s="93">
        <f t="shared" si="120"/>
        <v>0</v>
      </c>
      <c r="BQ10" s="93">
        <f t="shared" si="120"/>
        <v>0</v>
      </c>
      <c r="BR10" s="93">
        <f t="shared" si="120"/>
        <v>0</v>
      </c>
      <c r="BS10" s="93">
        <f t="shared" si="120"/>
        <v>0</v>
      </c>
      <c r="BT10" s="93">
        <f t="shared" si="120"/>
        <v>0</v>
      </c>
      <c r="BU10" s="93">
        <f t="shared" si="120"/>
        <v>0</v>
      </c>
      <c r="BV10" s="93">
        <f t="shared" si="120"/>
        <v>0</v>
      </c>
      <c r="BW10" s="93">
        <f t="shared" si="120"/>
        <v>0</v>
      </c>
      <c r="BX10" s="93">
        <f t="shared" si="120"/>
        <v>0</v>
      </c>
      <c r="BY10" s="93">
        <f t="shared" si="120"/>
        <v>0</v>
      </c>
      <c r="BZ10" s="93">
        <f t="shared" si="120"/>
        <v>0</v>
      </c>
      <c r="CA10" s="93">
        <f t="shared" si="120"/>
        <v>0</v>
      </c>
      <c r="CB10" s="93">
        <f t="shared" si="120"/>
        <v>0</v>
      </c>
      <c r="CC10" s="93">
        <f t="shared" si="120"/>
        <v>0</v>
      </c>
      <c r="CD10" s="93">
        <f t="shared" si="120"/>
        <v>0</v>
      </c>
      <c r="CE10" s="93">
        <f t="shared" si="120"/>
        <v>0</v>
      </c>
      <c r="CF10" s="93">
        <f t="shared" si="120"/>
        <v>0</v>
      </c>
      <c r="CG10" s="93">
        <f t="shared" si="120"/>
        <v>0</v>
      </c>
      <c r="CH10" s="93">
        <f t="shared" si="120"/>
        <v>0</v>
      </c>
      <c r="CI10" s="93">
        <f t="shared" si="119"/>
        <v>0</v>
      </c>
      <c r="CJ10" s="93">
        <f t="shared" si="15"/>
        <v>0</v>
      </c>
      <c r="CK10" s="93">
        <f t="shared" si="15"/>
        <v>0</v>
      </c>
      <c r="CL10" s="93">
        <f t="shared" si="15"/>
        <v>0</v>
      </c>
      <c r="CM10" s="93">
        <f t="shared" si="15"/>
        <v>0</v>
      </c>
      <c r="CN10" s="93">
        <f t="shared" si="15"/>
        <v>0</v>
      </c>
      <c r="CO10" s="93">
        <f t="shared" si="15"/>
        <v>0</v>
      </c>
      <c r="CP10" s="93">
        <f t="shared" si="15"/>
        <v>0</v>
      </c>
      <c r="CQ10" s="93">
        <f t="shared" si="15"/>
        <v>0</v>
      </c>
      <c r="CR10" s="93">
        <f t="shared" si="15"/>
        <v>0</v>
      </c>
      <c r="CS10" s="93">
        <f t="shared" si="15"/>
        <v>0</v>
      </c>
      <c r="CT10" s="93">
        <f t="shared" si="15"/>
        <v>0</v>
      </c>
      <c r="CU10" s="93">
        <f t="shared" si="15"/>
        <v>0</v>
      </c>
      <c r="CV10" s="93">
        <f t="shared" si="15"/>
        <v>0</v>
      </c>
      <c r="CW10" s="93">
        <f t="shared" si="15"/>
        <v>0</v>
      </c>
      <c r="CX10" s="93">
        <f t="shared" si="15"/>
        <v>0</v>
      </c>
      <c r="CY10" s="93">
        <f t="shared" si="15"/>
        <v>0</v>
      </c>
      <c r="CZ10" s="93">
        <f t="shared" si="15"/>
        <v>0</v>
      </c>
      <c r="DA10" s="93">
        <f t="shared" si="15"/>
        <v>0</v>
      </c>
      <c r="DB10" s="93">
        <f t="shared" si="15"/>
        <v>0</v>
      </c>
      <c r="DC10" s="93">
        <f t="shared" si="15"/>
        <v>0</v>
      </c>
      <c r="DD10" s="93">
        <f t="shared" si="15"/>
        <v>0</v>
      </c>
      <c r="DE10" s="93">
        <f t="shared" si="15"/>
        <v>0</v>
      </c>
      <c r="DF10" s="93">
        <f t="shared" si="15"/>
        <v>0</v>
      </c>
      <c r="DG10" s="93">
        <f t="shared" si="15"/>
        <v>0</v>
      </c>
      <c r="DH10" s="93">
        <f t="shared" si="15"/>
        <v>0</v>
      </c>
      <c r="DI10" s="93">
        <f t="shared" si="15"/>
        <v>0</v>
      </c>
      <c r="DJ10" s="93">
        <f t="shared" si="15"/>
        <v>0</v>
      </c>
      <c r="DK10" s="93">
        <f t="shared" si="15"/>
        <v>0</v>
      </c>
      <c r="DL10" s="93">
        <f t="shared" si="15"/>
        <v>0</v>
      </c>
      <c r="DM10" s="93">
        <f t="shared" si="15"/>
        <v>0</v>
      </c>
      <c r="DN10" s="93">
        <f t="shared" si="15"/>
        <v>0</v>
      </c>
      <c r="DO10" s="93">
        <f t="shared" si="15"/>
        <v>0</v>
      </c>
      <c r="DP10" s="93">
        <f t="shared" si="15"/>
        <v>0</v>
      </c>
      <c r="DQ10" s="93">
        <f t="shared" si="15"/>
        <v>0</v>
      </c>
      <c r="DR10" s="93">
        <f t="shared" si="15"/>
        <v>0</v>
      </c>
      <c r="DS10" s="93">
        <f t="shared" si="15"/>
        <v>0</v>
      </c>
      <c r="DU10" s="37">
        <v>6</v>
      </c>
      <c r="DV10" s="93">
        <f t="shared" si="16"/>
        <v>0.91613385366644173</v>
      </c>
      <c r="DW10" s="93">
        <f t="shared" si="17"/>
        <v>0.92960641033800695</v>
      </c>
      <c r="DX10" s="93">
        <f t="shared" si="18"/>
        <v>0.94327709284297756</v>
      </c>
      <c r="DY10" s="93">
        <f t="shared" si="19"/>
        <v>0.95714881479655067</v>
      </c>
      <c r="DZ10" s="93">
        <f t="shared" si="20"/>
        <v>0.97122453266120568</v>
      </c>
      <c r="EA10" s="93">
        <f t="shared" si="21"/>
        <v>0.98550724637681164</v>
      </c>
      <c r="EB10" s="93">
        <f t="shared" si="22"/>
        <v>1</v>
      </c>
      <c r="EC10" s="93">
        <f t="shared" si="23"/>
        <v>0</v>
      </c>
      <c r="ED10" s="93">
        <f t="shared" si="24"/>
        <v>0</v>
      </c>
      <c r="EE10" s="93">
        <f t="shared" si="25"/>
        <v>0</v>
      </c>
      <c r="EF10" s="93">
        <f t="shared" si="26"/>
        <v>0</v>
      </c>
      <c r="EG10" s="93">
        <f t="shared" si="27"/>
        <v>0</v>
      </c>
      <c r="EH10" s="93">
        <f t="shared" si="28"/>
        <v>0</v>
      </c>
      <c r="EI10" s="93">
        <f t="shared" si="29"/>
        <v>0</v>
      </c>
      <c r="EJ10" s="93">
        <f t="shared" si="30"/>
        <v>0</v>
      </c>
      <c r="EK10" s="93">
        <f t="shared" si="31"/>
        <v>0</v>
      </c>
      <c r="EL10" s="93">
        <f t="shared" si="32"/>
        <v>0</v>
      </c>
      <c r="EM10" s="93">
        <f t="shared" si="33"/>
        <v>0</v>
      </c>
      <c r="EN10" s="93">
        <f t="shared" si="34"/>
        <v>0</v>
      </c>
      <c r="EO10" s="93">
        <f t="shared" si="35"/>
        <v>0</v>
      </c>
      <c r="EP10" s="93">
        <f t="shared" si="36"/>
        <v>0</v>
      </c>
      <c r="EQ10" s="93">
        <f t="shared" si="37"/>
        <v>0</v>
      </c>
      <c r="ER10" s="93">
        <f t="shared" si="38"/>
        <v>0</v>
      </c>
      <c r="ES10" s="93">
        <f t="shared" si="39"/>
        <v>0</v>
      </c>
      <c r="ET10" s="93">
        <f t="shared" si="40"/>
        <v>0</v>
      </c>
      <c r="EU10" s="93">
        <f t="shared" si="41"/>
        <v>0</v>
      </c>
      <c r="EV10" s="93">
        <f t="shared" si="42"/>
        <v>0</v>
      </c>
      <c r="EW10" s="93">
        <f t="shared" si="43"/>
        <v>0</v>
      </c>
      <c r="EX10" s="93">
        <f t="shared" si="44"/>
        <v>0</v>
      </c>
      <c r="EY10" s="93">
        <f t="shared" si="45"/>
        <v>0</v>
      </c>
      <c r="EZ10" s="93">
        <f t="shared" si="46"/>
        <v>0</v>
      </c>
      <c r="FA10" s="93">
        <f t="shared" si="47"/>
        <v>0</v>
      </c>
      <c r="FB10" s="93">
        <f t="shared" si="48"/>
        <v>0</v>
      </c>
      <c r="FC10" s="93">
        <f t="shared" si="49"/>
        <v>0</v>
      </c>
      <c r="FD10" s="93">
        <f t="shared" si="50"/>
        <v>0</v>
      </c>
      <c r="FE10" s="93">
        <f t="shared" si="51"/>
        <v>0</v>
      </c>
      <c r="FF10" s="93">
        <f t="shared" si="52"/>
        <v>0</v>
      </c>
      <c r="FG10" s="93">
        <f t="shared" si="53"/>
        <v>0</v>
      </c>
      <c r="FH10" s="93">
        <f t="shared" si="54"/>
        <v>0</v>
      </c>
      <c r="FI10" s="93">
        <f t="shared" si="55"/>
        <v>0</v>
      </c>
      <c r="FJ10" s="93">
        <f t="shared" si="56"/>
        <v>0</v>
      </c>
      <c r="FK10" s="93">
        <f t="shared" si="57"/>
        <v>0</v>
      </c>
      <c r="FL10" s="93">
        <f t="shared" si="58"/>
        <v>0</v>
      </c>
      <c r="FM10" s="93">
        <f t="shared" si="59"/>
        <v>0</v>
      </c>
      <c r="FN10" s="93">
        <f t="shared" si="60"/>
        <v>0</v>
      </c>
      <c r="FO10" s="93">
        <f t="shared" si="61"/>
        <v>0</v>
      </c>
      <c r="FP10" s="93">
        <f t="shared" si="62"/>
        <v>0</v>
      </c>
      <c r="FQ10" s="93">
        <f t="shared" si="63"/>
        <v>0</v>
      </c>
      <c r="FR10" s="93">
        <f t="shared" si="64"/>
        <v>0</v>
      </c>
      <c r="FS10" s="93">
        <f t="shared" si="65"/>
        <v>0</v>
      </c>
      <c r="FT10" s="93">
        <f t="shared" si="66"/>
        <v>0</v>
      </c>
      <c r="FU10" s="93">
        <f t="shared" si="67"/>
        <v>0</v>
      </c>
      <c r="FV10" s="93">
        <f t="shared" si="68"/>
        <v>0</v>
      </c>
      <c r="FW10" s="93">
        <f t="shared" si="69"/>
        <v>0</v>
      </c>
      <c r="FX10" s="93">
        <f t="shared" si="70"/>
        <v>0</v>
      </c>
      <c r="FY10" s="93">
        <f t="shared" si="71"/>
        <v>0</v>
      </c>
      <c r="FZ10" s="93">
        <f t="shared" si="72"/>
        <v>0</v>
      </c>
      <c r="GA10" s="93">
        <f t="shared" si="73"/>
        <v>0</v>
      </c>
      <c r="GB10" s="93">
        <f t="shared" si="74"/>
        <v>0</v>
      </c>
      <c r="GC10" s="93">
        <f t="shared" si="75"/>
        <v>0</v>
      </c>
      <c r="GD10" s="93">
        <f t="shared" si="76"/>
        <v>0</v>
      </c>
      <c r="GE10" s="93">
        <f t="shared" si="77"/>
        <v>0</v>
      </c>
      <c r="GF10" s="93">
        <f t="shared" si="78"/>
        <v>0</v>
      </c>
      <c r="GG10" s="93">
        <f t="shared" si="79"/>
        <v>0</v>
      </c>
      <c r="GH10" s="93">
        <f t="shared" si="80"/>
        <v>0</v>
      </c>
      <c r="GI10" s="93">
        <f t="shared" si="81"/>
        <v>0</v>
      </c>
      <c r="GJ10" s="93">
        <f t="shared" si="82"/>
        <v>0</v>
      </c>
      <c r="GK10" s="93">
        <f t="shared" si="83"/>
        <v>0</v>
      </c>
      <c r="GL10" s="93">
        <f t="shared" si="84"/>
        <v>0</v>
      </c>
      <c r="GM10" s="93">
        <f t="shared" si="85"/>
        <v>0</v>
      </c>
      <c r="GN10" s="93">
        <f t="shared" si="86"/>
        <v>0</v>
      </c>
      <c r="GO10" s="93">
        <f t="shared" si="87"/>
        <v>0</v>
      </c>
      <c r="GP10" s="93">
        <f t="shared" si="88"/>
        <v>0</v>
      </c>
      <c r="GQ10" s="93">
        <f t="shared" si="89"/>
        <v>0</v>
      </c>
      <c r="GR10" s="93">
        <f t="shared" si="90"/>
        <v>0</v>
      </c>
      <c r="GS10" s="93">
        <f t="shared" si="91"/>
        <v>0</v>
      </c>
      <c r="GT10" s="93">
        <f t="shared" si="92"/>
        <v>0</v>
      </c>
      <c r="GU10" s="93">
        <f t="shared" si="93"/>
        <v>0</v>
      </c>
      <c r="GV10" s="93">
        <f t="shared" si="94"/>
        <v>0</v>
      </c>
      <c r="GW10" s="93">
        <f t="shared" si="95"/>
        <v>0</v>
      </c>
      <c r="GX10" s="93">
        <f t="shared" si="96"/>
        <v>0</v>
      </c>
      <c r="GY10" s="93">
        <f t="shared" si="97"/>
        <v>0</v>
      </c>
      <c r="GZ10" s="93">
        <f t="shared" si="98"/>
        <v>0</v>
      </c>
      <c r="HA10" s="93">
        <f t="shared" si="99"/>
        <v>0</v>
      </c>
      <c r="HB10" s="93">
        <f t="shared" si="100"/>
        <v>0</v>
      </c>
      <c r="HC10" s="93">
        <f t="shared" si="101"/>
        <v>0</v>
      </c>
      <c r="HD10" s="93">
        <f t="shared" si="102"/>
        <v>0</v>
      </c>
      <c r="HE10" s="93">
        <f t="shared" si="103"/>
        <v>0</v>
      </c>
      <c r="HF10" s="93">
        <f t="shared" si="104"/>
        <v>0</v>
      </c>
      <c r="HG10" s="93">
        <f t="shared" si="105"/>
        <v>0</v>
      </c>
      <c r="HH10" s="93">
        <f t="shared" si="106"/>
        <v>0</v>
      </c>
      <c r="HI10" s="93">
        <f t="shared" si="107"/>
        <v>0</v>
      </c>
      <c r="HJ10" s="93">
        <f t="shared" si="108"/>
        <v>0</v>
      </c>
      <c r="HK10" s="93">
        <f t="shared" si="109"/>
        <v>0</v>
      </c>
      <c r="HL10" s="93">
        <f t="shared" si="110"/>
        <v>0</v>
      </c>
      <c r="HM10" s="93">
        <f t="shared" si="111"/>
        <v>0</v>
      </c>
      <c r="HN10" s="93">
        <f t="shared" si="112"/>
        <v>0</v>
      </c>
      <c r="HO10" s="93">
        <f t="shared" si="113"/>
        <v>0</v>
      </c>
      <c r="HP10" s="93">
        <f t="shared" si="114"/>
        <v>0</v>
      </c>
      <c r="HQ10" s="93">
        <f t="shared" si="115"/>
        <v>0</v>
      </c>
    </row>
    <row r="11" spans="2:225" x14ac:dyDescent="0.25">
      <c r="B11" s="40">
        <v>7</v>
      </c>
      <c r="C11" s="91">
        <f t="shared" ca="1" si="0"/>
        <v>10138484.879635369</v>
      </c>
      <c r="D11" s="91">
        <f t="shared" ca="1" si="1"/>
        <v>16803577.471582022</v>
      </c>
      <c r="E11" s="91">
        <f t="shared" ca="1" si="2"/>
        <v>5420368.6983618271</v>
      </c>
      <c r="F11" s="91">
        <f t="shared" ca="1" si="3"/>
        <v>9466208.2399984431</v>
      </c>
      <c r="H11" s="40">
        <v>7</v>
      </c>
      <c r="I11" s="91">
        <v>0</v>
      </c>
      <c r="J11" s="41">
        <v>0</v>
      </c>
      <c r="K11" s="92">
        <f t="shared" si="4"/>
        <v>0</v>
      </c>
      <c r="L11" s="92">
        <f t="shared" si="5"/>
        <v>0</v>
      </c>
      <c r="M11" s="42"/>
      <c r="N11" s="40">
        <v>7</v>
      </c>
      <c r="O11" s="54">
        <v>0</v>
      </c>
      <c r="P11" s="92">
        <f t="shared" si="6"/>
        <v>0</v>
      </c>
      <c r="Q11" s="92">
        <f t="shared" si="7"/>
        <v>0</v>
      </c>
      <c r="R11" s="42"/>
      <c r="S11" s="40">
        <v>7</v>
      </c>
      <c r="T11" s="54">
        <f>'7. Dödsrisk'!F11</f>
        <v>8.9999999999999992E-5</v>
      </c>
      <c r="U11" s="90">
        <f t="shared" si="116"/>
        <v>0.99990999999999997</v>
      </c>
      <c r="V11" s="43"/>
      <c r="W11" s="37">
        <v>7</v>
      </c>
      <c r="X11" s="93">
        <f t="shared" si="120"/>
        <v>0.99737121936595974</v>
      </c>
      <c r="Y11" s="93">
        <f t="shared" si="120"/>
        <v>0.99947010658979818</v>
      </c>
      <c r="Z11" s="93">
        <f t="shared" si="120"/>
        <v>0.99966004199777792</v>
      </c>
      <c r="AA11" s="93">
        <f t="shared" si="120"/>
        <v>0.99977001669961485</v>
      </c>
      <c r="AB11" s="93">
        <f t="shared" si="120"/>
        <v>0.9998200076999999</v>
      </c>
      <c r="AC11" s="93">
        <f t="shared" si="120"/>
        <v>0.99988999999999995</v>
      </c>
      <c r="AD11" s="93">
        <f t="shared" si="120"/>
        <v>0.99988999999999995</v>
      </c>
      <c r="AE11" s="93">
        <f t="shared" si="120"/>
        <v>1</v>
      </c>
      <c r="AF11" s="93">
        <f t="shared" si="120"/>
        <v>0</v>
      </c>
      <c r="AG11" s="93">
        <f t="shared" si="120"/>
        <v>0</v>
      </c>
      <c r="AH11" s="93">
        <f t="shared" si="120"/>
        <v>0</v>
      </c>
      <c r="AI11" s="93">
        <f t="shared" si="120"/>
        <v>0</v>
      </c>
      <c r="AJ11" s="93">
        <f t="shared" si="120"/>
        <v>0</v>
      </c>
      <c r="AK11" s="93">
        <f t="shared" si="120"/>
        <v>0</v>
      </c>
      <c r="AL11" s="93">
        <f t="shared" si="120"/>
        <v>0</v>
      </c>
      <c r="AM11" s="93">
        <f t="shared" si="120"/>
        <v>0</v>
      </c>
      <c r="AN11" s="93">
        <f t="shared" si="120"/>
        <v>0</v>
      </c>
      <c r="AO11" s="93">
        <f t="shared" si="120"/>
        <v>0</v>
      </c>
      <c r="AP11" s="93">
        <f t="shared" si="120"/>
        <v>0</v>
      </c>
      <c r="AQ11" s="93">
        <f t="shared" si="120"/>
        <v>0</v>
      </c>
      <c r="AR11" s="93">
        <f t="shared" si="120"/>
        <v>0</v>
      </c>
      <c r="AS11" s="93">
        <f t="shared" si="120"/>
        <v>0</v>
      </c>
      <c r="AT11" s="93">
        <f t="shared" si="120"/>
        <v>0</v>
      </c>
      <c r="AU11" s="93">
        <f t="shared" si="120"/>
        <v>0</v>
      </c>
      <c r="AV11" s="93">
        <f t="shared" si="120"/>
        <v>0</v>
      </c>
      <c r="AW11" s="93">
        <f t="shared" si="120"/>
        <v>0</v>
      </c>
      <c r="AX11" s="93">
        <f t="shared" si="120"/>
        <v>0</v>
      </c>
      <c r="AY11" s="93">
        <f t="shared" si="120"/>
        <v>0</v>
      </c>
      <c r="AZ11" s="93">
        <f t="shared" si="120"/>
        <v>0</v>
      </c>
      <c r="BA11" s="93">
        <f t="shared" si="120"/>
        <v>0</v>
      </c>
      <c r="BB11" s="93">
        <f t="shared" si="120"/>
        <v>0</v>
      </c>
      <c r="BC11" s="93">
        <f t="shared" si="120"/>
        <v>0</v>
      </c>
      <c r="BD11" s="93">
        <f t="shared" si="120"/>
        <v>0</v>
      </c>
      <c r="BE11" s="93">
        <f t="shared" si="120"/>
        <v>0</v>
      </c>
      <c r="BF11" s="93">
        <f t="shared" si="120"/>
        <v>0</v>
      </c>
      <c r="BG11" s="93">
        <f t="shared" si="120"/>
        <v>0</v>
      </c>
      <c r="BH11" s="93">
        <f t="shared" si="120"/>
        <v>0</v>
      </c>
      <c r="BI11" s="93">
        <f t="shared" si="120"/>
        <v>0</v>
      </c>
      <c r="BJ11" s="93">
        <f t="shared" si="120"/>
        <v>0</v>
      </c>
      <c r="BK11" s="93">
        <f t="shared" si="120"/>
        <v>0</v>
      </c>
      <c r="BL11" s="93">
        <f t="shared" si="120"/>
        <v>0</v>
      </c>
      <c r="BM11" s="93">
        <f t="shared" si="120"/>
        <v>0</v>
      </c>
      <c r="BN11" s="93">
        <f t="shared" si="120"/>
        <v>0</v>
      </c>
      <c r="BO11" s="93">
        <f t="shared" si="120"/>
        <v>0</v>
      </c>
      <c r="BP11" s="93">
        <f t="shared" si="120"/>
        <v>0</v>
      </c>
      <c r="BQ11" s="93">
        <f t="shared" si="120"/>
        <v>0</v>
      </c>
      <c r="BR11" s="93">
        <f t="shared" si="120"/>
        <v>0</v>
      </c>
      <c r="BS11" s="93">
        <f t="shared" si="120"/>
        <v>0</v>
      </c>
      <c r="BT11" s="93">
        <f t="shared" si="120"/>
        <v>0</v>
      </c>
      <c r="BU11" s="93">
        <f t="shared" si="120"/>
        <v>0</v>
      </c>
      <c r="BV11" s="93">
        <f t="shared" si="120"/>
        <v>0</v>
      </c>
      <c r="BW11" s="93">
        <f t="shared" si="120"/>
        <v>0</v>
      </c>
      <c r="BX11" s="93">
        <f t="shared" si="120"/>
        <v>0</v>
      </c>
      <c r="BY11" s="93">
        <f t="shared" si="120"/>
        <v>0</v>
      </c>
      <c r="BZ11" s="93">
        <f t="shared" si="120"/>
        <v>0</v>
      </c>
      <c r="CA11" s="93">
        <f t="shared" si="120"/>
        <v>0</v>
      </c>
      <c r="CB11" s="93">
        <f t="shared" si="120"/>
        <v>0</v>
      </c>
      <c r="CC11" s="93">
        <f t="shared" si="120"/>
        <v>0</v>
      </c>
      <c r="CD11" s="93">
        <f t="shared" si="120"/>
        <v>0</v>
      </c>
      <c r="CE11" s="93">
        <f t="shared" si="120"/>
        <v>0</v>
      </c>
      <c r="CF11" s="93">
        <f t="shared" si="120"/>
        <v>0</v>
      </c>
      <c r="CG11" s="93">
        <f t="shared" si="120"/>
        <v>0</v>
      </c>
      <c r="CH11" s="93">
        <f t="shared" si="120"/>
        <v>0</v>
      </c>
      <c r="CI11" s="93">
        <f t="shared" si="119"/>
        <v>0</v>
      </c>
      <c r="CJ11" s="93">
        <f t="shared" si="15"/>
        <v>0</v>
      </c>
      <c r="CK11" s="93">
        <f t="shared" si="15"/>
        <v>0</v>
      </c>
      <c r="CL11" s="93">
        <f t="shared" si="15"/>
        <v>0</v>
      </c>
      <c r="CM11" s="93">
        <f t="shared" ref="CM11:DS18" si="121">IF($W11&lt;CM$3,0,IF($W11=CM$3,1,CM10*$U10))</f>
        <v>0</v>
      </c>
      <c r="CN11" s="93">
        <f t="shared" si="121"/>
        <v>0</v>
      </c>
      <c r="CO11" s="93">
        <f t="shared" si="121"/>
        <v>0</v>
      </c>
      <c r="CP11" s="93">
        <f t="shared" si="121"/>
        <v>0</v>
      </c>
      <c r="CQ11" s="93">
        <f t="shared" si="121"/>
        <v>0</v>
      </c>
      <c r="CR11" s="93">
        <f t="shared" si="121"/>
        <v>0</v>
      </c>
      <c r="CS11" s="93">
        <f t="shared" si="121"/>
        <v>0</v>
      </c>
      <c r="CT11" s="93">
        <f t="shared" si="121"/>
        <v>0</v>
      </c>
      <c r="CU11" s="93">
        <f t="shared" si="121"/>
        <v>0</v>
      </c>
      <c r="CV11" s="93">
        <f t="shared" si="121"/>
        <v>0</v>
      </c>
      <c r="CW11" s="93">
        <f t="shared" si="121"/>
        <v>0</v>
      </c>
      <c r="CX11" s="93">
        <f t="shared" si="121"/>
        <v>0</v>
      </c>
      <c r="CY11" s="93">
        <f t="shared" si="121"/>
        <v>0</v>
      </c>
      <c r="CZ11" s="93">
        <f t="shared" si="121"/>
        <v>0</v>
      </c>
      <c r="DA11" s="93">
        <f t="shared" si="121"/>
        <v>0</v>
      </c>
      <c r="DB11" s="93">
        <f t="shared" si="121"/>
        <v>0</v>
      </c>
      <c r="DC11" s="93">
        <f t="shared" si="121"/>
        <v>0</v>
      </c>
      <c r="DD11" s="93">
        <f t="shared" si="121"/>
        <v>0</v>
      </c>
      <c r="DE11" s="93">
        <f t="shared" si="121"/>
        <v>0</v>
      </c>
      <c r="DF11" s="93">
        <f t="shared" si="121"/>
        <v>0</v>
      </c>
      <c r="DG11" s="93">
        <f t="shared" si="121"/>
        <v>0</v>
      </c>
      <c r="DH11" s="93">
        <f t="shared" si="121"/>
        <v>0</v>
      </c>
      <c r="DI11" s="93">
        <f t="shared" si="121"/>
        <v>0</v>
      </c>
      <c r="DJ11" s="93">
        <f t="shared" si="121"/>
        <v>0</v>
      </c>
      <c r="DK11" s="93">
        <f t="shared" si="121"/>
        <v>0</v>
      </c>
      <c r="DL11" s="93">
        <f t="shared" si="121"/>
        <v>0</v>
      </c>
      <c r="DM11" s="93">
        <f t="shared" si="121"/>
        <v>0</v>
      </c>
      <c r="DN11" s="93">
        <f t="shared" si="121"/>
        <v>0</v>
      </c>
      <c r="DO11" s="93">
        <f t="shared" si="121"/>
        <v>0</v>
      </c>
      <c r="DP11" s="93">
        <f t="shared" si="121"/>
        <v>0</v>
      </c>
      <c r="DQ11" s="93">
        <f t="shared" si="121"/>
        <v>0</v>
      </c>
      <c r="DR11" s="93">
        <f t="shared" si="121"/>
        <v>0</v>
      </c>
      <c r="DS11" s="93">
        <f t="shared" si="121"/>
        <v>0</v>
      </c>
      <c r="DU11" s="37">
        <v>7</v>
      </c>
      <c r="DV11" s="93">
        <f t="shared" si="16"/>
        <v>0.90285655143939192</v>
      </c>
      <c r="DW11" s="93">
        <f t="shared" si="17"/>
        <v>0.91613385366644173</v>
      </c>
      <c r="DX11" s="93">
        <f t="shared" si="18"/>
        <v>0.92960641033800695</v>
      </c>
      <c r="DY11" s="93">
        <f t="shared" si="19"/>
        <v>0.94327709284297756</v>
      </c>
      <c r="DZ11" s="93">
        <f t="shared" si="20"/>
        <v>0.95714881479655067</v>
      </c>
      <c r="EA11" s="93">
        <f t="shared" si="21"/>
        <v>0.97122453266120568</v>
      </c>
      <c r="EB11" s="93">
        <f t="shared" si="22"/>
        <v>0.98550724637681164</v>
      </c>
      <c r="EC11" s="93">
        <f t="shared" si="23"/>
        <v>1</v>
      </c>
      <c r="ED11" s="93">
        <f t="shared" si="24"/>
        <v>0</v>
      </c>
      <c r="EE11" s="93">
        <f t="shared" si="25"/>
        <v>0</v>
      </c>
      <c r="EF11" s="93">
        <f t="shared" si="26"/>
        <v>0</v>
      </c>
      <c r="EG11" s="93">
        <f t="shared" si="27"/>
        <v>0</v>
      </c>
      <c r="EH11" s="93">
        <f t="shared" si="28"/>
        <v>0</v>
      </c>
      <c r="EI11" s="93">
        <f t="shared" si="29"/>
        <v>0</v>
      </c>
      <c r="EJ11" s="93">
        <f t="shared" si="30"/>
        <v>0</v>
      </c>
      <c r="EK11" s="93">
        <f t="shared" si="31"/>
        <v>0</v>
      </c>
      <c r="EL11" s="93">
        <f t="shared" si="32"/>
        <v>0</v>
      </c>
      <c r="EM11" s="93">
        <f t="shared" si="33"/>
        <v>0</v>
      </c>
      <c r="EN11" s="93">
        <f t="shared" si="34"/>
        <v>0</v>
      </c>
      <c r="EO11" s="93">
        <f t="shared" si="35"/>
        <v>0</v>
      </c>
      <c r="EP11" s="93">
        <f t="shared" si="36"/>
        <v>0</v>
      </c>
      <c r="EQ11" s="93">
        <f t="shared" si="37"/>
        <v>0</v>
      </c>
      <c r="ER11" s="93">
        <f t="shared" si="38"/>
        <v>0</v>
      </c>
      <c r="ES11" s="93">
        <f t="shared" si="39"/>
        <v>0</v>
      </c>
      <c r="ET11" s="93">
        <f t="shared" si="40"/>
        <v>0</v>
      </c>
      <c r="EU11" s="93">
        <f t="shared" si="41"/>
        <v>0</v>
      </c>
      <c r="EV11" s="93">
        <f t="shared" si="42"/>
        <v>0</v>
      </c>
      <c r="EW11" s="93">
        <f t="shared" si="43"/>
        <v>0</v>
      </c>
      <c r="EX11" s="93">
        <f t="shared" si="44"/>
        <v>0</v>
      </c>
      <c r="EY11" s="93">
        <f t="shared" si="45"/>
        <v>0</v>
      </c>
      <c r="EZ11" s="93">
        <f t="shared" si="46"/>
        <v>0</v>
      </c>
      <c r="FA11" s="93">
        <f t="shared" si="47"/>
        <v>0</v>
      </c>
      <c r="FB11" s="93">
        <f t="shared" si="48"/>
        <v>0</v>
      </c>
      <c r="FC11" s="93">
        <f t="shared" si="49"/>
        <v>0</v>
      </c>
      <c r="FD11" s="93">
        <f t="shared" si="50"/>
        <v>0</v>
      </c>
      <c r="FE11" s="93">
        <f t="shared" si="51"/>
        <v>0</v>
      </c>
      <c r="FF11" s="93">
        <f t="shared" si="52"/>
        <v>0</v>
      </c>
      <c r="FG11" s="93">
        <f t="shared" si="53"/>
        <v>0</v>
      </c>
      <c r="FH11" s="93">
        <f t="shared" si="54"/>
        <v>0</v>
      </c>
      <c r="FI11" s="93">
        <f t="shared" si="55"/>
        <v>0</v>
      </c>
      <c r="FJ11" s="93">
        <f t="shared" si="56"/>
        <v>0</v>
      </c>
      <c r="FK11" s="93">
        <f t="shared" si="57"/>
        <v>0</v>
      </c>
      <c r="FL11" s="93">
        <f t="shared" si="58"/>
        <v>0</v>
      </c>
      <c r="FM11" s="93">
        <f t="shared" si="59"/>
        <v>0</v>
      </c>
      <c r="FN11" s="93">
        <f t="shared" si="60"/>
        <v>0</v>
      </c>
      <c r="FO11" s="93">
        <f t="shared" si="61"/>
        <v>0</v>
      </c>
      <c r="FP11" s="93">
        <f t="shared" si="62"/>
        <v>0</v>
      </c>
      <c r="FQ11" s="93">
        <f t="shared" si="63"/>
        <v>0</v>
      </c>
      <c r="FR11" s="93">
        <f t="shared" si="64"/>
        <v>0</v>
      </c>
      <c r="FS11" s="93">
        <f t="shared" si="65"/>
        <v>0</v>
      </c>
      <c r="FT11" s="93">
        <f t="shared" si="66"/>
        <v>0</v>
      </c>
      <c r="FU11" s="93">
        <f t="shared" si="67"/>
        <v>0</v>
      </c>
      <c r="FV11" s="93">
        <f t="shared" si="68"/>
        <v>0</v>
      </c>
      <c r="FW11" s="93">
        <f t="shared" si="69"/>
        <v>0</v>
      </c>
      <c r="FX11" s="93">
        <f t="shared" si="70"/>
        <v>0</v>
      </c>
      <c r="FY11" s="93">
        <f t="shared" si="71"/>
        <v>0</v>
      </c>
      <c r="FZ11" s="93">
        <f t="shared" si="72"/>
        <v>0</v>
      </c>
      <c r="GA11" s="93">
        <f t="shared" si="73"/>
        <v>0</v>
      </c>
      <c r="GB11" s="93">
        <f t="shared" si="74"/>
        <v>0</v>
      </c>
      <c r="GC11" s="93">
        <f t="shared" si="75"/>
        <v>0</v>
      </c>
      <c r="GD11" s="93">
        <f t="shared" si="76"/>
        <v>0</v>
      </c>
      <c r="GE11" s="93">
        <f t="shared" si="77"/>
        <v>0</v>
      </c>
      <c r="GF11" s="93">
        <f t="shared" si="78"/>
        <v>0</v>
      </c>
      <c r="GG11" s="93">
        <f t="shared" si="79"/>
        <v>0</v>
      </c>
      <c r="GH11" s="93">
        <f t="shared" si="80"/>
        <v>0</v>
      </c>
      <c r="GI11" s="93">
        <f t="shared" si="81"/>
        <v>0</v>
      </c>
      <c r="GJ11" s="93">
        <f t="shared" si="82"/>
        <v>0</v>
      </c>
      <c r="GK11" s="93">
        <f t="shared" si="83"/>
        <v>0</v>
      </c>
      <c r="GL11" s="93">
        <f t="shared" si="84"/>
        <v>0</v>
      </c>
      <c r="GM11" s="93">
        <f t="shared" si="85"/>
        <v>0</v>
      </c>
      <c r="GN11" s="93">
        <f t="shared" si="86"/>
        <v>0</v>
      </c>
      <c r="GO11" s="93">
        <f t="shared" si="87"/>
        <v>0</v>
      </c>
      <c r="GP11" s="93">
        <f t="shared" si="88"/>
        <v>0</v>
      </c>
      <c r="GQ11" s="93">
        <f t="shared" si="89"/>
        <v>0</v>
      </c>
      <c r="GR11" s="93">
        <f t="shared" si="90"/>
        <v>0</v>
      </c>
      <c r="GS11" s="93">
        <f t="shared" si="91"/>
        <v>0</v>
      </c>
      <c r="GT11" s="93">
        <f t="shared" si="92"/>
        <v>0</v>
      </c>
      <c r="GU11" s="93">
        <f t="shared" si="93"/>
        <v>0</v>
      </c>
      <c r="GV11" s="93">
        <f t="shared" si="94"/>
        <v>0</v>
      </c>
      <c r="GW11" s="93">
        <f t="shared" si="95"/>
        <v>0</v>
      </c>
      <c r="GX11" s="93">
        <f t="shared" si="96"/>
        <v>0</v>
      </c>
      <c r="GY11" s="93">
        <f t="shared" si="97"/>
        <v>0</v>
      </c>
      <c r="GZ11" s="93">
        <f t="shared" si="98"/>
        <v>0</v>
      </c>
      <c r="HA11" s="93">
        <f t="shared" si="99"/>
        <v>0</v>
      </c>
      <c r="HB11" s="93">
        <f t="shared" si="100"/>
        <v>0</v>
      </c>
      <c r="HC11" s="93">
        <f t="shared" si="101"/>
        <v>0</v>
      </c>
      <c r="HD11" s="93">
        <f t="shared" si="102"/>
        <v>0</v>
      </c>
      <c r="HE11" s="93">
        <f t="shared" si="103"/>
        <v>0</v>
      </c>
      <c r="HF11" s="93">
        <f t="shared" si="104"/>
        <v>0</v>
      </c>
      <c r="HG11" s="93">
        <f t="shared" si="105"/>
        <v>0</v>
      </c>
      <c r="HH11" s="93">
        <f t="shared" si="106"/>
        <v>0</v>
      </c>
      <c r="HI11" s="93">
        <f t="shared" si="107"/>
        <v>0</v>
      </c>
      <c r="HJ11" s="93">
        <f t="shared" si="108"/>
        <v>0</v>
      </c>
      <c r="HK11" s="93">
        <f t="shared" si="109"/>
        <v>0</v>
      </c>
      <c r="HL11" s="93">
        <f t="shared" si="110"/>
        <v>0</v>
      </c>
      <c r="HM11" s="93">
        <f t="shared" si="111"/>
        <v>0</v>
      </c>
      <c r="HN11" s="93">
        <f t="shared" si="112"/>
        <v>0</v>
      </c>
      <c r="HO11" s="93">
        <f t="shared" si="113"/>
        <v>0</v>
      </c>
      <c r="HP11" s="93">
        <f t="shared" si="114"/>
        <v>0</v>
      </c>
      <c r="HQ11" s="93">
        <f t="shared" si="115"/>
        <v>0</v>
      </c>
    </row>
    <row r="12" spans="2:225" x14ac:dyDescent="0.25">
      <c r="B12" s="40">
        <v>8</v>
      </c>
      <c r="C12" s="91">
        <f t="shared" ca="1" si="0"/>
        <v>10288506.211071357</v>
      </c>
      <c r="D12" s="91">
        <f t="shared" ca="1" si="1"/>
        <v>16805089.929675695</v>
      </c>
      <c r="E12" s="91">
        <f t="shared" ca="1" si="2"/>
        <v>5500575.0545044057</v>
      </c>
      <c r="F12" s="91">
        <f t="shared" ca="1" si="3"/>
        <v>9467060.2754232362</v>
      </c>
      <c r="H12" s="40">
        <v>8</v>
      </c>
      <c r="I12" s="91">
        <v>0</v>
      </c>
      <c r="J12" s="41">
        <v>0</v>
      </c>
      <c r="K12" s="92">
        <f t="shared" si="4"/>
        <v>0</v>
      </c>
      <c r="L12" s="92">
        <f t="shared" si="5"/>
        <v>0</v>
      </c>
      <c r="M12" s="42"/>
      <c r="N12" s="40">
        <v>8</v>
      </c>
      <c r="O12" s="54">
        <v>0</v>
      </c>
      <c r="P12" s="92">
        <f t="shared" si="6"/>
        <v>0</v>
      </c>
      <c r="Q12" s="92">
        <f t="shared" si="7"/>
        <v>0</v>
      </c>
      <c r="R12" s="42"/>
      <c r="S12" s="40">
        <v>8</v>
      </c>
      <c r="T12" s="54">
        <f>'7. Dödsrisk'!F12</f>
        <v>8.9999999999999992E-5</v>
      </c>
      <c r="U12" s="90">
        <f t="shared" si="116"/>
        <v>0.99990999999999997</v>
      </c>
      <c r="V12" s="43"/>
      <c r="W12" s="37">
        <v>8</v>
      </c>
      <c r="X12" s="93">
        <f t="shared" si="120"/>
        <v>0.99728145595621676</v>
      </c>
      <c r="Y12" s="93">
        <f t="shared" si="120"/>
        <v>0.9993801542802051</v>
      </c>
      <c r="Z12" s="93">
        <f t="shared" si="120"/>
        <v>0.9995700725939981</v>
      </c>
      <c r="AA12" s="93">
        <f t="shared" ref="AA12:CH16" si="122">IF($W12&lt;AA$3,0,IF($W12=AA$3,1,AA11*$U11))</f>
        <v>0.99968003739811184</v>
      </c>
      <c r="AB12" s="93">
        <f t="shared" si="122"/>
        <v>0.99973002389930687</v>
      </c>
      <c r="AC12" s="93">
        <f t="shared" si="122"/>
        <v>0.99980000989999995</v>
      </c>
      <c r="AD12" s="93">
        <f t="shared" si="122"/>
        <v>0.99980000989999995</v>
      </c>
      <c r="AE12" s="93">
        <f t="shared" si="122"/>
        <v>0.99990999999999997</v>
      </c>
      <c r="AF12" s="93">
        <f t="shared" si="122"/>
        <v>1</v>
      </c>
      <c r="AG12" s="93">
        <f t="shared" si="122"/>
        <v>0</v>
      </c>
      <c r="AH12" s="93">
        <f t="shared" si="122"/>
        <v>0</v>
      </c>
      <c r="AI12" s="93">
        <f t="shared" si="122"/>
        <v>0</v>
      </c>
      <c r="AJ12" s="93">
        <f t="shared" si="122"/>
        <v>0</v>
      </c>
      <c r="AK12" s="93">
        <f t="shared" si="122"/>
        <v>0</v>
      </c>
      <c r="AL12" s="93">
        <f t="shared" si="122"/>
        <v>0</v>
      </c>
      <c r="AM12" s="93">
        <f t="shared" si="122"/>
        <v>0</v>
      </c>
      <c r="AN12" s="93">
        <f t="shared" si="122"/>
        <v>0</v>
      </c>
      <c r="AO12" s="93">
        <f t="shared" si="122"/>
        <v>0</v>
      </c>
      <c r="AP12" s="93">
        <f t="shared" si="122"/>
        <v>0</v>
      </c>
      <c r="AQ12" s="93">
        <f t="shared" si="122"/>
        <v>0</v>
      </c>
      <c r="AR12" s="93">
        <f t="shared" si="122"/>
        <v>0</v>
      </c>
      <c r="AS12" s="93">
        <f t="shared" si="122"/>
        <v>0</v>
      </c>
      <c r="AT12" s="93">
        <f t="shared" si="122"/>
        <v>0</v>
      </c>
      <c r="AU12" s="93">
        <f t="shared" si="122"/>
        <v>0</v>
      </c>
      <c r="AV12" s="93">
        <f t="shared" si="122"/>
        <v>0</v>
      </c>
      <c r="AW12" s="93">
        <f t="shared" si="122"/>
        <v>0</v>
      </c>
      <c r="AX12" s="93">
        <f t="shared" si="122"/>
        <v>0</v>
      </c>
      <c r="AY12" s="93">
        <f t="shared" si="122"/>
        <v>0</v>
      </c>
      <c r="AZ12" s="93">
        <f t="shared" si="122"/>
        <v>0</v>
      </c>
      <c r="BA12" s="93">
        <f t="shared" si="122"/>
        <v>0</v>
      </c>
      <c r="BB12" s="93">
        <f t="shared" si="122"/>
        <v>0</v>
      </c>
      <c r="BC12" s="93">
        <f t="shared" si="122"/>
        <v>0</v>
      </c>
      <c r="BD12" s="93">
        <f t="shared" si="122"/>
        <v>0</v>
      </c>
      <c r="BE12" s="93">
        <f t="shared" si="122"/>
        <v>0</v>
      </c>
      <c r="BF12" s="93">
        <f t="shared" si="122"/>
        <v>0</v>
      </c>
      <c r="BG12" s="93">
        <f t="shared" si="122"/>
        <v>0</v>
      </c>
      <c r="BH12" s="93">
        <f t="shared" si="122"/>
        <v>0</v>
      </c>
      <c r="BI12" s="93">
        <f t="shared" si="122"/>
        <v>0</v>
      </c>
      <c r="BJ12" s="93">
        <f t="shared" si="122"/>
        <v>0</v>
      </c>
      <c r="BK12" s="93">
        <f t="shared" si="122"/>
        <v>0</v>
      </c>
      <c r="BL12" s="93">
        <f t="shared" si="122"/>
        <v>0</v>
      </c>
      <c r="BM12" s="93">
        <f t="shared" si="122"/>
        <v>0</v>
      </c>
      <c r="BN12" s="93">
        <f t="shared" si="122"/>
        <v>0</v>
      </c>
      <c r="BO12" s="93">
        <f t="shared" si="122"/>
        <v>0</v>
      </c>
      <c r="BP12" s="93">
        <f t="shared" si="122"/>
        <v>0</v>
      </c>
      <c r="BQ12" s="93">
        <f t="shared" si="122"/>
        <v>0</v>
      </c>
      <c r="BR12" s="93">
        <f t="shared" si="122"/>
        <v>0</v>
      </c>
      <c r="BS12" s="93">
        <f t="shared" si="122"/>
        <v>0</v>
      </c>
      <c r="BT12" s="93">
        <f t="shared" si="122"/>
        <v>0</v>
      </c>
      <c r="BU12" s="93">
        <f t="shared" si="122"/>
        <v>0</v>
      </c>
      <c r="BV12" s="93">
        <f t="shared" si="122"/>
        <v>0</v>
      </c>
      <c r="BW12" s="93">
        <f t="shared" si="122"/>
        <v>0</v>
      </c>
      <c r="BX12" s="93">
        <f t="shared" si="122"/>
        <v>0</v>
      </c>
      <c r="BY12" s="93">
        <f t="shared" si="122"/>
        <v>0</v>
      </c>
      <c r="BZ12" s="93">
        <f t="shared" si="122"/>
        <v>0</v>
      </c>
      <c r="CA12" s="93">
        <f t="shared" si="122"/>
        <v>0</v>
      </c>
      <c r="CB12" s="93">
        <f t="shared" si="122"/>
        <v>0</v>
      </c>
      <c r="CC12" s="93">
        <f t="shared" si="122"/>
        <v>0</v>
      </c>
      <c r="CD12" s="93">
        <f t="shared" si="122"/>
        <v>0</v>
      </c>
      <c r="CE12" s="93">
        <f t="shared" si="122"/>
        <v>0</v>
      </c>
      <c r="CF12" s="93">
        <f t="shared" si="122"/>
        <v>0</v>
      </c>
      <c r="CG12" s="93">
        <f t="shared" si="122"/>
        <v>0</v>
      </c>
      <c r="CH12" s="93">
        <f t="shared" si="122"/>
        <v>0</v>
      </c>
      <c r="CI12" s="93">
        <f t="shared" si="119"/>
        <v>0</v>
      </c>
      <c r="CJ12" s="93">
        <f t="shared" si="119"/>
        <v>0</v>
      </c>
      <c r="CK12" s="93">
        <f t="shared" si="119"/>
        <v>0</v>
      </c>
      <c r="CL12" s="93">
        <f t="shared" si="119"/>
        <v>0</v>
      </c>
      <c r="CM12" s="93">
        <f t="shared" si="121"/>
        <v>0</v>
      </c>
      <c r="CN12" s="93">
        <f t="shared" si="121"/>
        <v>0</v>
      </c>
      <c r="CO12" s="93">
        <f t="shared" si="121"/>
        <v>0</v>
      </c>
      <c r="CP12" s="93">
        <f t="shared" si="121"/>
        <v>0</v>
      </c>
      <c r="CQ12" s="93">
        <f t="shared" si="121"/>
        <v>0</v>
      </c>
      <c r="CR12" s="93">
        <f t="shared" si="121"/>
        <v>0</v>
      </c>
      <c r="CS12" s="93">
        <f t="shared" si="121"/>
        <v>0</v>
      </c>
      <c r="CT12" s="93">
        <f t="shared" si="121"/>
        <v>0</v>
      </c>
      <c r="CU12" s="93">
        <f t="shared" si="121"/>
        <v>0</v>
      </c>
      <c r="CV12" s="93">
        <f t="shared" si="121"/>
        <v>0</v>
      </c>
      <c r="CW12" s="93">
        <f t="shared" si="121"/>
        <v>0</v>
      </c>
      <c r="CX12" s="93">
        <f t="shared" si="121"/>
        <v>0</v>
      </c>
      <c r="CY12" s="93">
        <f t="shared" si="121"/>
        <v>0</v>
      </c>
      <c r="CZ12" s="93">
        <f t="shared" si="121"/>
        <v>0</v>
      </c>
      <c r="DA12" s="93">
        <f t="shared" si="121"/>
        <v>0</v>
      </c>
      <c r="DB12" s="93">
        <f t="shared" si="121"/>
        <v>0</v>
      </c>
      <c r="DC12" s="93">
        <f t="shared" si="121"/>
        <v>0</v>
      </c>
      <c r="DD12" s="93">
        <f t="shared" si="121"/>
        <v>0</v>
      </c>
      <c r="DE12" s="93">
        <f t="shared" si="121"/>
        <v>0</v>
      </c>
      <c r="DF12" s="93">
        <f t="shared" si="121"/>
        <v>0</v>
      </c>
      <c r="DG12" s="93">
        <f t="shared" si="121"/>
        <v>0</v>
      </c>
      <c r="DH12" s="93">
        <f t="shared" si="121"/>
        <v>0</v>
      </c>
      <c r="DI12" s="93">
        <f t="shared" si="121"/>
        <v>0</v>
      </c>
      <c r="DJ12" s="93">
        <f t="shared" si="121"/>
        <v>0</v>
      </c>
      <c r="DK12" s="93">
        <f t="shared" si="121"/>
        <v>0</v>
      </c>
      <c r="DL12" s="93">
        <f t="shared" si="121"/>
        <v>0</v>
      </c>
      <c r="DM12" s="93">
        <f t="shared" si="121"/>
        <v>0</v>
      </c>
      <c r="DN12" s="93">
        <f t="shared" si="121"/>
        <v>0</v>
      </c>
      <c r="DO12" s="93">
        <f t="shared" si="121"/>
        <v>0</v>
      </c>
      <c r="DP12" s="93">
        <f t="shared" si="121"/>
        <v>0</v>
      </c>
      <c r="DQ12" s="93">
        <f t="shared" si="121"/>
        <v>0</v>
      </c>
      <c r="DR12" s="93">
        <f t="shared" si="121"/>
        <v>0</v>
      </c>
      <c r="DS12" s="93">
        <f t="shared" si="121"/>
        <v>0</v>
      </c>
      <c r="DU12" s="37">
        <v>8</v>
      </c>
      <c r="DV12" s="93">
        <f t="shared" si="16"/>
        <v>0.88977167388229927</v>
      </c>
      <c r="DW12" s="93">
        <f t="shared" si="17"/>
        <v>0.90285655143939192</v>
      </c>
      <c r="DX12" s="93">
        <f t="shared" si="18"/>
        <v>0.91613385366644173</v>
      </c>
      <c r="DY12" s="93">
        <f t="shared" si="19"/>
        <v>0.92960641033800695</v>
      </c>
      <c r="DZ12" s="93">
        <f t="shared" si="20"/>
        <v>0.94327709284297756</v>
      </c>
      <c r="EA12" s="93">
        <f t="shared" si="21"/>
        <v>0.95714881479655067</v>
      </c>
      <c r="EB12" s="93">
        <f t="shared" si="22"/>
        <v>0.97122453266120568</v>
      </c>
      <c r="EC12" s="93">
        <f t="shared" si="23"/>
        <v>0.98550724637681164</v>
      </c>
      <c r="ED12" s="93">
        <f t="shared" si="24"/>
        <v>1</v>
      </c>
      <c r="EE12" s="93">
        <f t="shared" si="25"/>
        <v>0</v>
      </c>
      <c r="EF12" s="93">
        <f t="shared" si="26"/>
        <v>0</v>
      </c>
      <c r="EG12" s="93">
        <f t="shared" si="27"/>
        <v>0</v>
      </c>
      <c r="EH12" s="93">
        <f t="shared" si="28"/>
        <v>0</v>
      </c>
      <c r="EI12" s="93">
        <f t="shared" si="29"/>
        <v>0</v>
      </c>
      <c r="EJ12" s="93">
        <f t="shared" si="30"/>
        <v>0</v>
      </c>
      <c r="EK12" s="93">
        <f t="shared" si="31"/>
        <v>0</v>
      </c>
      <c r="EL12" s="93">
        <f t="shared" si="32"/>
        <v>0</v>
      </c>
      <c r="EM12" s="93">
        <f t="shared" si="33"/>
        <v>0</v>
      </c>
      <c r="EN12" s="93">
        <f t="shared" si="34"/>
        <v>0</v>
      </c>
      <c r="EO12" s="93">
        <f t="shared" si="35"/>
        <v>0</v>
      </c>
      <c r="EP12" s="93">
        <f t="shared" si="36"/>
        <v>0</v>
      </c>
      <c r="EQ12" s="93">
        <f t="shared" si="37"/>
        <v>0</v>
      </c>
      <c r="ER12" s="93">
        <f t="shared" si="38"/>
        <v>0</v>
      </c>
      <c r="ES12" s="93">
        <f t="shared" si="39"/>
        <v>0</v>
      </c>
      <c r="ET12" s="93">
        <f t="shared" si="40"/>
        <v>0</v>
      </c>
      <c r="EU12" s="93">
        <f t="shared" si="41"/>
        <v>0</v>
      </c>
      <c r="EV12" s="93">
        <f t="shared" si="42"/>
        <v>0</v>
      </c>
      <c r="EW12" s="93">
        <f t="shared" si="43"/>
        <v>0</v>
      </c>
      <c r="EX12" s="93">
        <f t="shared" si="44"/>
        <v>0</v>
      </c>
      <c r="EY12" s="93">
        <f t="shared" si="45"/>
        <v>0</v>
      </c>
      <c r="EZ12" s="93">
        <f t="shared" si="46"/>
        <v>0</v>
      </c>
      <c r="FA12" s="93">
        <f t="shared" si="47"/>
        <v>0</v>
      </c>
      <c r="FB12" s="93">
        <f t="shared" si="48"/>
        <v>0</v>
      </c>
      <c r="FC12" s="93">
        <f t="shared" si="49"/>
        <v>0</v>
      </c>
      <c r="FD12" s="93">
        <f t="shared" si="50"/>
        <v>0</v>
      </c>
      <c r="FE12" s="93">
        <f t="shared" si="51"/>
        <v>0</v>
      </c>
      <c r="FF12" s="93">
        <f t="shared" si="52"/>
        <v>0</v>
      </c>
      <c r="FG12" s="93">
        <f t="shared" si="53"/>
        <v>0</v>
      </c>
      <c r="FH12" s="93">
        <f t="shared" si="54"/>
        <v>0</v>
      </c>
      <c r="FI12" s="93">
        <f t="shared" si="55"/>
        <v>0</v>
      </c>
      <c r="FJ12" s="93">
        <f t="shared" si="56"/>
        <v>0</v>
      </c>
      <c r="FK12" s="93">
        <f t="shared" si="57"/>
        <v>0</v>
      </c>
      <c r="FL12" s="93">
        <f t="shared" si="58"/>
        <v>0</v>
      </c>
      <c r="FM12" s="93">
        <f t="shared" si="59"/>
        <v>0</v>
      </c>
      <c r="FN12" s="93">
        <f t="shared" si="60"/>
        <v>0</v>
      </c>
      <c r="FO12" s="93">
        <f t="shared" si="61"/>
        <v>0</v>
      </c>
      <c r="FP12" s="93">
        <f t="shared" si="62"/>
        <v>0</v>
      </c>
      <c r="FQ12" s="93">
        <f t="shared" si="63"/>
        <v>0</v>
      </c>
      <c r="FR12" s="93">
        <f t="shared" si="64"/>
        <v>0</v>
      </c>
      <c r="FS12" s="93">
        <f t="shared" si="65"/>
        <v>0</v>
      </c>
      <c r="FT12" s="93">
        <f t="shared" si="66"/>
        <v>0</v>
      </c>
      <c r="FU12" s="93">
        <f t="shared" si="67"/>
        <v>0</v>
      </c>
      <c r="FV12" s="93">
        <f t="shared" si="68"/>
        <v>0</v>
      </c>
      <c r="FW12" s="93">
        <f t="shared" si="69"/>
        <v>0</v>
      </c>
      <c r="FX12" s="93">
        <f t="shared" si="70"/>
        <v>0</v>
      </c>
      <c r="FY12" s="93">
        <f t="shared" si="71"/>
        <v>0</v>
      </c>
      <c r="FZ12" s="93">
        <f t="shared" si="72"/>
        <v>0</v>
      </c>
      <c r="GA12" s="93">
        <f t="shared" si="73"/>
        <v>0</v>
      </c>
      <c r="GB12" s="93">
        <f t="shared" si="74"/>
        <v>0</v>
      </c>
      <c r="GC12" s="93">
        <f t="shared" si="75"/>
        <v>0</v>
      </c>
      <c r="GD12" s="93">
        <f t="shared" si="76"/>
        <v>0</v>
      </c>
      <c r="GE12" s="93">
        <f t="shared" si="77"/>
        <v>0</v>
      </c>
      <c r="GF12" s="93">
        <f t="shared" si="78"/>
        <v>0</v>
      </c>
      <c r="GG12" s="93">
        <f t="shared" si="79"/>
        <v>0</v>
      </c>
      <c r="GH12" s="93">
        <f t="shared" si="80"/>
        <v>0</v>
      </c>
      <c r="GI12" s="93">
        <f t="shared" si="81"/>
        <v>0</v>
      </c>
      <c r="GJ12" s="93">
        <f t="shared" si="82"/>
        <v>0</v>
      </c>
      <c r="GK12" s="93">
        <f t="shared" si="83"/>
        <v>0</v>
      </c>
      <c r="GL12" s="93">
        <f t="shared" si="84"/>
        <v>0</v>
      </c>
      <c r="GM12" s="93">
        <f t="shared" si="85"/>
        <v>0</v>
      </c>
      <c r="GN12" s="93">
        <f t="shared" si="86"/>
        <v>0</v>
      </c>
      <c r="GO12" s="93">
        <f t="shared" si="87"/>
        <v>0</v>
      </c>
      <c r="GP12" s="93">
        <f t="shared" si="88"/>
        <v>0</v>
      </c>
      <c r="GQ12" s="93">
        <f t="shared" si="89"/>
        <v>0</v>
      </c>
      <c r="GR12" s="93">
        <f t="shared" si="90"/>
        <v>0</v>
      </c>
      <c r="GS12" s="93">
        <f t="shared" si="91"/>
        <v>0</v>
      </c>
      <c r="GT12" s="93">
        <f t="shared" si="92"/>
        <v>0</v>
      </c>
      <c r="GU12" s="93">
        <f t="shared" si="93"/>
        <v>0</v>
      </c>
      <c r="GV12" s="93">
        <f t="shared" si="94"/>
        <v>0</v>
      </c>
      <c r="GW12" s="93">
        <f t="shared" si="95"/>
        <v>0</v>
      </c>
      <c r="GX12" s="93">
        <f t="shared" si="96"/>
        <v>0</v>
      </c>
      <c r="GY12" s="93">
        <f t="shared" si="97"/>
        <v>0</v>
      </c>
      <c r="GZ12" s="93">
        <f t="shared" si="98"/>
        <v>0</v>
      </c>
      <c r="HA12" s="93">
        <f t="shared" si="99"/>
        <v>0</v>
      </c>
      <c r="HB12" s="93">
        <f t="shared" si="100"/>
        <v>0</v>
      </c>
      <c r="HC12" s="93">
        <f t="shared" si="101"/>
        <v>0</v>
      </c>
      <c r="HD12" s="93">
        <f t="shared" si="102"/>
        <v>0</v>
      </c>
      <c r="HE12" s="93">
        <f t="shared" si="103"/>
        <v>0</v>
      </c>
      <c r="HF12" s="93">
        <f t="shared" si="104"/>
        <v>0</v>
      </c>
      <c r="HG12" s="93">
        <f t="shared" si="105"/>
        <v>0</v>
      </c>
      <c r="HH12" s="93">
        <f t="shared" si="106"/>
        <v>0</v>
      </c>
      <c r="HI12" s="93">
        <f t="shared" si="107"/>
        <v>0</v>
      </c>
      <c r="HJ12" s="93">
        <f t="shared" si="108"/>
        <v>0</v>
      </c>
      <c r="HK12" s="93">
        <f t="shared" si="109"/>
        <v>0</v>
      </c>
      <c r="HL12" s="93">
        <f t="shared" si="110"/>
        <v>0</v>
      </c>
      <c r="HM12" s="93">
        <f t="shared" si="111"/>
        <v>0</v>
      </c>
      <c r="HN12" s="93">
        <f t="shared" si="112"/>
        <v>0</v>
      </c>
      <c r="HO12" s="93">
        <f t="shared" si="113"/>
        <v>0</v>
      </c>
      <c r="HP12" s="93">
        <f t="shared" si="114"/>
        <v>0</v>
      </c>
      <c r="HQ12" s="93">
        <f t="shared" si="115"/>
        <v>0</v>
      </c>
    </row>
    <row r="13" spans="2:225" x14ac:dyDescent="0.25">
      <c r="B13" s="40">
        <v>9</v>
      </c>
      <c r="C13" s="91">
        <f t="shared" ca="1" si="0"/>
        <v>10440747.4402685</v>
      </c>
      <c r="D13" s="91">
        <f t="shared" ca="1" si="1"/>
        <v>16806602.523902856</v>
      </c>
      <c r="E13" s="91">
        <f t="shared" ca="1" si="2"/>
        <v>5581968.2412711838</v>
      </c>
      <c r="F13" s="91">
        <f t="shared" ca="1" si="3"/>
        <v>9467912.3875381183</v>
      </c>
      <c r="H13" s="40">
        <v>9</v>
      </c>
      <c r="I13" s="91">
        <v>0</v>
      </c>
      <c r="J13" s="41">
        <v>0</v>
      </c>
      <c r="K13" s="92">
        <f t="shared" si="4"/>
        <v>0</v>
      </c>
      <c r="L13" s="92">
        <f t="shared" si="5"/>
        <v>0</v>
      </c>
      <c r="M13" s="42"/>
      <c r="N13" s="40">
        <v>9</v>
      </c>
      <c r="O13" s="54">
        <v>0</v>
      </c>
      <c r="P13" s="92">
        <f t="shared" si="6"/>
        <v>0</v>
      </c>
      <c r="Q13" s="92">
        <f t="shared" si="7"/>
        <v>0</v>
      </c>
      <c r="R13" s="42"/>
      <c r="S13" s="40">
        <v>9</v>
      </c>
      <c r="T13" s="54">
        <f>'7. Dödsrisk'!F13</f>
        <v>8.9999999999999992E-5</v>
      </c>
      <c r="U13" s="90">
        <f t="shared" si="116"/>
        <v>0.99990999999999997</v>
      </c>
      <c r="V13" s="43"/>
      <c r="W13" s="37">
        <v>9</v>
      </c>
      <c r="X13" s="93">
        <f t="shared" ref="X13:AM28" si="123">IF($W13&lt;X$3,0,IF($W13=X$3,1,X12*$U12))</f>
        <v>0.9971917006251807</v>
      </c>
      <c r="Y13" s="93">
        <f t="shared" si="123"/>
        <v>0.9992902100663198</v>
      </c>
      <c r="Z13" s="93">
        <f t="shared" si="123"/>
        <v>0.99948011128746461</v>
      </c>
      <c r="AA13" s="93">
        <f t="shared" si="122"/>
        <v>0.999590066194746</v>
      </c>
      <c r="AB13" s="93">
        <f t="shared" si="122"/>
        <v>0.99964004819715591</v>
      </c>
      <c r="AC13" s="93">
        <f t="shared" si="122"/>
        <v>0.9997100278991089</v>
      </c>
      <c r="AD13" s="93">
        <f t="shared" si="122"/>
        <v>0.9997100278991089</v>
      </c>
      <c r="AE13" s="93">
        <f t="shared" si="122"/>
        <v>0.99982000809999994</v>
      </c>
      <c r="AF13" s="93">
        <f t="shared" si="122"/>
        <v>0.99990999999999997</v>
      </c>
      <c r="AG13" s="93">
        <f t="shared" si="122"/>
        <v>1</v>
      </c>
      <c r="AH13" s="93">
        <f t="shared" si="122"/>
        <v>0</v>
      </c>
      <c r="AI13" s="93">
        <f t="shared" si="122"/>
        <v>0</v>
      </c>
      <c r="AJ13" s="93">
        <f t="shared" si="122"/>
        <v>0</v>
      </c>
      <c r="AK13" s="93">
        <f t="shared" si="122"/>
        <v>0</v>
      </c>
      <c r="AL13" s="93">
        <f t="shared" si="122"/>
        <v>0</v>
      </c>
      <c r="AM13" s="93">
        <f t="shared" si="122"/>
        <v>0</v>
      </c>
      <c r="AN13" s="93">
        <f t="shared" si="122"/>
        <v>0</v>
      </c>
      <c r="AO13" s="93">
        <f t="shared" si="122"/>
        <v>0</v>
      </c>
      <c r="AP13" s="93">
        <f t="shared" si="122"/>
        <v>0</v>
      </c>
      <c r="AQ13" s="93">
        <f t="shared" si="122"/>
        <v>0</v>
      </c>
      <c r="AR13" s="93">
        <f t="shared" si="122"/>
        <v>0</v>
      </c>
      <c r="AS13" s="93">
        <f t="shared" si="122"/>
        <v>0</v>
      </c>
      <c r="AT13" s="93">
        <f t="shared" si="122"/>
        <v>0</v>
      </c>
      <c r="AU13" s="93">
        <f t="shared" si="122"/>
        <v>0</v>
      </c>
      <c r="AV13" s="93">
        <f t="shared" si="122"/>
        <v>0</v>
      </c>
      <c r="AW13" s="93">
        <f t="shared" si="122"/>
        <v>0</v>
      </c>
      <c r="AX13" s="93">
        <f t="shared" si="122"/>
        <v>0</v>
      </c>
      <c r="AY13" s="93">
        <f t="shared" si="122"/>
        <v>0</v>
      </c>
      <c r="AZ13" s="93">
        <f t="shared" si="122"/>
        <v>0</v>
      </c>
      <c r="BA13" s="93">
        <f t="shared" si="122"/>
        <v>0</v>
      </c>
      <c r="BB13" s="93">
        <f t="shared" si="122"/>
        <v>0</v>
      </c>
      <c r="BC13" s="93">
        <f t="shared" si="122"/>
        <v>0</v>
      </c>
      <c r="BD13" s="93">
        <f t="shared" si="122"/>
        <v>0</v>
      </c>
      <c r="BE13" s="93">
        <f t="shared" si="122"/>
        <v>0</v>
      </c>
      <c r="BF13" s="93">
        <f t="shared" si="122"/>
        <v>0</v>
      </c>
      <c r="BG13" s="93">
        <f t="shared" si="122"/>
        <v>0</v>
      </c>
      <c r="BH13" s="93">
        <f t="shared" si="122"/>
        <v>0</v>
      </c>
      <c r="BI13" s="93">
        <f t="shared" si="122"/>
        <v>0</v>
      </c>
      <c r="BJ13" s="93">
        <f t="shared" si="122"/>
        <v>0</v>
      </c>
      <c r="BK13" s="93">
        <f t="shared" si="122"/>
        <v>0</v>
      </c>
      <c r="BL13" s="93">
        <f t="shared" si="122"/>
        <v>0</v>
      </c>
      <c r="BM13" s="93">
        <f t="shared" si="122"/>
        <v>0</v>
      </c>
      <c r="BN13" s="93">
        <f t="shared" si="122"/>
        <v>0</v>
      </c>
      <c r="BO13" s="93">
        <f t="shared" si="122"/>
        <v>0</v>
      </c>
      <c r="BP13" s="93">
        <f t="shared" si="122"/>
        <v>0</v>
      </c>
      <c r="BQ13" s="93">
        <f t="shared" si="122"/>
        <v>0</v>
      </c>
      <c r="BR13" s="93">
        <f t="shared" si="122"/>
        <v>0</v>
      </c>
      <c r="BS13" s="93">
        <f t="shared" si="122"/>
        <v>0</v>
      </c>
      <c r="BT13" s="93">
        <f t="shared" si="122"/>
        <v>0</v>
      </c>
      <c r="BU13" s="93">
        <f t="shared" si="122"/>
        <v>0</v>
      </c>
      <c r="BV13" s="93">
        <f t="shared" si="122"/>
        <v>0</v>
      </c>
      <c r="BW13" s="93">
        <f t="shared" si="122"/>
        <v>0</v>
      </c>
      <c r="BX13" s="93">
        <f t="shared" si="122"/>
        <v>0</v>
      </c>
      <c r="BY13" s="93">
        <f t="shared" si="122"/>
        <v>0</v>
      </c>
      <c r="BZ13" s="93">
        <f t="shared" si="122"/>
        <v>0</v>
      </c>
      <c r="CA13" s="93">
        <f t="shared" si="122"/>
        <v>0</v>
      </c>
      <c r="CB13" s="93">
        <f t="shared" si="122"/>
        <v>0</v>
      </c>
      <c r="CC13" s="93">
        <f t="shared" si="122"/>
        <v>0</v>
      </c>
      <c r="CD13" s="93">
        <f t="shared" si="122"/>
        <v>0</v>
      </c>
      <c r="CE13" s="93">
        <f t="shared" si="122"/>
        <v>0</v>
      </c>
      <c r="CF13" s="93">
        <f t="shared" si="122"/>
        <v>0</v>
      </c>
      <c r="CG13" s="93">
        <f t="shared" si="122"/>
        <v>0</v>
      </c>
      <c r="CH13" s="93">
        <f t="shared" si="122"/>
        <v>0</v>
      </c>
      <c r="CI13" s="93">
        <f t="shared" si="119"/>
        <v>0</v>
      </c>
      <c r="CJ13" s="93">
        <f t="shared" si="119"/>
        <v>0</v>
      </c>
      <c r="CK13" s="93">
        <f t="shared" si="119"/>
        <v>0</v>
      </c>
      <c r="CL13" s="93">
        <f t="shared" si="119"/>
        <v>0</v>
      </c>
      <c r="CM13" s="93">
        <f t="shared" si="121"/>
        <v>0</v>
      </c>
      <c r="CN13" s="93">
        <f t="shared" si="121"/>
        <v>0</v>
      </c>
      <c r="CO13" s="93">
        <f t="shared" si="121"/>
        <v>0</v>
      </c>
      <c r="CP13" s="93">
        <f t="shared" si="121"/>
        <v>0</v>
      </c>
      <c r="CQ13" s="93">
        <f t="shared" si="121"/>
        <v>0</v>
      </c>
      <c r="CR13" s="93">
        <f t="shared" si="121"/>
        <v>0</v>
      </c>
      <c r="CS13" s="93">
        <f t="shared" si="121"/>
        <v>0</v>
      </c>
      <c r="CT13" s="93">
        <f t="shared" si="121"/>
        <v>0</v>
      </c>
      <c r="CU13" s="93">
        <f t="shared" si="121"/>
        <v>0</v>
      </c>
      <c r="CV13" s="93">
        <f t="shared" si="121"/>
        <v>0</v>
      </c>
      <c r="CW13" s="93">
        <f t="shared" si="121"/>
        <v>0</v>
      </c>
      <c r="CX13" s="93">
        <f t="shared" si="121"/>
        <v>0</v>
      </c>
      <c r="CY13" s="93">
        <f t="shared" si="121"/>
        <v>0</v>
      </c>
      <c r="CZ13" s="93">
        <f t="shared" si="121"/>
        <v>0</v>
      </c>
      <c r="DA13" s="93">
        <f t="shared" si="121"/>
        <v>0</v>
      </c>
      <c r="DB13" s="93">
        <f t="shared" si="121"/>
        <v>0</v>
      </c>
      <c r="DC13" s="93">
        <f t="shared" si="121"/>
        <v>0</v>
      </c>
      <c r="DD13" s="93">
        <f t="shared" si="121"/>
        <v>0</v>
      </c>
      <c r="DE13" s="93">
        <f t="shared" si="121"/>
        <v>0</v>
      </c>
      <c r="DF13" s="93">
        <f t="shared" si="121"/>
        <v>0</v>
      </c>
      <c r="DG13" s="93">
        <f t="shared" si="121"/>
        <v>0</v>
      </c>
      <c r="DH13" s="93">
        <f t="shared" si="121"/>
        <v>0</v>
      </c>
      <c r="DI13" s="93">
        <f t="shared" si="121"/>
        <v>0</v>
      </c>
      <c r="DJ13" s="93">
        <f t="shared" si="121"/>
        <v>0</v>
      </c>
      <c r="DK13" s="93">
        <f t="shared" si="121"/>
        <v>0</v>
      </c>
      <c r="DL13" s="93">
        <f t="shared" si="121"/>
        <v>0</v>
      </c>
      <c r="DM13" s="93">
        <f t="shared" si="121"/>
        <v>0</v>
      </c>
      <c r="DN13" s="93">
        <f t="shared" si="121"/>
        <v>0</v>
      </c>
      <c r="DO13" s="93">
        <f t="shared" si="121"/>
        <v>0</v>
      </c>
      <c r="DP13" s="93">
        <f t="shared" si="121"/>
        <v>0</v>
      </c>
      <c r="DQ13" s="93">
        <f t="shared" si="121"/>
        <v>0</v>
      </c>
      <c r="DR13" s="93">
        <f t="shared" si="121"/>
        <v>0</v>
      </c>
      <c r="DS13" s="93">
        <f t="shared" si="121"/>
        <v>0</v>
      </c>
      <c r="DU13" s="37">
        <v>9</v>
      </c>
      <c r="DV13" s="93">
        <f t="shared" si="16"/>
        <v>0.8768764322318312</v>
      </c>
      <c r="DW13" s="93">
        <f t="shared" si="17"/>
        <v>0.88977167388229927</v>
      </c>
      <c r="DX13" s="93">
        <f t="shared" si="18"/>
        <v>0.90285655143939192</v>
      </c>
      <c r="DY13" s="93">
        <f t="shared" si="19"/>
        <v>0.91613385366644173</v>
      </c>
      <c r="DZ13" s="93">
        <f t="shared" si="20"/>
        <v>0.92960641033800695</v>
      </c>
      <c r="EA13" s="93">
        <f t="shared" si="21"/>
        <v>0.94327709284297756</v>
      </c>
      <c r="EB13" s="93">
        <f t="shared" si="22"/>
        <v>0.95714881479655067</v>
      </c>
      <c r="EC13" s="93">
        <f t="shared" si="23"/>
        <v>0.97122453266120568</v>
      </c>
      <c r="ED13" s="93">
        <f t="shared" si="24"/>
        <v>0.98550724637681164</v>
      </c>
      <c r="EE13" s="93">
        <f t="shared" si="25"/>
        <v>1</v>
      </c>
      <c r="EF13" s="93">
        <f t="shared" si="26"/>
        <v>0</v>
      </c>
      <c r="EG13" s="93">
        <f t="shared" si="27"/>
        <v>0</v>
      </c>
      <c r="EH13" s="93">
        <f t="shared" si="28"/>
        <v>0</v>
      </c>
      <c r="EI13" s="93">
        <f t="shared" si="29"/>
        <v>0</v>
      </c>
      <c r="EJ13" s="93">
        <f t="shared" si="30"/>
        <v>0</v>
      </c>
      <c r="EK13" s="93">
        <f t="shared" si="31"/>
        <v>0</v>
      </c>
      <c r="EL13" s="93">
        <f t="shared" si="32"/>
        <v>0</v>
      </c>
      <c r="EM13" s="93">
        <f t="shared" si="33"/>
        <v>0</v>
      </c>
      <c r="EN13" s="93">
        <f t="shared" si="34"/>
        <v>0</v>
      </c>
      <c r="EO13" s="93">
        <f t="shared" si="35"/>
        <v>0</v>
      </c>
      <c r="EP13" s="93">
        <f t="shared" si="36"/>
        <v>0</v>
      </c>
      <c r="EQ13" s="93">
        <f t="shared" si="37"/>
        <v>0</v>
      </c>
      <c r="ER13" s="93">
        <f t="shared" si="38"/>
        <v>0</v>
      </c>
      <c r="ES13" s="93">
        <f t="shared" si="39"/>
        <v>0</v>
      </c>
      <c r="ET13" s="93">
        <f t="shared" si="40"/>
        <v>0</v>
      </c>
      <c r="EU13" s="93">
        <f t="shared" si="41"/>
        <v>0</v>
      </c>
      <c r="EV13" s="93">
        <f t="shared" si="42"/>
        <v>0</v>
      </c>
      <c r="EW13" s="93">
        <f t="shared" si="43"/>
        <v>0</v>
      </c>
      <c r="EX13" s="93">
        <f t="shared" si="44"/>
        <v>0</v>
      </c>
      <c r="EY13" s="93">
        <f t="shared" si="45"/>
        <v>0</v>
      </c>
      <c r="EZ13" s="93">
        <f t="shared" si="46"/>
        <v>0</v>
      </c>
      <c r="FA13" s="93">
        <f t="shared" si="47"/>
        <v>0</v>
      </c>
      <c r="FB13" s="93">
        <f t="shared" si="48"/>
        <v>0</v>
      </c>
      <c r="FC13" s="93">
        <f t="shared" si="49"/>
        <v>0</v>
      </c>
      <c r="FD13" s="93">
        <f t="shared" si="50"/>
        <v>0</v>
      </c>
      <c r="FE13" s="93">
        <f t="shared" si="51"/>
        <v>0</v>
      </c>
      <c r="FF13" s="93">
        <f t="shared" si="52"/>
        <v>0</v>
      </c>
      <c r="FG13" s="93">
        <f t="shared" si="53"/>
        <v>0</v>
      </c>
      <c r="FH13" s="93">
        <f t="shared" si="54"/>
        <v>0</v>
      </c>
      <c r="FI13" s="93">
        <f t="shared" si="55"/>
        <v>0</v>
      </c>
      <c r="FJ13" s="93">
        <f t="shared" si="56"/>
        <v>0</v>
      </c>
      <c r="FK13" s="93">
        <f t="shared" si="57"/>
        <v>0</v>
      </c>
      <c r="FL13" s="93">
        <f t="shared" si="58"/>
        <v>0</v>
      </c>
      <c r="FM13" s="93">
        <f t="shared" si="59"/>
        <v>0</v>
      </c>
      <c r="FN13" s="93">
        <f t="shared" si="60"/>
        <v>0</v>
      </c>
      <c r="FO13" s="93">
        <f t="shared" si="61"/>
        <v>0</v>
      </c>
      <c r="FP13" s="93">
        <f t="shared" si="62"/>
        <v>0</v>
      </c>
      <c r="FQ13" s="93">
        <f t="shared" si="63"/>
        <v>0</v>
      </c>
      <c r="FR13" s="93">
        <f t="shared" si="64"/>
        <v>0</v>
      </c>
      <c r="FS13" s="93">
        <f t="shared" si="65"/>
        <v>0</v>
      </c>
      <c r="FT13" s="93">
        <f t="shared" si="66"/>
        <v>0</v>
      </c>
      <c r="FU13" s="93">
        <f t="shared" si="67"/>
        <v>0</v>
      </c>
      <c r="FV13" s="93">
        <f t="shared" si="68"/>
        <v>0</v>
      </c>
      <c r="FW13" s="93">
        <f t="shared" si="69"/>
        <v>0</v>
      </c>
      <c r="FX13" s="93">
        <f t="shared" si="70"/>
        <v>0</v>
      </c>
      <c r="FY13" s="93">
        <f t="shared" si="71"/>
        <v>0</v>
      </c>
      <c r="FZ13" s="93">
        <f t="shared" si="72"/>
        <v>0</v>
      </c>
      <c r="GA13" s="93">
        <f t="shared" si="73"/>
        <v>0</v>
      </c>
      <c r="GB13" s="93">
        <f t="shared" si="74"/>
        <v>0</v>
      </c>
      <c r="GC13" s="93">
        <f t="shared" si="75"/>
        <v>0</v>
      </c>
      <c r="GD13" s="93">
        <f t="shared" si="76"/>
        <v>0</v>
      </c>
      <c r="GE13" s="93">
        <f t="shared" si="77"/>
        <v>0</v>
      </c>
      <c r="GF13" s="93">
        <f t="shared" si="78"/>
        <v>0</v>
      </c>
      <c r="GG13" s="93">
        <f t="shared" si="79"/>
        <v>0</v>
      </c>
      <c r="GH13" s="93">
        <f t="shared" si="80"/>
        <v>0</v>
      </c>
      <c r="GI13" s="93">
        <f t="shared" si="81"/>
        <v>0</v>
      </c>
      <c r="GJ13" s="93">
        <f t="shared" si="82"/>
        <v>0</v>
      </c>
      <c r="GK13" s="93">
        <f t="shared" si="83"/>
        <v>0</v>
      </c>
      <c r="GL13" s="93">
        <f t="shared" si="84"/>
        <v>0</v>
      </c>
      <c r="GM13" s="93">
        <f t="shared" si="85"/>
        <v>0</v>
      </c>
      <c r="GN13" s="93">
        <f t="shared" si="86"/>
        <v>0</v>
      </c>
      <c r="GO13" s="93">
        <f t="shared" si="87"/>
        <v>0</v>
      </c>
      <c r="GP13" s="93">
        <f t="shared" si="88"/>
        <v>0</v>
      </c>
      <c r="GQ13" s="93">
        <f t="shared" si="89"/>
        <v>0</v>
      </c>
      <c r="GR13" s="93">
        <f t="shared" si="90"/>
        <v>0</v>
      </c>
      <c r="GS13" s="93">
        <f t="shared" si="91"/>
        <v>0</v>
      </c>
      <c r="GT13" s="93">
        <f t="shared" si="92"/>
        <v>0</v>
      </c>
      <c r="GU13" s="93">
        <f t="shared" si="93"/>
        <v>0</v>
      </c>
      <c r="GV13" s="93">
        <f t="shared" si="94"/>
        <v>0</v>
      </c>
      <c r="GW13" s="93">
        <f t="shared" si="95"/>
        <v>0</v>
      </c>
      <c r="GX13" s="93">
        <f t="shared" si="96"/>
        <v>0</v>
      </c>
      <c r="GY13" s="93">
        <f t="shared" si="97"/>
        <v>0</v>
      </c>
      <c r="GZ13" s="93">
        <f t="shared" si="98"/>
        <v>0</v>
      </c>
      <c r="HA13" s="93">
        <f t="shared" si="99"/>
        <v>0</v>
      </c>
      <c r="HB13" s="93">
        <f t="shared" si="100"/>
        <v>0</v>
      </c>
      <c r="HC13" s="93">
        <f t="shared" si="101"/>
        <v>0</v>
      </c>
      <c r="HD13" s="93">
        <f t="shared" si="102"/>
        <v>0</v>
      </c>
      <c r="HE13" s="93">
        <f t="shared" si="103"/>
        <v>0</v>
      </c>
      <c r="HF13" s="93">
        <f t="shared" si="104"/>
        <v>0</v>
      </c>
      <c r="HG13" s="93">
        <f t="shared" si="105"/>
        <v>0</v>
      </c>
      <c r="HH13" s="93">
        <f t="shared" si="106"/>
        <v>0</v>
      </c>
      <c r="HI13" s="93">
        <f t="shared" si="107"/>
        <v>0</v>
      </c>
      <c r="HJ13" s="93">
        <f t="shared" si="108"/>
        <v>0</v>
      </c>
      <c r="HK13" s="93">
        <f t="shared" si="109"/>
        <v>0</v>
      </c>
      <c r="HL13" s="93">
        <f t="shared" si="110"/>
        <v>0</v>
      </c>
      <c r="HM13" s="93">
        <f t="shared" si="111"/>
        <v>0</v>
      </c>
      <c r="HN13" s="93">
        <f t="shared" si="112"/>
        <v>0</v>
      </c>
      <c r="HO13" s="93">
        <f t="shared" si="113"/>
        <v>0</v>
      </c>
      <c r="HP13" s="93">
        <f t="shared" si="114"/>
        <v>0</v>
      </c>
      <c r="HQ13" s="93">
        <f t="shared" si="115"/>
        <v>0</v>
      </c>
    </row>
    <row r="14" spans="2:225" x14ac:dyDescent="0.25">
      <c r="B14" s="40">
        <v>10</v>
      </c>
      <c r="C14" s="91">
        <f t="shared" ca="1" si="0"/>
        <v>10595241.415529259</v>
      </c>
      <c r="D14" s="91">
        <f t="shared" ca="1" si="1"/>
        <v>16808115.254275732</v>
      </c>
      <c r="E14" s="91">
        <f t="shared" ca="1" si="2"/>
        <v>5664565.8204490123</v>
      </c>
      <c r="F14" s="91">
        <f t="shared" ca="1" si="3"/>
        <v>9468764.5763499811</v>
      </c>
      <c r="H14" s="40">
        <v>10</v>
      </c>
      <c r="I14" s="91">
        <v>0</v>
      </c>
      <c r="J14" s="41">
        <v>0</v>
      </c>
      <c r="K14" s="92">
        <f t="shared" si="4"/>
        <v>0</v>
      </c>
      <c r="L14" s="92">
        <f t="shared" si="5"/>
        <v>0</v>
      </c>
      <c r="M14" s="42"/>
      <c r="N14" s="40">
        <v>10</v>
      </c>
      <c r="O14" s="54">
        <v>0</v>
      </c>
      <c r="P14" s="92">
        <f t="shared" si="6"/>
        <v>0</v>
      </c>
      <c r="Q14" s="92">
        <f t="shared" si="7"/>
        <v>0</v>
      </c>
      <c r="R14" s="42"/>
      <c r="S14" s="40">
        <v>10</v>
      </c>
      <c r="T14" s="54">
        <f>'7. Dödsrisk'!F14</f>
        <v>2.0000000000000001E-4</v>
      </c>
      <c r="U14" s="90">
        <f t="shared" si="116"/>
        <v>0.99980000000000002</v>
      </c>
      <c r="V14" s="43"/>
      <c r="W14" s="37">
        <v>10</v>
      </c>
      <c r="X14" s="93">
        <f t="shared" si="123"/>
        <v>0.99710195337212437</v>
      </c>
      <c r="Y14" s="93">
        <f t="shared" si="123"/>
        <v>0.99920027394741384</v>
      </c>
      <c r="Z14" s="93">
        <f t="shared" si="123"/>
        <v>0.99939015807744869</v>
      </c>
      <c r="AA14" s="93">
        <f t="shared" si="122"/>
        <v>0.99950010308878845</v>
      </c>
      <c r="AB14" s="93">
        <f t="shared" si="122"/>
        <v>0.99955008059281814</v>
      </c>
      <c r="AC14" s="93">
        <f t="shared" si="122"/>
        <v>0.99962005399659792</v>
      </c>
      <c r="AD14" s="93">
        <f t="shared" si="122"/>
        <v>0.99962005399659792</v>
      </c>
      <c r="AE14" s="93">
        <f t="shared" si="122"/>
        <v>0.99973002429927094</v>
      </c>
      <c r="AF14" s="93">
        <f t="shared" si="122"/>
        <v>0.99982000809999994</v>
      </c>
      <c r="AG14" s="93">
        <f t="shared" si="122"/>
        <v>0.99990999999999997</v>
      </c>
      <c r="AH14" s="93">
        <f t="shared" si="122"/>
        <v>1</v>
      </c>
      <c r="AI14" s="93">
        <f t="shared" si="122"/>
        <v>0</v>
      </c>
      <c r="AJ14" s="93">
        <f t="shared" si="122"/>
        <v>0</v>
      </c>
      <c r="AK14" s="93">
        <f t="shared" si="122"/>
        <v>0</v>
      </c>
      <c r="AL14" s="93">
        <f t="shared" si="122"/>
        <v>0</v>
      </c>
      <c r="AM14" s="93">
        <f t="shared" si="122"/>
        <v>0</v>
      </c>
      <c r="AN14" s="93">
        <f t="shared" si="122"/>
        <v>0</v>
      </c>
      <c r="AO14" s="93">
        <f t="shared" si="122"/>
        <v>0</v>
      </c>
      <c r="AP14" s="93">
        <f t="shared" si="122"/>
        <v>0</v>
      </c>
      <c r="AQ14" s="93">
        <f t="shared" si="122"/>
        <v>0</v>
      </c>
      <c r="AR14" s="93">
        <f t="shared" si="122"/>
        <v>0</v>
      </c>
      <c r="AS14" s="93">
        <f t="shared" si="122"/>
        <v>0</v>
      </c>
      <c r="AT14" s="93">
        <f t="shared" si="122"/>
        <v>0</v>
      </c>
      <c r="AU14" s="93">
        <f t="shared" si="122"/>
        <v>0</v>
      </c>
      <c r="AV14" s="93">
        <f t="shared" si="122"/>
        <v>0</v>
      </c>
      <c r="AW14" s="93">
        <f t="shared" si="122"/>
        <v>0</v>
      </c>
      <c r="AX14" s="93">
        <f t="shared" si="122"/>
        <v>0</v>
      </c>
      <c r="AY14" s="93">
        <f t="shared" si="122"/>
        <v>0</v>
      </c>
      <c r="AZ14" s="93">
        <f t="shared" si="122"/>
        <v>0</v>
      </c>
      <c r="BA14" s="93">
        <f t="shared" si="122"/>
        <v>0</v>
      </c>
      <c r="BB14" s="93">
        <f t="shared" si="122"/>
        <v>0</v>
      </c>
      <c r="BC14" s="93">
        <f t="shared" si="122"/>
        <v>0</v>
      </c>
      <c r="BD14" s="93">
        <f t="shared" si="122"/>
        <v>0</v>
      </c>
      <c r="BE14" s="93">
        <f t="shared" si="122"/>
        <v>0</v>
      </c>
      <c r="BF14" s="93">
        <f t="shared" si="122"/>
        <v>0</v>
      </c>
      <c r="BG14" s="93">
        <f t="shared" si="122"/>
        <v>0</v>
      </c>
      <c r="BH14" s="93">
        <f t="shared" si="122"/>
        <v>0</v>
      </c>
      <c r="BI14" s="93">
        <f t="shared" si="122"/>
        <v>0</v>
      </c>
      <c r="BJ14" s="93">
        <f t="shared" si="122"/>
        <v>0</v>
      </c>
      <c r="BK14" s="93">
        <f t="shared" si="122"/>
        <v>0</v>
      </c>
      <c r="BL14" s="93">
        <f t="shared" si="122"/>
        <v>0</v>
      </c>
      <c r="BM14" s="93">
        <f t="shared" si="122"/>
        <v>0</v>
      </c>
      <c r="BN14" s="93">
        <f t="shared" si="122"/>
        <v>0</v>
      </c>
      <c r="BO14" s="93">
        <f t="shared" si="122"/>
        <v>0</v>
      </c>
      <c r="BP14" s="93">
        <f t="shared" si="122"/>
        <v>0</v>
      </c>
      <c r="BQ14" s="93">
        <f t="shared" si="122"/>
        <v>0</v>
      </c>
      <c r="BR14" s="93">
        <f t="shared" si="122"/>
        <v>0</v>
      </c>
      <c r="BS14" s="93">
        <f t="shared" si="122"/>
        <v>0</v>
      </c>
      <c r="BT14" s="93">
        <f t="shared" si="122"/>
        <v>0</v>
      </c>
      <c r="BU14" s="93">
        <f t="shared" si="122"/>
        <v>0</v>
      </c>
      <c r="BV14" s="93">
        <f t="shared" si="122"/>
        <v>0</v>
      </c>
      <c r="BW14" s="93">
        <f t="shared" si="122"/>
        <v>0</v>
      </c>
      <c r="BX14" s="93">
        <f t="shared" si="122"/>
        <v>0</v>
      </c>
      <c r="BY14" s="93">
        <f t="shared" si="122"/>
        <v>0</v>
      </c>
      <c r="BZ14" s="93">
        <f t="shared" si="122"/>
        <v>0</v>
      </c>
      <c r="CA14" s="93">
        <f t="shared" si="122"/>
        <v>0</v>
      </c>
      <c r="CB14" s="93">
        <f t="shared" si="122"/>
        <v>0</v>
      </c>
      <c r="CC14" s="93">
        <f t="shared" si="122"/>
        <v>0</v>
      </c>
      <c r="CD14" s="93">
        <f t="shared" si="122"/>
        <v>0</v>
      </c>
      <c r="CE14" s="93">
        <f t="shared" si="122"/>
        <v>0</v>
      </c>
      <c r="CF14" s="93">
        <f t="shared" si="122"/>
        <v>0</v>
      </c>
      <c r="CG14" s="93">
        <f t="shared" si="122"/>
        <v>0</v>
      </c>
      <c r="CH14" s="93">
        <f t="shared" si="122"/>
        <v>0</v>
      </c>
      <c r="CI14" s="93">
        <f t="shared" si="119"/>
        <v>0</v>
      </c>
      <c r="CJ14" s="93">
        <f t="shared" si="119"/>
        <v>0</v>
      </c>
      <c r="CK14" s="93">
        <f t="shared" si="119"/>
        <v>0</v>
      </c>
      <c r="CL14" s="93">
        <f t="shared" si="119"/>
        <v>0</v>
      </c>
      <c r="CM14" s="93">
        <f t="shared" si="121"/>
        <v>0</v>
      </c>
      <c r="CN14" s="93">
        <f t="shared" si="121"/>
        <v>0</v>
      </c>
      <c r="CO14" s="93">
        <f t="shared" si="121"/>
        <v>0</v>
      </c>
      <c r="CP14" s="93">
        <f t="shared" si="121"/>
        <v>0</v>
      </c>
      <c r="CQ14" s="93">
        <f t="shared" si="121"/>
        <v>0</v>
      </c>
      <c r="CR14" s="93">
        <f t="shared" si="121"/>
        <v>0</v>
      </c>
      <c r="CS14" s="93">
        <f t="shared" si="121"/>
        <v>0</v>
      </c>
      <c r="CT14" s="93">
        <f t="shared" si="121"/>
        <v>0</v>
      </c>
      <c r="CU14" s="93">
        <f t="shared" si="121"/>
        <v>0</v>
      </c>
      <c r="CV14" s="93">
        <f t="shared" si="121"/>
        <v>0</v>
      </c>
      <c r="CW14" s="93">
        <f t="shared" si="121"/>
        <v>0</v>
      </c>
      <c r="CX14" s="93">
        <f t="shared" si="121"/>
        <v>0</v>
      </c>
      <c r="CY14" s="93">
        <f t="shared" si="121"/>
        <v>0</v>
      </c>
      <c r="CZ14" s="93">
        <f t="shared" si="121"/>
        <v>0</v>
      </c>
      <c r="DA14" s="93">
        <f t="shared" si="121"/>
        <v>0</v>
      </c>
      <c r="DB14" s="93">
        <f t="shared" si="121"/>
        <v>0</v>
      </c>
      <c r="DC14" s="93">
        <f t="shared" si="121"/>
        <v>0</v>
      </c>
      <c r="DD14" s="93">
        <f t="shared" si="121"/>
        <v>0</v>
      </c>
      <c r="DE14" s="93">
        <f t="shared" si="121"/>
        <v>0</v>
      </c>
      <c r="DF14" s="93">
        <f t="shared" si="121"/>
        <v>0</v>
      </c>
      <c r="DG14" s="93">
        <f t="shared" si="121"/>
        <v>0</v>
      </c>
      <c r="DH14" s="93">
        <f t="shared" si="121"/>
        <v>0</v>
      </c>
      <c r="DI14" s="93">
        <f t="shared" si="121"/>
        <v>0</v>
      </c>
      <c r="DJ14" s="93">
        <f t="shared" si="121"/>
        <v>0</v>
      </c>
      <c r="DK14" s="93">
        <f t="shared" si="121"/>
        <v>0</v>
      </c>
      <c r="DL14" s="93">
        <f t="shared" si="121"/>
        <v>0</v>
      </c>
      <c r="DM14" s="93">
        <f t="shared" si="121"/>
        <v>0</v>
      </c>
      <c r="DN14" s="93">
        <f t="shared" si="121"/>
        <v>0</v>
      </c>
      <c r="DO14" s="93">
        <f t="shared" si="121"/>
        <v>0</v>
      </c>
      <c r="DP14" s="93">
        <f t="shared" si="121"/>
        <v>0</v>
      </c>
      <c r="DQ14" s="93">
        <f t="shared" si="121"/>
        <v>0</v>
      </c>
      <c r="DR14" s="93">
        <f t="shared" si="121"/>
        <v>0</v>
      </c>
      <c r="DS14" s="93">
        <f t="shared" si="121"/>
        <v>0</v>
      </c>
      <c r="DU14" s="37">
        <v>10</v>
      </c>
      <c r="DV14" s="93">
        <f t="shared" si="16"/>
        <v>0.86416807814151486</v>
      </c>
      <c r="DW14" s="93">
        <f t="shared" si="17"/>
        <v>0.8768764322318312</v>
      </c>
      <c r="DX14" s="93">
        <f t="shared" si="18"/>
        <v>0.88977167388229927</v>
      </c>
      <c r="DY14" s="93">
        <f t="shared" si="19"/>
        <v>0.90285655143939192</v>
      </c>
      <c r="DZ14" s="93">
        <f t="shared" si="20"/>
        <v>0.91613385366644173</v>
      </c>
      <c r="EA14" s="93">
        <f t="shared" si="21"/>
        <v>0.92960641033800695</v>
      </c>
      <c r="EB14" s="93">
        <f t="shared" si="22"/>
        <v>0.94327709284297756</v>
      </c>
      <c r="EC14" s="93">
        <f t="shared" si="23"/>
        <v>0.95714881479655067</v>
      </c>
      <c r="ED14" s="93">
        <f t="shared" si="24"/>
        <v>0.97122453266120568</v>
      </c>
      <c r="EE14" s="93">
        <f t="shared" si="25"/>
        <v>0.98550724637681164</v>
      </c>
      <c r="EF14" s="93">
        <f t="shared" si="26"/>
        <v>1</v>
      </c>
      <c r="EG14" s="93">
        <f t="shared" si="27"/>
        <v>0</v>
      </c>
      <c r="EH14" s="93">
        <f t="shared" si="28"/>
        <v>0</v>
      </c>
      <c r="EI14" s="93">
        <f t="shared" si="29"/>
        <v>0</v>
      </c>
      <c r="EJ14" s="93">
        <f t="shared" si="30"/>
        <v>0</v>
      </c>
      <c r="EK14" s="93">
        <f t="shared" si="31"/>
        <v>0</v>
      </c>
      <c r="EL14" s="93">
        <f t="shared" si="32"/>
        <v>0</v>
      </c>
      <c r="EM14" s="93">
        <f t="shared" si="33"/>
        <v>0</v>
      </c>
      <c r="EN14" s="93">
        <f t="shared" si="34"/>
        <v>0</v>
      </c>
      <c r="EO14" s="93">
        <f t="shared" si="35"/>
        <v>0</v>
      </c>
      <c r="EP14" s="93">
        <f t="shared" si="36"/>
        <v>0</v>
      </c>
      <c r="EQ14" s="93">
        <f t="shared" si="37"/>
        <v>0</v>
      </c>
      <c r="ER14" s="93">
        <f t="shared" si="38"/>
        <v>0</v>
      </c>
      <c r="ES14" s="93">
        <f t="shared" si="39"/>
        <v>0</v>
      </c>
      <c r="ET14" s="93">
        <f t="shared" si="40"/>
        <v>0</v>
      </c>
      <c r="EU14" s="93">
        <f t="shared" si="41"/>
        <v>0</v>
      </c>
      <c r="EV14" s="93">
        <f t="shared" si="42"/>
        <v>0</v>
      </c>
      <c r="EW14" s="93">
        <f t="shared" si="43"/>
        <v>0</v>
      </c>
      <c r="EX14" s="93">
        <f t="shared" si="44"/>
        <v>0</v>
      </c>
      <c r="EY14" s="93">
        <f t="shared" si="45"/>
        <v>0</v>
      </c>
      <c r="EZ14" s="93">
        <f t="shared" si="46"/>
        <v>0</v>
      </c>
      <c r="FA14" s="93">
        <f t="shared" si="47"/>
        <v>0</v>
      </c>
      <c r="FB14" s="93">
        <f t="shared" si="48"/>
        <v>0</v>
      </c>
      <c r="FC14" s="93">
        <f t="shared" si="49"/>
        <v>0</v>
      </c>
      <c r="FD14" s="93">
        <f t="shared" si="50"/>
        <v>0</v>
      </c>
      <c r="FE14" s="93">
        <f t="shared" si="51"/>
        <v>0</v>
      </c>
      <c r="FF14" s="93">
        <f t="shared" si="52"/>
        <v>0</v>
      </c>
      <c r="FG14" s="93">
        <f t="shared" si="53"/>
        <v>0</v>
      </c>
      <c r="FH14" s="93">
        <f t="shared" si="54"/>
        <v>0</v>
      </c>
      <c r="FI14" s="93">
        <f t="shared" si="55"/>
        <v>0</v>
      </c>
      <c r="FJ14" s="93">
        <f t="shared" si="56"/>
        <v>0</v>
      </c>
      <c r="FK14" s="93">
        <f t="shared" si="57"/>
        <v>0</v>
      </c>
      <c r="FL14" s="93">
        <f t="shared" si="58"/>
        <v>0</v>
      </c>
      <c r="FM14" s="93">
        <f t="shared" si="59"/>
        <v>0</v>
      </c>
      <c r="FN14" s="93">
        <f t="shared" si="60"/>
        <v>0</v>
      </c>
      <c r="FO14" s="93">
        <f t="shared" si="61"/>
        <v>0</v>
      </c>
      <c r="FP14" s="93">
        <f t="shared" si="62"/>
        <v>0</v>
      </c>
      <c r="FQ14" s="93">
        <f t="shared" si="63"/>
        <v>0</v>
      </c>
      <c r="FR14" s="93">
        <f t="shared" si="64"/>
        <v>0</v>
      </c>
      <c r="FS14" s="93">
        <f t="shared" si="65"/>
        <v>0</v>
      </c>
      <c r="FT14" s="93">
        <f t="shared" si="66"/>
        <v>0</v>
      </c>
      <c r="FU14" s="93">
        <f t="shared" si="67"/>
        <v>0</v>
      </c>
      <c r="FV14" s="93">
        <f t="shared" si="68"/>
        <v>0</v>
      </c>
      <c r="FW14" s="93">
        <f t="shared" si="69"/>
        <v>0</v>
      </c>
      <c r="FX14" s="93">
        <f t="shared" si="70"/>
        <v>0</v>
      </c>
      <c r="FY14" s="93">
        <f t="shared" si="71"/>
        <v>0</v>
      </c>
      <c r="FZ14" s="93">
        <f t="shared" si="72"/>
        <v>0</v>
      </c>
      <c r="GA14" s="93">
        <f t="shared" si="73"/>
        <v>0</v>
      </c>
      <c r="GB14" s="93">
        <f t="shared" si="74"/>
        <v>0</v>
      </c>
      <c r="GC14" s="93">
        <f t="shared" si="75"/>
        <v>0</v>
      </c>
      <c r="GD14" s="93">
        <f t="shared" si="76"/>
        <v>0</v>
      </c>
      <c r="GE14" s="93">
        <f t="shared" si="77"/>
        <v>0</v>
      </c>
      <c r="GF14" s="93">
        <f t="shared" si="78"/>
        <v>0</v>
      </c>
      <c r="GG14" s="93">
        <f t="shared" si="79"/>
        <v>0</v>
      </c>
      <c r="GH14" s="93">
        <f t="shared" si="80"/>
        <v>0</v>
      </c>
      <c r="GI14" s="93">
        <f t="shared" si="81"/>
        <v>0</v>
      </c>
      <c r="GJ14" s="93">
        <f t="shared" si="82"/>
        <v>0</v>
      </c>
      <c r="GK14" s="93">
        <f t="shared" si="83"/>
        <v>0</v>
      </c>
      <c r="GL14" s="93">
        <f t="shared" si="84"/>
        <v>0</v>
      </c>
      <c r="GM14" s="93">
        <f t="shared" si="85"/>
        <v>0</v>
      </c>
      <c r="GN14" s="93">
        <f t="shared" si="86"/>
        <v>0</v>
      </c>
      <c r="GO14" s="93">
        <f t="shared" si="87"/>
        <v>0</v>
      </c>
      <c r="GP14" s="93">
        <f t="shared" si="88"/>
        <v>0</v>
      </c>
      <c r="GQ14" s="93">
        <f t="shared" si="89"/>
        <v>0</v>
      </c>
      <c r="GR14" s="93">
        <f t="shared" si="90"/>
        <v>0</v>
      </c>
      <c r="GS14" s="93">
        <f t="shared" si="91"/>
        <v>0</v>
      </c>
      <c r="GT14" s="93">
        <f t="shared" si="92"/>
        <v>0</v>
      </c>
      <c r="GU14" s="93">
        <f t="shared" si="93"/>
        <v>0</v>
      </c>
      <c r="GV14" s="93">
        <f t="shared" si="94"/>
        <v>0</v>
      </c>
      <c r="GW14" s="93">
        <f t="shared" si="95"/>
        <v>0</v>
      </c>
      <c r="GX14" s="93">
        <f t="shared" si="96"/>
        <v>0</v>
      </c>
      <c r="GY14" s="93">
        <f t="shared" si="97"/>
        <v>0</v>
      </c>
      <c r="GZ14" s="93">
        <f t="shared" si="98"/>
        <v>0</v>
      </c>
      <c r="HA14" s="93">
        <f t="shared" si="99"/>
        <v>0</v>
      </c>
      <c r="HB14" s="93">
        <f t="shared" si="100"/>
        <v>0</v>
      </c>
      <c r="HC14" s="93">
        <f t="shared" si="101"/>
        <v>0</v>
      </c>
      <c r="HD14" s="93">
        <f t="shared" si="102"/>
        <v>0</v>
      </c>
      <c r="HE14" s="93">
        <f t="shared" si="103"/>
        <v>0</v>
      </c>
      <c r="HF14" s="93">
        <f t="shared" si="104"/>
        <v>0</v>
      </c>
      <c r="HG14" s="93">
        <f t="shared" si="105"/>
        <v>0</v>
      </c>
      <c r="HH14" s="93">
        <f t="shared" si="106"/>
        <v>0</v>
      </c>
      <c r="HI14" s="93">
        <f t="shared" si="107"/>
        <v>0</v>
      </c>
      <c r="HJ14" s="93">
        <f t="shared" si="108"/>
        <v>0</v>
      </c>
      <c r="HK14" s="93">
        <f t="shared" si="109"/>
        <v>0</v>
      </c>
      <c r="HL14" s="93">
        <f t="shared" si="110"/>
        <v>0</v>
      </c>
      <c r="HM14" s="93">
        <f t="shared" si="111"/>
        <v>0</v>
      </c>
      <c r="HN14" s="93">
        <f t="shared" si="112"/>
        <v>0</v>
      </c>
      <c r="HO14" s="93">
        <f t="shared" si="113"/>
        <v>0</v>
      </c>
      <c r="HP14" s="93">
        <f t="shared" si="114"/>
        <v>0</v>
      </c>
      <c r="HQ14" s="93">
        <f t="shared" si="115"/>
        <v>0</v>
      </c>
    </row>
    <row r="15" spans="2:225" x14ac:dyDescent="0.25">
      <c r="B15" s="40">
        <v>11</v>
      </c>
      <c r="C15" s="91">
        <f t="shared" ca="1" si="0"/>
        <v>10753204.430173071</v>
      </c>
      <c r="D15" s="91">
        <f t="shared" ca="1" si="1"/>
        <v>16811477.5497857</v>
      </c>
      <c r="E15" s="91">
        <f t="shared" ca="1" si="2"/>
        <v>5749018.0625975486</v>
      </c>
      <c r="F15" s="91">
        <f t="shared" ca="1" si="3"/>
        <v>9470658.7080916055</v>
      </c>
      <c r="H15" s="40">
        <v>11</v>
      </c>
      <c r="I15" s="91">
        <v>0</v>
      </c>
      <c r="J15" s="41">
        <v>0</v>
      </c>
      <c r="K15" s="92">
        <f t="shared" si="4"/>
        <v>0</v>
      </c>
      <c r="L15" s="92">
        <f t="shared" si="5"/>
        <v>0</v>
      </c>
      <c r="M15" s="42"/>
      <c r="N15" s="40">
        <v>11</v>
      </c>
      <c r="O15" s="54">
        <v>0</v>
      </c>
      <c r="P15" s="92">
        <f t="shared" si="6"/>
        <v>0</v>
      </c>
      <c r="Q15" s="92">
        <f t="shared" si="7"/>
        <v>0</v>
      </c>
      <c r="R15" s="42"/>
      <c r="S15" s="40">
        <v>11</v>
      </c>
      <c r="T15" s="54">
        <f>'7. Dödsrisk'!F15</f>
        <v>4.0000000000000003E-5</v>
      </c>
      <c r="U15" s="90">
        <f t="shared" si="116"/>
        <v>0.99995999999999996</v>
      </c>
      <c r="V15" s="43"/>
      <c r="W15" s="37">
        <v>11</v>
      </c>
      <c r="X15" s="93">
        <f t="shared" si="123"/>
        <v>0.99690253298144993</v>
      </c>
      <c r="Y15" s="93">
        <f t="shared" si="123"/>
        <v>0.99900043389262438</v>
      </c>
      <c r="Z15" s="93">
        <f t="shared" si="123"/>
        <v>0.99919028004583321</v>
      </c>
      <c r="AA15" s="93">
        <f t="shared" si="122"/>
        <v>0.99930020306817069</v>
      </c>
      <c r="AB15" s="93">
        <f t="shared" si="122"/>
        <v>0.99935017057669961</v>
      </c>
      <c r="AC15" s="93">
        <f t="shared" si="122"/>
        <v>0.99942012998579866</v>
      </c>
      <c r="AD15" s="93">
        <f t="shared" si="122"/>
        <v>0.99942012998579866</v>
      </c>
      <c r="AE15" s="93">
        <f t="shared" si="122"/>
        <v>0.9995300782944111</v>
      </c>
      <c r="AF15" s="93">
        <f t="shared" si="122"/>
        <v>0.99962004409838001</v>
      </c>
      <c r="AG15" s="93">
        <f t="shared" si="122"/>
        <v>0.99971001800000003</v>
      </c>
      <c r="AH15" s="93">
        <f t="shared" si="122"/>
        <v>0.99980000000000002</v>
      </c>
      <c r="AI15" s="93">
        <f t="shared" si="122"/>
        <v>1</v>
      </c>
      <c r="AJ15" s="93">
        <f t="shared" si="122"/>
        <v>0</v>
      </c>
      <c r="AK15" s="93">
        <f t="shared" si="122"/>
        <v>0</v>
      </c>
      <c r="AL15" s="93">
        <f t="shared" si="122"/>
        <v>0</v>
      </c>
      <c r="AM15" s="93">
        <f t="shared" si="122"/>
        <v>0</v>
      </c>
      <c r="AN15" s="93">
        <f t="shared" si="122"/>
        <v>0</v>
      </c>
      <c r="AO15" s="93">
        <f t="shared" si="122"/>
        <v>0</v>
      </c>
      <c r="AP15" s="93">
        <f t="shared" si="122"/>
        <v>0</v>
      </c>
      <c r="AQ15" s="93">
        <f t="shared" si="122"/>
        <v>0</v>
      </c>
      <c r="AR15" s="93">
        <f t="shared" si="122"/>
        <v>0</v>
      </c>
      <c r="AS15" s="93">
        <f t="shared" si="122"/>
        <v>0</v>
      </c>
      <c r="AT15" s="93">
        <f t="shared" si="122"/>
        <v>0</v>
      </c>
      <c r="AU15" s="93">
        <f t="shared" si="122"/>
        <v>0</v>
      </c>
      <c r="AV15" s="93">
        <f t="shared" si="122"/>
        <v>0</v>
      </c>
      <c r="AW15" s="93">
        <f t="shared" si="122"/>
        <v>0</v>
      </c>
      <c r="AX15" s="93">
        <f t="shared" si="122"/>
        <v>0</v>
      </c>
      <c r="AY15" s="93">
        <f t="shared" si="122"/>
        <v>0</v>
      </c>
      <c r="AZ15" s="93">
        <f t="shared" si="122"/>
        <v>0</v>
      </c>
      <c r="BA15" s="93">
        <f t="shared" si="122"/>
        <v>0</v>
      </c>
      <c r="BB15" s="93">
        <f t="shared" si="122"/>
        <v>0</v>
      </c>
      <c r="BC15" s="93">
        <f t="shared" si="122"/>
        <v>0</v>
      </c>
      <c r="BD15" s="93">
        <f t="shared" si="122"/>
        <v>0</v>
      </c>
      <c r="BE15" s="93">
        <f t="shared" si="122"/>
        <v>0</v>
      </c>
      <c r="BF15" s="93">
        <f t="shared" si="122"/>
        <v>0</v>
      </c>
      <c r="BG15" s="93">
        <f t="shared" si="122"/>
        <v>0</v>
      </c>
      <c r="BH15" s="93">
        <f t="shared" si="122"/>
        <v>0</v>
      </c>
      <c r="BI15" s="93">
        <f t="shared" si="122"/>
        <v>0</v>
      </c>
      <c r="BJ15" s="93">
        <f t="shared" si="122"/>
        <v>0</v>
      </c>
      <c r="BK15" s="93">
        <f t="shared" si="122"/>
        <v>0</v>
      </c>
      <c r="BL15" s="93">
        <f t="shared" si="122"/>
        <v>0</v>
      </c>
      <c r="BM15" s="93">
        <f t="shared" si="122"/>
        <v>0</v>
      </c>
      <c r="BN15" s="93">
        <f t="shared" si="122"/>
        <v>0</v>
      </c>
      <c r="BO15" s="93">
        <f t="shared" si="122"/>
        <v>0</v>
      </c>
      <c r="BP15" s="93">
        <f t="shared" si="122"/>
        <v>0</v>
      </c>
      <c r="BQ15" s="93">
        <f t="shared" si="122"/>
        <v>0</v>
      </c>
      <c r="BR15" s="93">
        <f t="shared" si="122"/>
        <v>0</v>
      </c>
      <c r="BS15" s="93">
        <f t="shared" si="122"/>
        <v>0</v>
      </c>
      <c r="BT15" s="93">
        <f t="shared" si="122"/>
        <v>0</v>
      </c>
      <c r="BU15" s="93">
        <f t="shared" si="122"/>
        <v>0</v>
      </c>
      <c r="BV15" s="93">
        <f t="shared" si="122"/>
        <v>0</v>
      </c>
      <c r="BW15" s="93">
        <f t="shared" si="122"/>
        <v>0</v>
      </c>
      <c r="BX15" s="93">
        <f t="shared" si="122"/>
        <v>0</v>
      </c>
      <c r="BY15" s="93">
        <f t="shared" si="122"/>
        <v>0</v>
      </c>
      <c r="BZ15" s="93">
        <f t="shared" si="122"/>
        <v>0</v>
      </c>
      <c r="CA15" s="93">
        <f t="shared" si="122"/>
        <v>0</v>
      </c>
      <c r="CB15" s="93">
        <f t="shared" si="122"/>
        <v>0</v>
      </c>
      <c r="CC15" s="93">
        <f t="shared" si="122"/>
        <v>0</v>
      </c>
      <c r="CD15" s="93">
        <f t="shared" si="122"/>
        <v>0</v>
      </c>
      <c r="CE15" s="93">
        <f t="shared" si="122"/>
        <v>0</v>
      </c>
      <c r="CF15" s="93">
        <f t="shared" si="122"/>
        <v>0</v>
      </c>
      <c r="CG15" s="93">
        <f t="shared" si="122"/>
        <v>0</v>
      </c>
      <c r="CH15" s="93">
        <f t="shared" si="122"/>
        <v>0</v>
      </c>
      <c r="CI15" s="93">
        <f t="shared" si="119"/>
        <v>0</v>
      </c>
      <c r="CJ15" s="93">
        <f t="shared" si="119"/>
        <v>0</v>
      </c>
      <c r="CK15" s="93">
        <f t="shared" si="119"/>
        <v>0</v>
      </c>
      <c r="CL15" s="93">
        <f t="shared" si="119"/>
        <v>0</v>
      </c>
      <c r="CM15" s="93">
        <f t="shared" si="121"/>
        <v>0</v>
      </c>
      <c r="CN15" s="93">
        <f t="shared" si="121"/>
        <v>0</v>
      </c>
      <c r="CO15" s="93">
        <f t="shared" si="121"/>
        <v>0</v>
      </c>
      <c r="CP15" s="93">
        <f t="shared" si="121"/>
        <v>0</v>
      </c>
      <c r="CQ15" s="93">
        <f t="shared" si="121"/>
        <v>0</v>
      </c>
      <c r="CR15" s="93">
        <f t="shared" si="121"/>
        <v>0</v>
      </c>
      <c r="CS15" s="93">
        <f t="shared" si="121"/>
        <v>0</v>
      </c>
      <c r="CT15" s="93">
        <f t="shared" si="121"/>
        <v>0</v>
      </c>
      <c r="CU15" s="93">
        <f t="shared" si="121"/>
        <v>0</v>
      </c>
      <c r="CV15" s="93">
        <f t="shared" si="121"/>
        <v>0</v>
      </c>
      <c r="CW15" s="93">
        <f t="shared" si="121"/>
        <v>0</v>
      </c>
      <c r="CX15" s="93">
        <f t="shared" si="121"/>
        <v>0</v>
      </c>
      <c r="CY15" s="93">
        <f t="shared" si="121"/>
        <v>0</v>
      </c>
      <c r="CZ15" s="93">
        <f t="shared" si="121"/>
        <v>0</v>
      </c>
      <c r="DA15" s="93">
        <f t="shared" si="121"/>
        <v>0</v>
      </c>
      <c r="DB15" s="93">
        <f t="shared" si="121"/>
        <v>0</v>
      </c>
      <c r="DC15" s="93">
        <f t="shared" si="121"/>
        <v>0</v>
      </c>
      <c r="DD15" s="93">
        <f t="shared" si="121"/>
        <v>0</v>
      </c>
      <c r="DE15" s="93">
        <f t="shared" si="121"/>
        <v>0</v>
      </c>
      <c r="DF15" s="93">
        <f t="shared" si="121"/>
        <v>0</v>
      </c>
      <c r="DG15" s="93">
        <f t="shared" si="121"/>
        <v>0</v>
      </c>
      <c r="DH15" s="93">
        <f t="shared" si="121"/>
        <v>0</v>
      </c>
      <c r="DI15" s="93">
        <f t="shared" si="121"/>
        <v>0</v>
      </c>
      <c r="DJ15" s="93">
        <f t="shared" si="121"/>
        <v>0</v>
      </c>
      <c r="DK15" s="93">
        <f t="shared" si="121"/>
        <v>0</v>
      </c>
      <c r="DL15" s="93">
        <f t="shared" si="121"/>
        <v>0</v>
      </c>
      <c r="DM15" s="93">
        <f t="shared" si="121"/>
        <v>0</v>
      </c>
      <c r="DN15" s="93">
        <f t="shared" si="121"/>
        <v>0</v>
      </c>
      <c r="DO15" s="93">
        <f t="shared" si="121"/>
        <v>0</v>
      </c>
      <c r="DP15" s="93">
        <f t="shared" si="121"/>
        <v>0</v>
      </c>
      <c r="DQ15" s="93">
        <f t="shared" si="121"/>
        <v>0</v>
      </c>
      <c r="DR15" s="93">
        <f t="shared" si="121"/>
        <v>0</v>
      </c>
      <c r="DS15" s="93">
        <f t="shared" si="121"/>
        <v>0</v>
      </c>
      <c r="DU15" s="37">
        <v>11</v>
      </c>
      <c r="DV15" s="93">
        <f t="shared" si="16"/>
        <v>0.8516439030959857</v>
      </c>
      <c r="DW15" s="93">
        <f t="shared" si="17"/>
        <v>0.86416807814151486</v>
      </c>
      <c r="DX15" s="93">
        <f t="shared" si="18"/>
        <v>0.8768764322318312</v>
      </c>
      <c r="DY15" s="93">
        <f t="shared" si="19"/>
        <v>0.88977167388229927</v>
      </c>
      <c r="DZ15" s="93">
        <f t="shared" si="20"/>
        <v>0.90285655143939192</v>
      </c>
      <c r="EA15" s="93">
        <f t="shared" si="21"/>
        <v>0.91613385366644173</v>
      </c>
      <c r="EB15" s="93">
        <f t="shared" si="22"/>
        <v>0.92960641033800695</v>
      </c>
      <c r="EC15" s="93">
        <f t="shared" si="23"/>
        <v>0.94327709284297756</v>
      </c>
      <c r="ED15" s="93">
        <f t="shared" si="24"/>
        <v>0.95714881479655067</v>
      </c>
      <c r="EE15" s="93">
        <f t="shared" si="25"/>
        <v>0.97122453266120568</v>
      </c>
      <c r="EF15" s="93">
        <f t="shared" si="26"/>
        <v>0.98550724637681164</v>
      </c>
      <c r="EG15" s="93">
        <f t="shared" si="27"/>
        <v>1</v>
      </c>
      <c r="EH15" s="93">
        <f t="shared" si="28"/>
        <v>0</v>
      </c>
      <c r="EI15" s="93">
        <f t="shared" si="29"/>
        <v>0</v>
      </c>
      <c r="EJ15" s="93">
        <f t="shared" si="30"/>
        <v>0</v>
      </c>
      <c r="EK15" s="93">
        <f t="shared" si="31"/>
        <v>0</v>
      </c>
      <c r="EL15" s="93">
        <f t="shared" si="32"/>
        <v>0</v>
      </c>
      <c r="EM15" s="93">
        <f t="shared" si="33"/>
        <v>0</v>
      </c>
      <c r="EN15" s="93">
        <f t="shared" si="34"/>
        <v>0</v>
      </c>
      <c r="EO15" s="93">
        <f t="shared" si="35"/>
        <v>0</v>
      </c>
      <c r="EP15" s="93">
        <f t="shared" si="36"/>
        <v>0</v>
      </c>
      <c r="EQ15" s="93">
        <f t="shared" si="37"/>
        <v>0</v>
      </c>
      <c r="ER15" s="93">
        <f t="shared" si="38"/>
        <v>0</v>
      </c>
      <c r="ES15" s="93">
        <f t="shared" si="39"/>
        <v>0</v>
      </c>
      <c r="ET15" s="93">
        <f t="shared" si="40"/>
        <v>0</v>
      </c>
      <c r="EU15" s="93">
        <f t="shared" si="41"/>
        <v>0</v>
      </c>
      <c r="EV15" s="93">
        <f t="shared" si="42"/>
        <v>0</v>
      </c>
      <c r="EW15" s="93">
        <f t="shared" si="43"/>
        <v>0</v>
      </c>
      <c r="EX15" s="93">
        <f t="shared" si="44"/>
        <v>0</v>
      </c>
      <c r="EY15" s="93">
        <f t="shared" si="45"/>
        <v>0</v>
      </c>
      <c r="EZ15" s="93">
        <f t="shared" si="46"/>
        <v>0</v>
      </c>
      <c r="FA15" s="93">
        <f t="shared" si="47"/>
        <v>0</v>
      </c>
      <c r="FB15" s="93">
        <f t="shared" si="48"/>
        <v>0</v>
      </c>
      <c r="FC15" s="93">
        <f t="shared" si="49"/>
        <v>0</v>
      </c>
      <c r="FD15" s="93">
        <f t="shared" si="50"/>
        <v>0</v>
      </c>
      <c r="FE15" s="93">
        <f t="shared" si="51"/>
        <v>0</v>
      </c>
      <c r="FF15" s="93">
        <f t="shared" si="52"/>
        <v>0</v>
      </c>
      <c r="FG15" s="93">
        <f t="shared" si="53"/>
        <v>0</v>
      </c>
      <c r="FH15" s="93">
        <f t="shared" si="54"/>
        <v>0</v>
      </c>
      <c r="FI15" s="93">
        <f t="shared" si="55"/>
        <v>0</v>
      </c>
      <c r="FJ15" s="93">
        <f t="shared" si="56"/>
        <v>0</v>
      </c>
      <c r="FK15" s="93">
        <f t="shared" si="57"/>
        <v>0</v>
      </c>
      <c r="FL15" s="93">
        <f t="shared" si="58"/>
        <v>0</v>
      </c>
      <c r="FM15" s="93">
        <f t="shared" si="59"/>
        <v>0</v>
      </c>
      <c r="FN15" s="93">
        <f t="shared" si="60"/>
        <v>0</v>
      </c>
      <c r="FO15" s="93">
        <f t="shared" si="61"/>
        <v>0</v>
      </c>
      <c r="FP15" s="93">
        <f t="shared" si="62"/>
        <v>0</v>
      </c>
      <c r="FQ15" s="93">
        <f t="shared" si="63"/>
        <v>0</v>
      </c>
      <c r="FR15" s="93">
        <f t="shared" si="64"/>
        <v>0</v>
      </c>
      <c r="FS15" s="93">
        <f t="shared" si="65"/>
        <v>0</v>
      </c>
      <c r="FT15" s="93">
        <f t="shared" si="66"/>
        <v>0</v>
      </c>
      <c r="FU15" s="93">
        <f t="shared" si="67"/>
        <v>0</v>
      </c>
      <c r="FV15" s="93">
        <f t="shared" si="68"/>
        <v>0</v>
      </c>
      <c r="FW15" s="93">
        <f t="shared" si="69"/>
        <v>0</v>
      </c>
      <c r="FX15" s="93">
        <f t="shared" si="70"/>
        <v>0</v>
      </c>
      <c r="FY15" s="93">
        <f t="shared" si="71"/>
        <v>0</v>
      </c>
      <c r="FZ15" s="93">
        <f t="shared" si="72"/>
        <v>0</v>
      </c>
      <c r="GA15" s="93">
        <f t="shared" si="73"/>
        <v>0</v>
      </c>
      <c r="GB15" s="93">
        <f t="shared" si="74"/>
        <v>0</v>
      </c>
      <c r="GC15" s="93">
        <f t="shared" si="75"/>
        <v>0</v>
      </c>
      <c r="GD15" s="93">
        <f t="shared" si="76"/>
        <v>0</v>
      </c>
      <c r="GE15" s="93">
        <f t="shared" si="77"/>
        <v>0</v>
      </c>
      <c r="GF15" s="93">
        <f t="shared" si="78"/>
        <v>0</v>
      </c>
      <c r="GG15" s="93">
        <f t="shared" si="79"/>
        <v>0</v>
      </c>
      <c r="GH15" s="93">
        <f t="shared" si="80"/>
        <v>0</v>
      </c>
      <c r="GI15" s="93">
        <f t="shared" si="81"/>
        <v>0</v>
      </c>
      <c r="GJ15" s="93">
        <f t="shared" si="82"/>
        <v>0</v>
      </c>
      <c r="GK15" s="93">
        <f t="shared" si="83"/>
        <v>0</v>
      </c>
      <c r="GL15" s="93">
        <f t="shared" si="84"/>
        <v>0</v>
      </c>
      <c r="GM15" s="93">
        <f t="shared" si="85"/>
        <v>0</v>
      </c>
      <c r="GN15" s="93">
        <f t="shared" si="86"/>
        <v>0</v>
      </c>
      <c r="GO15" s="93">
        <f t="shared" si="87"/>
        <v>0</v>
      </c>
      <c r="GP15" s="93">
        <f t="shared" si="88"/>
        <v>0</v>
      </c>
      <c r="GQ15" s="93">
        <f t="shared" si="89"/>
        <v>0</v>
      </c>
      <c r="GR15" s="93">
        <f t="shared" si="90"/>
        <v>0</v>
      </c>
      <c r="GS15" s="93">
        <f t="shared" si="91"/>
        <v>0</v>
      </c>
      <c r="GT15" s="93">
        <f t="shared" si="92"/>
        <v>0</v>
      </c>
      <c r="GU15" s="93">
        <f t="shared" si="93"/>
        <v>0</v>
      </c>
      <c r="GV15" s="93">
        <f t="shared" si="94"/>
        <v>0</v>
      </c>
      <c r="GW15" s="93">
        <f t="shared" si="95"/>
        <v>0</v>
      </c>
      <c r="GX15" s="93">
        <f t="shared" si="96"/>
        <v>0</v>
      </c>
      <c r="GY15" s="93">
        <f t="shared" si="97"/>
        <v>0</v>
      </c>
      <c r="GZ15" s="93">
        <f t="shared" si="98"/>
        <v>0</v>
      </c>
      <c r="HA15" s="93">
        <f t="shared" si="99"/>
        <v>0</v>
      </c>
      <c r="HB15" s="93">
        <f t="shared" si="100"/>
        <v>0</v>
      </c>
      <c r="HC15" s="93">
        <f t="shared" si="101"/>
        <v>0</v>
      </c>
      <c r="HD15" s="93">
        <f t="shared" si="102"/>
        <v>0</v>
      </c>
      <c r="HE15" s="93">
        <f t="shared" si="103"/>
        <v>0</v>
      </c>
      <c r="HF15" s="93">
        <f t="shared" si="104"/>
        <v>0</v>
      </c>
      <c r="HG15" s="93">
        <f t="shared" si="105"/>
        <v>0</v>
      </c>
      <c r="HH15" s="93">
        <f t="shared" si="106"/>
        <v>0</v>
      </c>
      <c r="HI15" s="93">
        <f t="shared" si="107"/>
        <v>0</v>
      </c>
      <c r="HJ15" s="93">
        <f t="shared" si="108"/>
        <v>0</v>
      </c>
      <c r="HK15" s="93">
        <f t="shared" si="109"/>
        <v>0</v>
      </c>
      <c r="HL15" s="93">
        <f t="shared" si="110"/>
        <v>0</v>
      </c>
      <c r="HM15" s="93">
        <f t="shared" si="111"/>
        <v>0</v>
      </c>
      <c r="HN15" s="93">
        <f t="shared" si="112"/>
        <v>0</v>
      </c>
      <c r="HO15" s="93">
        <f t="shared" si="113"/>
        <v>0</v>
      </c>
      <c r="HP15" s="93">
        <f t="shared" si="114"/>
        <v>0</v>
      </c>
      <c r="HQ15" s="93">
        <f t="shared" si="115"/>
        <v>0</v>
      </c>
    </row>
    <row r="16" spans="2:225" x14ac:dyDescent="0.25">
      <c r="B16" s="40">
        <v>12</v>
      </c>
      <c r="C16" s="91">
        <f t="shared" ca="1" si="0"/>
        <v>10911776.260490745</v>
      </c>
      <c r="D16" s="91">
        <f t="shared" ca="1" si="1"/>
        <v>16812150.03578712</v>
      </c>
      <c r="E16" s="91">
        <f t="shared" ca="1" si="2"/>
        <v>5833795.7977029448</v>
      </c>
      <c r="F16" s="91">
        <f t="shared" ca="1" si="3"/>
        <v>9471037.5495935827</v>
      </c>
      <c r="H16" s="40">
        <v>12</v>
      </c>
      <c r="I16" s="91">
        <v>0</v>
      </c>
      <c r="J16" s="41">
        <v>0</v>
      </c>
      <c r="K16" s="92">
        <f t="shared" si="4"/>
        <v>0</v>
      </c>
      <c r="L16" s="92">
        <f t="shared" si="5"/>
        <v>0</v>
      </c>
      <c r="M16" s="42"/>
      <c r="N16" s="40">
        <v>12</v>
      </c>
      <c r="O16" s="54">
        <v>0</v>
      </c>
      <c r="P16" s="92">
        <f t="shared" si="6"/>
        <v>0</v>
      </c>
      <c r="Q16" s="92">
        <f t="shared" si="7"/>
        <v>0</v>
      </c>
      <c r="R16" s="42"/>
      <c r="S16" s="40">
        <v>12</v>
      </c>
      <c r="T16" s="54">
        <f>'7. Dödsrisk'!F16</f>
        <v>4.0000000000000003E-5</v>
      </c>
      <c r="U16" s="90">
        <f t="shared" si="116"/>
        <v>0.99995999999999996</v>
      </c>
      <c r="V16" s="43"/>
      <c r="W16" s="37">
        <v>12</v>
      </c>
      <c r="X16" s="93">
        <f t="shared" si="123"/>
        <v>0.99686265688013065</v>
      </c>
      <c r="Y16" s="93">
        <f t="shared" si="123"/>
        <v>0.99896047387526865</v>
      </c>
      <c r="Z16" s="93">
        <f t="shared" si="123"/>
        <v>0.99915031243463137</v>
      </c>
      <c r="AA16" s="93">
        <f t="shared" si="122"/>
        <v>0.99926023106004791</v>
      </c>
      <c r="AB16" s="93">
        <f t="shared" si="122"/>
        <v>0.99931019656987652</v>
      </c>
      <c r="AC16" s="93">
        <f t="shared" si="122"/>
        <v>0.99938015318059914</v>
      </c>
      <c r="AD16" s="93">
        <f t="shared" si="122"/>
        <v>0.99938015318059914</v>
      </c>
      <c r="AE16" s="93">
        <f t="shared" si="122"/>
        <v>0.99949009709127923</v>
      </c>
      <c r="AF16" s="93">
        <f t="shared" si="122"/>
        <v>0.99958005929661609</v>
      </c>
      <c r="AG16" s="93">
        <f t="shared" si="122"/>
        <v>0.99967002959927997</v>
      </c>
      <c r="AH16" s="93">
        <f t="shared" si="122"/>
        <v>0.99976000799999998</v>
      </c>
      <c r="AI16" s="93">
        <f t="shared" si="122"/>
        <v>0.99995999999999996</v>
      </c>
      <c r="AJ16" s="93">
        <f t="shared" si="122"/>
        <v>1</v>
      </c>
      <c r="AK16" s="93">
        <f t="shared" si="122"/>
        <v>0</v>
      </c>
      <c r="AL16" s="93">
        <f t="shared" si="122"/>
        <v>0</v>
      </c>
      <c r="AM16" s="93">
        <f t="shared" si="122"/>
        <v>0</v>
      </c>
      <c r="AN16" s="93">
        <f t="shared" si="122"/>
        <v>0</v>
      </c>
      <c r="AO16" s="93">
        <f t="shared" si="122"/>
        <v>0</v>
      </c>
      <c r="AP16" s="93">
        <f t="shared" ref="AP16:CH21" si="124">IF($W16&lt;AP$3,0,IF($W16=AP$3,1,AP15*$U15))</f>
        <v>0</v>
      </c>
      <c r="AQ16" s="93">
        <f t="shared" si="124"/>
        <v>0</v>
      </c>
      <c r="AR16" s="93">
        <f t="shared" si="124"/>
        <v>0</v>
      </c>
      <c r="AS16" s="93">
        <f t="shared" si="124"/>
        <v>0</v>
      </c>
      <c r="AT16" s="93">
        <f t="shared" si="124"/>
        <v>0</v>
      </c>
      <c r="AU16" s="93">
        <f t="shared" si="124"/>
        <v>0</v>
      </c>
      <c r="AV16" s="93">
        <f t="shared" si="124"/>
        <v>0</v>
      </c>
      <c r="AW16" s="93">
        <f t="shared" si="124"/>
        <v>0</v>
      </c>
      <c r="AX16" s="93">
        <f t="shared" si="124"/>
        <v>0</v>
      </c>
      <c r="AY16" s="93">
        <f t="shared" si="124"/>
        <v>0</v>
      </c>
      <c r="AZ16" s="93">
        <f t="shared" si="124"/>
        <v>0</v>
      </c>
      <c r="BA16" s="93">
        <f t="shared" si="124"/>
        <v>0</v>
      </c>
      <c r="BB16" s="93">
        <f t="shared" si="124"/>
        <v>0</v>
      </c>
      <c r="BC16" s="93">
        <f t="shared" si="124"/>
        <v>0</v>
      </c>
      <c r="BD16" s="93">
        <f t="shared" si="124"/>
        <v>0</v>
      </c>
      <c r="BE16" s="93">
        <f t="shared" si="124"/>
        <v>0</v>
      </c>
      <c r="BF16" s="93">
        <f t="shared" si="124"/>
        <v>0</v>
      </c>
      <c r="BG16" s="93">
        <f t="shared" si="124"/>
        <v>0</v>
      </c>
      <c r="BH16" s="93">
        <f t="shared" si="124"/>
        <v>0</v>
      </c>
      <c r="BI16" s="93">
        <f t="shared" si="124"/>
        <v>0</v>
      </c>
      <c r="BJ16" s="93">
        <f t="shared" si="124"/>
        <v>0</v>
      </c>
      <c r="BK16" s="93">
        <f t="shared" si="124"/>
        <v>0</v>
      </c>
      <c r="BL16" s="93">
        <f t="shared" si="124"/>
        <v>0</v>
      </c>
      <c r="BM16" s="93">
        <f t="shared" si="124"/>
        <v>0</v>
      </c>
      <c r="BN16" s="93">
        <f t="shared" si="124"/>
        <v>0</v>
      </c>
      <c r="BO16" s="93">
        <f t="shared" si="124"/>
        <v>0</v>
      </c>
      <c r="BP16" s="93">
        <f t="shared" si="124"/>
        <v>0</v>
      </c>
      <c r="BQ16" s="93">
        <f t="shared" si="124"/>
        <v>0</v>
      </c>
      <c r="BR16" s="93">
        <f t="shared" si="124"/>
        <v>0</v>
      </c>
      <c r="BS16" s="93">
        <f t="shared" si="124"/>
        <v>0</v>
      </c>
      <c r="BT16" s="93">
        <f t="shared" si="124"/>
        <v>0</v>
      </c>
      <c r="BU16" s="93">
        <f t="shared" si="124"/>
        <v>0</v>
      </c>
      <c r="BV16" s="93">
        <f t="shared" si="124"/>
        <v>0</v>
      </c>
      <c r="BW16" s="93">
        <f t="shared" si="124"/>
        <v>0</v>
      </c>
      <c r="BX16" s="93">
        <f t="shared" si="124"/>
        <v>0</v>
      </c>
      <c r="BY16" s="93">
        <f t="shared" si="124"/>
        <v>0</v>
      </c>
      <c r="BZ16" s="93">
        <f t="shared" si="124"/>
        <v>0</v>
      </c>
      <c r="CA16" s="93">
        <f t="shared" si="124"/>
        <v>0</v>
      </c>
      <c r="CB16" s="93">
        <f t="shared" si="124"/>
        <v>0</v>
      </c>
      <c r="CC16" s="93">
        <f t="shared" si="124"/>
        <v>0</v>
      </c>
      <c r="CD16" s="93">
        <f t="shared" si="124"/>
        <v>0</v>
      </c>
      <c r="CE16" s="93">
        <f t="shared" si="124"/>
        <v>0</v>
      </c>
      <c r="CF16" s="93">
        <f t="shared" si="124"/>
        <v>0</v>
      </c>
      <c r="CG16" s="93">
        <f t="shared" si="124"/>
        <v>0</v>
      </c>
      <c r="CH16" s="93">
        <f t="shared" si="124"/>
        <v>0</v>
      </c>
      <c r="CI16" s="93">
        <f t="shared" si="119"/>
        <v>0</v>
      </c>
      <c r="CJ16" s="93">
        <f t="shared" si="119"/>
        <v>0</v>
      </c>
      <c r="CK16" s="93">
        <f t="shared" si="119"/>
        <v>0</v>
      </c>
      <c r="CL16" s="93">
        <f t="shared" si="119"/>
        <v>0</v>
      </c>
      <c r="CM16" s="93">
        <f t="shared" si="121"/>
        <v>0</v>
      </c>
      <c r="CN16" s="93">
        <f t="shared" si="121"/>
        <v>0</v>
      </c>
      <c r="CO16" s="93">
        <f t="shared" si="121"/>
        <v>0</v>
      </c>
      <c r="CP16" s="93">
        <f t="shared" si="121"/>
        <v>0</v>
      </c>
      <c r="CQ16" s="93">
        <f t="shared" si="121"/>
        <v>0</v>
      </c>
      <c r="CR16" s="93">
        <f t="shared" si="121"/>
        <v>0</v>
      </c>
      <c r="CS16" s="93">
        <f t="shared" si="121"/>
        <v>0</v>
      </c>
      <c r="CT16" s="93">
        <f t="shared" si="121"/>
        <v>0</v>
      </c>
      <c r="CU16" s="93">
        <f t="shared" si="121"/>
        <v>0</v>
      </c>
      <c r="CV16" s="93">
        <f t="shared" si="121"/>
        <v>0</v>
      </c>
      <c r="CW16" s="93">
        <f t="shared" si="121"/>
        <v>0</v>
      </c>
      <c r="CX16" s="93">
        <f t="shared" si="121"/>
        <v>0</v>
      </c>
      <c r="CY16" s="93">
        <f t="shared" si="121"/>
        <v>0</v>
      </c>
      <c r="CZ16" s="93">
        <f t="shared" si="121"/>
        <v>0</v>
      </c>
      <c r="DA16" s="93">
        <f t="shared" si="121"/>
        <v>0</v>
      </c>
      <c r="DB16" s="93">
        <f t="shared" si="121"/>
        <v>0</v>
      </c>
      <c r="DC16" s="93">
        <f t="shared" si="121"/>
        <v>0</v>
      </c>
      <c r="DD16" s="93">
        <f t="shared" si="121"/>
        <v>0</v>
      </c>
      <c r="DE16" s="93">
        <f t="shared" si="121"/>
        <v>0</v>
      </c>
      <c r="DF16" s="93">
        <f t="shared" si="121"/>
        <v>0</v>
      </c>
      <c r="DG16" s="93">
        <f t="shared" si="121"/>
        <v>0</v>
      </c>
      <c r="DH16" s="93">
        <f t="shared" si="121"/>
        <v>0</v>
      </c>
      <c r="DI16" s="93">
        <f t="shared" si="121"/>
        <v>0</v>
      </c>
      <c r="DJ16" s="93">
        <f t="shared" si="121"/>
        <v>0</v>
      </c>
      <c r="DK16" s="93">
        <f t="shared" si="121"/>
        <v>0</v>
      </c>
      <c r="DL16" s="93">
        <f t="shared" si="121"/>
        <v>0</v>
      </c>
      <c r="DM16" s="93">
        <f t="shared" si="121"/>
        <v>0</v>
      </c>
      <c r="DN16" s="93">
        <f t="shared" si="121"/>
        <v>0</v>
      </c>
      <c r="DO16" s="93">
        <f t="shared" si="121"/>
        <v>0</v>
      </c>
      <c r="DP16" s="93">
        <f t="shared" si="121"/>
        <v>0</v>
      </c>
      <c r="DQ16" s="93">
        <f t="shared" si="121"/>
        <v>0</v>
      </c>
      <c r="DR16" s="93">
        <f t="shared" si="121"/>
        <v>0</v>
      </c>
      <c r="DS16" s="93">
        <f t="shared" si="121"/>
        <v>0</v>
      </c>
      <c r="DU16" s="37">
        <v>12</v>
      </c>
      <c r="DV16" s="93">
        <f t="shared" si="16"/>
        <v>0.83930123783372512</v>
      </c>
      <c r="DW16" s="93">
        <f t="shared" si="17"/>
        <v>0.8516439030959857</v>
      </c>
      <c r="DX16" s="93">
        <f t="shared" si="18"/>
        <v>0.86416807814151486</v>
      </c>
      <c r="DY16" s="93">
        <f t="shared" si="19"/>
        <v>0.8768764322318312</v>
      </c>
      <c r="DZ16" s="93">
        <f t="shared" si="20"/>
        <v>0.88977167388229927</v>
      </c>
      <c r="EA16" s="93">
        <f t="shared" si="21"/>
        <v>0.90285655143939192</v>
      </c>
      <c r="EB16" s="93">
        <f t="shared" si="22"/>
        <v>0.91613385366644173</v>
      </c>
      <c r="EC16" s="93">
        <f t="shared" si="23"/>
        <v>0.92960641033800695</v>
      </c>
      <c r="ED16" s="93">
        <f t="shared" si="24"/>
        <v>0.94327709284297756</v>
      </c>
      <c r="EE16" s="93">
        <f t="shared" si="25"/>
        <v>0.95714881479655067</v>
      </c>
      <c r="EF16" s="93">
        <f t="shared" si="26"/>
        <v>0.97122453266120568</v>
      </c>
      <c r="EG16" s="93">
        <f t="shared" si="27"/>
        <v>0.98550724637681164</v>
      </c>
      <c r="EH16" s="93">
        <f t="shared" si="28"/>
        <v>1</v>
      </c>
      <c r="EI16" s="93">
        <f t="shared" si="29"/>
        <v>0</v>
      </c>
      <c r="EJ16" s="93">
        <f t="shared" si="30"/>
        <v>0</v>
      </c>
      <c r="EK16" s="93">
        <f t="shared" si="31"/>
        <v>0</v>
      </c>
      <c r="EL16" s="93">
        <f t="shared" si="32"/>
        <v>0</v>
      </c>
      <c r="EM16" s="93">
        <f t="shared" si="33"/>
        <v>0</v>
      </c>
      <c r="EN16" s="93">
        <f t="shared" si="34"/>
        <v>0</v>
      </c>
      <c r="EO16" s="93">
        <f t="shared" si="35"/>
        <v>0</v>
      </c>
      <c r="EP16" s="93">
        <f t="shared" si="36"/>
        <v>0</v>
      </c>
      <c r="EQ16" s="93">
        <f t="shared" si="37"/>
        <v>0</v>
      </c>
      <c r="ER16" s="93">
        <f t="shared" si="38"/>
        <v>0</v>
      </c>
      <c r="ES16" s="93">
        <f t="shared" si="39"/>
        <v>0</v>
      </c>
      <c r="ET16" s="93">
        <f t="shared" si="40"/>
        <v>0</v>
      </c>
      <c r="EU16" s="93">
        <f t="shared" si="41"/>
        <v>0</v>
      </c>
      <c r="EV16" s="93">
        <f t="shared" si="42"/>
        <v>0</v>
      </c>
      <c r="EW16" s="93">
        <f t="shared" si="43"/>
        <v>0</v>
      </c>
      <c r="EX16" s="93">
        <f t="shared" si="44"/>
        <v>0</v>
      </c>
      <c r="EY16" s="93">
        <f t="shared" si="45"/>
        <v>0</v>
      </c>
      <c r="EZ16" s="93">
        <f t="shared" si="46"/>
        <v>0</v>
      </c>
      <c r="FA16" s="93">
        <f t="shared" si="47"/>
        <v>0</v>
      </c>
      <c r="FB16" s="93">
        <f t="shared" si="48"/>
        <v>0</v>
      </c>
      <c r="FC16" s="93">
        <f t="shared" si="49"/>
        <v>0</v>
      </c>
      <c r="FD16" s="93">
        <f t="shared" si="50"/>
        <v>0</v>
      </c>
      <c r="FE16" s="93">
        <f t="shared" si="51"/>
        <v>0</v>
      </c>
      <c r="FF16" s="93">
        <f t="shared" si="52"/>
        <v>0</v>
      </c>
      <c r="FG16" s="93">
        <f t="shared" si="53"/>
        <v>0</v>
      </c>
      <c r="FH16" s="93">
        <f t="shared" si="54"/>
        <v>0</v>
      </c>
      <c r="FI16" s="93">
        <f t="shared" si="55"/>
        <v>0</v>
      </c>
      <c r="FJ16" s="93">
        <f t="shared" si="56"/>
        <v>0</v>
      </c>
      <c r="FK16" s="93">
        <f t="shared" si="57"/>
        <v>0</v>
      </c>
      <c r="FL16" s="93">
        <f t="shared" si="58"/>
        <v>0</v>
      </c>
      <c r="FM16" s="93">
        <f t="shared" si="59"/>
        <v>0</v>
      </c>
      <c r="FN16" s="93">
        <f t="shared" si="60"/>
        <v>0</v>
      </c>
      <c r="FO16" s="93">
        <f t="shared" si="61"/>
        <v>0</v>
      </c>
      <c r="FP16" s="93">
        <f t="shared" si="62"/>
        <v>0</v>
      </c>
      <c r="FQ16" s="93">
        <f t="shared" si="63"/>
        <v>0</v>
      </c>
      <c r="FR16" s="93">
        <f t="shared" si="64"/>
        <v>0</v>
      </c>
      <c r="FS16" s="93">
        <f t="shared" si="65"/>
        <v>0</v>
      </c>
      <c r="FT16" s="93">
        <f t="shared" si="66"/>
        <v>0</v>
      </c>
      <c r="FU16" s="93">
        <f t="shared" si="67"/>
        <v>0</v>
      </c>
      <c r="FV16" s="93">
        <f t="shared" si="68"/>
        <v>0</v>
      </c>
      <c r="FW16" s="93">
        <f t="shared" si="69"/>
        <v>0</v>
      </c>
      <c r="FX16" s="93">
        <f t="shared" si="70"/>
        <v>0</v>
      </c>
      <c r="FY16" s="93">
        <f t="shared" si="71"/>
        <v>0</v>
      </c>
      <c r="FZ16" s="93">
        <f t="shared" si="72"/>
        <v>0</v>
      </c>
      <c r="GA16" s="93">
        <f t="shared" si="73"/>
        <v>0</v>
      </c>
      <c r="GB16" s="93">
        <f t="shared" si="74"/>
        <v>0</v>
      </c>
      <c r="GC16" s="93">
        <f t="shared" si="75"/>
        <v>0</v>
      </c>
      <c r="GD16" s="93">
        <f t="shared" si="76"/>
        <v>0</v>
      </c>
      <c r="GE16" s="93">
        <f t="shared" si="77"/>
        <v>0</v>
      </c>
      <c r="GF16" s="93">
        <f t="shared" si="78"/>
        <v>0</v>
      </c>
      <c r="GG16" s="93">
        <f t="shared" si="79"/>
        <v>0</v>
      </c>
      <c r="GH16" s="93">
        <f t="shared" si="80"/>
        <v>0</v>
      </c>
      <c r="GI16" s="93">
        <f t="shared" si="81"/>
        <v>0</v>
      </c>
      <c r="GJ16" s="93">
        <f t="shared" si="82"/>
        <v>0</v>
      </c>
      <c r="GK16" s="93">
        <f t="shared" si="83"/>
        <v>0</v>
      </c>
      <c r="GL16" s="93">
        <f t="shared" si="84"/>
        <v>0</v>
      </c>
      <c r="GM16" s="93">
        <f t="shared" si="85"/>
        <v>0</v>
      </c>
      <c r="GN16" s="93">
        <f t="shared" si="86"/>
        <v>0</v>
      </c>
      <c r="GO16" s="93">
        <f t="shared" si="87"/>
        <v>0</v>
      </c>
      <c r="GP16" s="93">
        <f t="shared" si="88"/>
        <v>0</v>
      </c>
      <c r="GQ16" s="93">
        <f t="shared" si="89"/>
        <v>0</v>
      </c>
      <c r="GR16" s="93">
        <f t="shared" si="90"/>
        <v>0</v>
      </c>
      <c r="GS16" s="93">
        <f t="shared" si="91"/>
        <v>0</v>
      </c>
      <c r="GT16" s="93">
        <f t="shared" si="92"/>
        <v>0</v>
      </c>
      <c r="GU16" s="93">
        <f t="shared" si="93"/>
        <v>0</v>
      </c>
      <c r="GV16" s="93">
        <f t="shared" si="94"/>
        <v>0</v>
      </c>
      <c r="GW16" s="93">
        <f t="shared" si="95"/>
        <v>0</v>
      </c>
      <c r="GX16" s="93">
        <f t="shared" si="96"/>
        <v>0</v>
      </c>
      <c r="GY16" s="93">
        <f t="shared" si="97"/>
        <v>0</v>
      </c>
      <c r="GZ16" s="93">
        <f t="shared" si="98"/>
        <v>0</v>
      </c>
      <c r="HA16" s="93">
        <f t="shared" si="99"/>
        <v>0</v>
      </c>
      <c r="HB16" s="93">
        <f t="shared" si="100"/>
        <v>0</v>
      </c>
      <c r="HC16" s="93">
        <f t="shared" si="101"/>
        <v>0</v>
      </c>
      <c r="HD16" s="93">
        <f t="shared" si="102"/>
        <v>0</v>
      </c>
      <c r="HE16" s="93">
        <f t="shared" si="103"/>
        <v>0</v>
      </c>
      <c r="HF16" s="93">
        <f t="shared" si="104"/>
        <v>0</v>
      </c>
      <c r="HG16" s="93">
        <f t="shared" si="105"/>
        <v>0</v>
      </c>
      <c r="HH16" s="93">
        <f t="shared" si="106"/>
        <v>0</v>
      </c>
      <c r="HI16" s="93">
        <f t="shared" si="107"/>
        <v>0</v>
      </c>
      <c r="HJ16" s="93">
        <f t="shared" si="108"/>
        <v>0</v>
      </c>
      <c r="HK16" s="93">
        <f t="shared" si="109"/>
        <v>0</v>
      </c>
      <c r="HL16" s="93">
        <f t="shared" si="110"/>
        <v>0</v>
      </c>
      <c r="HM16" s="93">
        <f t="shared" si="111"/>
        <v>0</v>
      </c>
      <c r="HN16" s="93">
        <f t="shared" si="112"/>
        <v>0</v>
      </c>
      <c r="HO16" s="93">
        <f t="shared" si="113"/>
        <v>0</v>
      </c>
      <c r="HP16" s="93">
        <f t="shared" si="114"/>
        <v>0</v>
      </c>
      <c r="HQ16" s="93">
        <f t="shared" si="115"/>
        <v>0</v>
      </c>
    </row>
    <row r="17" spans="2:225" x14ac:dyDescent="0.25">
      <c r="B17" s="40">
        <v>13</v>
      </c>
      <c r="C17" s="91">
        <f t="shared" ca="1" si="0"/>
        <v>11072686.465897765</v>
      </c>
      <c r="D17" s="91">
        <f t="shared" ca="1" si="1"/>
        <v>16812822.54868906</v>
      </c>
      <c r="E17" s="91">
        <f t="shared" ca="1" si="2"/>
        <v>5919823.7053232631</v>
      </c>
      <c r="F17" s="91">
        <f t="shared" ca="1" si="3"/>
        <v>9471416.4062498324</v>
      </c>
      <c r="H17" s="40">
        <v>13</v>
      </c>
      <c r="I17" s="91">
        <v>0</v>
      </c>
      <c r="J17" s="41">
        <v>0</v>
      </c>
      <c r="K17" s="92">
        <f t="shared" si="4"/>
        <v>0</v>
      </c>
      <c r="L17" s="92">
        <f t="shared" si="5"/>
        <v>0</v>
      </c>
      <c r="M17" s="42"/>
      <c r="N17" s="40">
        <v>13</v>
      </c>
      <c r="O17" s="54">
        <v>0</v>
      </c>
      <c r="P17" s="92">
        <f t="shared" si="6"/>
        <v>0</v>
      </c>
      <c r="Q17" s="92">
        <f t="shared" si="7"/>
        <v>0</v>
      </c>
      <c r="R17" s="42"/>
      <c r="S17" s="40">
        <v>13</v>
      </c>
      <c r="T17" s="54">
        <f>'7. Dödsrisk'!F17</f>
        <v>1.6000000000000001E-4</v>
      </c>
      <c r="U17" s="90">
        <f t="shared" si="116"/>
        <v>0.99983999999999995</v>
      </c>
      <c r="V17" s="43"/>
      <c r="W17" s="37">
        <v>13</v>
      </c>
      <c r="X17" s="93">
        <f t="shared" si="123"/>
        <v>0.99682278237385535</v>
      </c>
      <c r="Y17" s="93">
        <f t="shared" si="123"/>
        <v>0.99892051545631355</v>
      </c>
      <c r="Z17" s="93">
        <f t="shared" si="123"/>
        <v>0.99911034642213392</v>
      </c>
      <c r="AA17" s="93">
        <f t="shared" si="123"/>
        <v>0.99922026065080549</v>
      </c>
      <c r="AB17" s="93">
        <f t="shared" si="123"/>
        <v>0.99927022416201372</v>
      </c>
      <c r="AC17" s="93">
        <f t="shared" si="123"/>
        <v>0.99934017797447183</v>
      </c>
      <c r="AD17" s="93">
        <f t="shared" si="123"/>
        <v>0.99934017797447183</v>
      </c>
      <c r="AE17" s="93">
        <f t="shared" si="123"/>
        <v>0.99945011748739554</v>
      </c>
      <c r="AF17" s="93">
        <f t="shared" si="123"/>
        <v>0.99954007609424422</v>
      </c>
      <c r="AG17" s="93">
        <f t="shared" si="123"/>
        <v>0.99963004279809597</v>
      </c>
      <c r="AH17" s="93">
        <f t="shared" si="123"/>
        <v>0.99972001759967999</v>
      </c>
      <c r="AI17" s="93">
        <f t="shared" si="123"/>
        <v>0.99992000159999994</v>
      </c>
      <c r="AJ17" s="93">
        <f t="shared" si="123"/>
        <v>0.99995999999999996</v>
      </c>
      <c r="AK17" s="93">
        <f t="shared" si="123"/>
        <v>1</v>
      </c>
      <c r="AL17" s="93">
        <f t="shared" si="123"/>
        <v>0</v>
      </c>
      <c r="AM17" s="93">
        <f t="shared" si="123"/>
        <v>0</v>
      </c>
      <c r="AN17" s="93">
        <f t="shared" ref="AN17:BC32" si="125">IF($W17&lt;AN$3,0,IF($W17=AN$3,1,AN16*$U16))</f>
        <v>0</v>
      </c>
      <c r="AO17" s="93">
        <f t="shared" si="125"/>
        <v>0</v>
      </c>
      <c r="AP17" s="93">
        <f t="shared" si="124"/>
        <v>0</v>
      </c>
      <c r="AQ17" s="93">
        <f t="shared" si="124"/>
        <v>0</v>
      </c>
      <c r="AR17" s="93">
        <f t="shared" si="124"/>
        <v>0</v>
      </c>
      <c r="AS17" s="93">
        <f t="shared" si="124"/>
        <v>0</v>
      </c>
      <c r="AT17" s="93">
        <f t="shared" si="124"/>
        <v>0</v>
      </c>
      <c r="AU17" s="93">
        <f t="shared" si="124"/>
        <v>0</v>
      </c>
      <c r="AV17" s="93">
        <f t="shared" si="124"/>
        <v>0</v>
      </c>
      <c r="AW17" s="93">
        <f t="shared" si="124"/>
        <v>0</v>
      </c>
      <c r="AX17" s="93">
        <f t="shared" si="124"/>
        <v>0</v>
      </c>
      <c r="AY17" s="93">
        <f t="shared" si="124"/>
        <v>0</v>
      </c>
      <c r="AZ17" s="93">
        <f t="shared" si="124"/>
        <v>0</v>
      </c>
      <c r="BA17" s="93">
        <f t="shared" si="124"/>
        <v>0</v>
      </c>
      <c r="BB17" s="93">
        <f t="shared" si="124"/>
        <v>0</v>
      </c>
      <c r="BC17" s="93">
        <f t="shared" si="124"/>
        <v>0</v>
      </c>
      <c r="BD17" s="93">
        <f t="shared" si="124"/>
        <v>0</v>
      </c>
      <c r="BE17" s="93">
        <f t="shared" si="124"/>
        <v>0</v>
      </c>
      <c r="BF17" s="93">
        <f t="shared" si="124"/>
        <v>0</v>
      </c>
      <c r="BG17" s="93">
        <f t="shared" si="124"/>
        <v>0</v>
      </c>
      <c r="BH17" s="93">
        <f t="shared" si="124"/>
        <v>0</v>
      </c>
      <c r="BI17" s="93">
        <f t="shared" si="124"/>
        <v>0</v>
      </c>
      <c r="BJ17" s="93">
        <f t="shared" si="124"/>
        <v>0</v>
      </c>
      <c r="BK17" s="93">
        <f t="shared" si="124"/>
        <v>0</v>
      </c>
      <c r="BL17" s="93">
        <f t="shared" si="124"/>
        <v>0</v>
      </c>
      <c r="BM17" s="93">
        <f t="shared" si="124"/>
        <v>0</v>
      </c>
      <c r="BN17" s="93">
        <f t="shared" si="124"/>
        <v>0</v>
      </c>
      <c r="BO17" s="93">
        <f t="shared" si="124"/>
        <v>0</v>
      </c>
      <c r="BP17" s="93">
        <f t="shared" si="124"/>
        <v>0</v>
      </c>
      <c r="BQ17" s="93">
        <f t="shared" si="124"/>
        <v>0</v>
      </c>
      <c r="BR17" s="93">
        <f t="shared" si="124"/>
        <v>0</v>
      </c>
      <c r="BS17" s="93">
        <f t="shared" si="124"/>
        <v>0</v>
      </c>
      <c r="BT17" s="93">
        <f t="shared" si="124"/>
        <v>0</v>
      </c>
      <c r="BU17" s="93">
        <f t="shared" si="124"/>
        <v>0</v>
      </c>
      <c r="BV17" s="93">
        <f t="shared" si="124"/>
        <v>0</v>
      </c>
      <c r="BW17" s="93">
        <f t="shared" si="124"/>
        <v>0</v>
      </c>
      <c r="BX17" s="93">
        <f t="shared" si="124"/>
        <v>0</v>
      </c>
      <c r="BY17" s="93">
        <f t="shared" si="124"/>
        <v>0</v>
      </c>
      <c r="BZ17" s="93">
        <f t="shared" si="124"/>
        <v>0</v>
      </c>
      <c r="CA17" s="93">
        <f t="shared" si="124"/>
        <v>0</v>
      </c>
      <c r="CB17" s="93">
        <f t="shared" si="124"/>
        <v>0</v>
      </c>
      <c r="CC17" s="93">
        <f t="shared" si="124"/>
        <v>0</v>
      </c>
      <c r="CD17" s="93">
        <f t="shared" si="124"/>
        <v>0</v>
      </c>
      <c r="CE17" s="93">
        <f t="shared" si="124"/>
        <v>0</v>
      </c>
      <c r="CF17" s="93">
        <f t="shared" si="124"/>
        <v>0</v>
      </c>
      <c r="CG17" s="93">
        <f t="shared" si="124"/>
        <v>0</v>
      </c>
      <c r="CH17" s="93">
        <f t="shared" si="124"/>
        <v>0</v>
      </c>
      <c r="CI17" s="93">
        <f t="shared" si="119"/>
        <v>0</v>
      </c>
      <c r="CJ17" s="93">
        <f t="shared" si="119"/>
        <v>0</v>
      </c>
      <c r="CK17" s="93">
        <f t="shared" si="119"/>
        <v>0</v>
      </c>
      <c r="CL17" s="93">
        <f t="shared" si="119"/>
        <v>0</v>
      </c>
      <c r="CM17" s="93">
        <f t="shared" si="121"/>
        <v>0</v>
      </c>
      <c r="CN17" s="93">
        <f t="shared" si="121"/>
        <v>0</v>
      </c>
      <c r="CO17" s="93">
        <f t="shared" si="121"/>
        <v>0</v>
      </c>
      <c r="CP17" s="93">
        <f t="shared" si="121"/>
        <v>0</v>
      </c>
      <c r="CQ17" s="93">
        <f t="shared" si="121"/>
        <v>0</v>
      </c>
      <c r="CR17" s="93">
        <f t="shared" si="121"/>
        <v>0</v>
      </c>
      <c r="CS17" s="93">
        <f t="shared" si="121"/>
        <v>0</v>
      </c>
      <c r="CT17" s="93">
        <f t="shared" si="121"/>
        <v>0</v>
      </c>
      <c r="CU17" s="93">
        <f t="shared" si="121"/>
        <v>0</v>
      </c>
      <c r="CV17" s="93">
        <f t="shared" si="121"/>
        <v>0</v>
      </c>
      <c r="CW17" s="93">
        <f t="shared" si="121"/>
        <v>0</v>
      </c>
      <c r="CX17" s="93">
        <f t="shared" si="121"/>
        <v>0</v>
      </c>
      <c r="CY17" s="93">
        <f t="shared" si="121"/>
        <v>0</v>
      </c>
      <c r="CZ17" s="93">
        <f t="shared" si="121"/>
        <v>0</v>
      </c>
      <c r="DA17" s="93">
        <f t="shared" si="121"/>
        <v>0</v>
      </c>
      <c r="DB17" s="93">
        <f t="shared" si="121"/>
        <v>0</v>
      </c>
      <c r="DC17" s="93">
        <f t="shared" si="121"/>
        <v>0</v>
      </c>
      <c r="DD17" s="93">
        <f t="shared" si="121"/>
        <v>0</v>
      </c>
      <c r="DE17" s="93">
        <f t="shared" si="121"/>
        <v>0</v>
      </c>
      <c r="DF17" s="93">
        <f t="shared" si="121"/>
        <v>0</v>
      </c>
      <c r="DG17" s="93">
        <f t="shared" si="121"/>
        <v>0</v>
      </c>
      <c r="DH17" s="93">
        <f t="shared" si="121"/>
        <v>0</v>
      </c>
      <c r="DI17" s="93">
        <f t="shared" si="121"/>
        <v>0</v>
      </c>
      <c r="DJ17" s="93">
        <f t="shared" si="121"/>
        <v>0</v>
      </c>
      <c r="DK17" s="93">
        <f t="shared" si="121"/>
        <v>0</v>
      </c>
      <c r="DL17" s="93">
        <f t="shared" si="121"/>
        <v>0</v>
      </c>
      <c r="DM17" s="93">
        <f t="shared" si="121"/>
        <v>0</v>
      </c>
      <c r="DN17" s="93">
        <f t="shared" si="121"/>
        <v>0</v>
      </c>
      <c r="DO17" s="93">
        <f t="shared" si="121"/>
        <v>0</v>
      </c>
      <c r="DP17" s="93">
        <f t="shared" si="121"/>
        <v>0</v>
      </c>
      <c r="DQ17" s="93">
        <f t="shared" si="121"/>
        <v>0</v>
      </c>
      <c r="DR17" s="93">
        <f t="shared" si="121"/>
        <v>0</v>
      </c>
      <c r="DS17" s="93">
        <f t="shared" si="121"/>
        <v>0</v>
      </c>
      <c r="DU17" s="37">
        <v>13</v>
      </c>
      <c r="DV17" s="93">
        <f t="shared" si="16"/>
        <v>0.827137451778164</v>
      </c>
      <c r="DW17" s="93">
        <f t="shared" si="17"/>
        <v>0.83930123783372512</v>
      </c>
      <c r="DX17" s="93">
        <f t="shared" si="18"/>
        <v>0.8516439030959857</v>
      </c>
      <c r="DY17" s="93">
        <f t="shared" si="19"/>
        <v>0.86416807814151486</v>
      </c>
      <c r="DZ17" s="93">
        <f t="shared" si="20"/>
        <v>0.8768764322318312</v>
      </c>
      <c r="EA17" s="93">
        <f t="shared" si="21"/>
        <v>0.88977167388229927</v>
      </c>
      <c r="EB17" s="93">
        <f t="shared" si="22"/>
        <v>0.90285655143939192</v>
      </c>
      <c r="EC17" s="93">
        <f t="shared" si="23"/>
        <v>0.91613385366644173</v>
      </c>
      <c r="ED17" s="93">
        <f t="shared" si="24"/>
        <v>0.92960641033800695</v>
      </c>
      <c r="EE17" s="93">
        <f t="shared" si="25"/>
        <v>0.94327709284297756</v>
      </c>
      <c r="EF17" s="93">
        <f t="shared" si="26"/>
        <v>0.95714881479655067</v>
      </c>
      <c r="EG17" s="93">
        <f t="shared" si="27"/>
        <v>0.97122453266120568</v>
      </c>
      <c r="EH17" s="93">
        <f t="shared" si="28"/>
        <v>0.98550724637681164</v>
      </c>
      <c r="EI17" s="93">
        <f t="shared" si="29"/>
        <v>1</v>
      </c>
      <c r="EJ17" s="93">
        <f t="shared" si="30"/>
        <v>0</v>
      </c>
      <c r="EK17" s="93">
        <f t="shared" si="31"/>
        <v>0</v>
      </c>
      <c r="EL17" s="93">
        <f t="shared" si="32"/>
        <v>0</v>
      </c>
      <c r="EM17" s="93">
        <f t="shared" si="33"/>
        <v>0</v>
      </c>
      <c r="EN17" s="93">
        <f t="shared" si="34"/>
        <v>0</v>
      </c>
      <c r="EO17" s="93">
        <f t="shared" si="35"/>
        <v>0</v>
      </c>
      <c r="EP17" s="93">
        <f t="shared" si="36"/>
        <v>0</v>
      </c>
      <c r="EQ17" s="93">
        <f t="shared" si="37"/>
        <v>0</v>
      </c>
      <c r="ER17" s="93">
        <f t="shared" si="38"/>
        <v>0</v>
      </c>
      <c r="ES17" s="93">
        <f t="shared" si="39"/>
        <v>0</v>
      </c>
      <c r="ET17" s="93">
        <f t="shared" si="40"/>
        <v>0</v>
      </c>
      <c r="EU17" s="93">
        <f t="shared" si="41"/>
        <v>0</v>
      </c>
      <c r="EV17" s="93">
        <f t="shared" si="42"/>
        <v>0</v>
      </c>
      <c r="EW17" s="93">
        <f t="shared" si="43"/>
        <v>0</v>
      </c>
      <c r="EX17" s="93">
        <f t="shared" si="44"/>
        <v>0</v>
      </c>
      <c r="EY17" s="93">
        <f t="shared" si="45"/>
        <v>0</v>
      </c>
      <c r="EZ17" s="93">
        <f t="shared" si="46"/>
        <v>0</v>
      </c>
      <c r="FA17" s="93">
        <f t="shared" si="47"/>
        <v>0</v>
      </c>
      <c r="FB17" s="93">
        <f t="shared" si="48"/>
        <v>0</v>
      </c>
      <c r="FC17" s="93">
        <f t="shared" si="49"/>
        <v>0</v>
      </c>
      <c r="FD17" s="93">
        <f t="shared" si="50"/>
        <v>0</v>
      </c>
      <c r="FE17" s="93">
        <f t="shared" si="51"/>
        <v>0</v>
      </c>
      <c r="FF17" s="93">
        <f t="shared" si="52"/>
        <v>0</v>
      </c>
      <c r="FG17" s="93">
        <f t="shared" si="53"/>
        <v>0</v>
      </c>
      <c r="FH17" s="93">
        <f t="shared" si="54"/>
        <v>0</v>
      </c>
      <c r="FI17" s="93">
        <f t="shared" si="55"/>
        <v>0</v>
      </c>
      <c r="FJ17" s="93">
        <f t="shared" si="56"/>
        <v>0</v>
      </c>
      <c r="FK17" s="93">
        <f t="shared" si="57"/>
        <v>0</v>
      </c>
      <c r="FL17" s="93">
        <f t="shared" si="58"/>
        <v>0</v>
      </c>
      <c r="FM17" s="93">
        <f t="shared" si="59"/>
        <v>0</v>
      </c>
      <c r="FN17" s="93">
        <f t="shared" si="60"/>
        <v>0</v>
      </c>
      <c r="FO17" s="93">
        <f t="shared" si="61"/>
        <v>0</v>
      </c>
      <c r="FP17" s="93">
        <f t="shared" si="62"/>
        <v>0</v>
      </c>
      <c r="FQ17" s="93">
        <f t="shared" si="63"/>
        <v>0</v>
      </c>
      <c r="FR17" s="93">
        <f t="shared" si="64"/>
        <v>0</v>
      </c>
      <c r="FS17" s="93">
        <f t="shared" si="65"/>
        <v>0</v>
      </c>
      <c r="FT17" s="93">
        <f t="shared" si="66"/>
        <v>0</v>
      </c>
      <c r="FU17" s="93">
        <f t="shared" si="67"/>
        <v>0</v>
      </c>
      <c r="FV17" s="93">
        <f t="shared" si="68"/>
        <v>0</v>
      </c>
      <c r="FW17" s="93">
        <f t="shared" si="69"/>
        <v>0</v>
      </c>
      <c r="FX17" s="93">
        <f t="shared" si="70"/>
        <v>0</v>
      </c>
      <c r="FY17" s="93">
        <f t="shared" si="71"/>
        <v>0</v>
      </c>
      <c r="FZ17" s="93">
        <f t="shared" si="72"/>
        <v>0</v>
      </c>
      <c r="GA17" s="93">
        <f t="shared" si="73"/>
        <v>0</v>
      </c>
      <c r="GB17" s="93">
        <f t="shared" si="74"/>
        <v>0</v>
      </c>
      <c r="GC17" s="93">
        <f t="shared" si="75"/>
        <v>0</v>
      </c>
      <c r="GD17" s="93">
        <f t="shared" si="76"/>
        <v>0</v>
      </c>
      <c r="GE17" s="93">
        <f t="shared" si="77"/>
        <v>0</v>
      </c>
      <c r="GF17" s="93">
        <f t="shared" si="78"/>
        <v>0</v>
      </c>
      <c r="GG17" s="93">
        <f t="shared" si="79"/>
        <v>0</v>
      </c>
      <c r="GH17" s="93">
        <f t="shared" si="80"/>
        <v>0</v>
      </c>
      <c r="GI17" s="93">
        <f t="shared" si="81"/>
        <v>0</v>
      </c>
      <c r="GJ17" s="93">
        <f t="shared" si="82"/>
        <v>0</v>
      </c>
      <c r="GK17" s="93">
        <f t="shared" si="83"/>
        <v>0</v>
      </c>
      <c r="GL17" s="93">
        <f t="shared" si="84"/>
        <v>0</v>
      </c>
      <c r="GM17" s="93">
        <f t="shared" si="85"/>
        <v>0</v>
      </c>
      <c r="GN17" s="93">
        <f t="shared" si="86"/>
        <v>0</v>
      </c>
      <c r="GO17" s="93">
        <f t="shared" si="87"/>
        <v>0</v>
      </c>
      <c r="GP17" s="93">
        <f t="shared" si="88"/>
        <v>0</v>
      </c>
      <c r="GQ17" s="93">
        <f t="shared" si="89"/>
        <v>0</v>
      </c>
      <c r="GR17" s="93">
        <f t="shared" si="90"/>
        <v>0</v>
      </c>
      <c r="GS17" s="93">
        <f t="shared" si="91"/>
        <v>0</v>
      </c>
      <c r="GT17" s="93">
        <f t="shared" si="92"/>
        <v>0</v>
      </c>
      <c r="GU17" s="93">
        <f t="shared" si="93"/>
        <v>0</v>
      </c>
      <c r="GV17" s="93">
        <f t="shared" si="94"/>
        <v>0</v>
      </c>
      <c r="GW17" s="93">
        <f t="shared" si="95"/>
        <v>0</v>
      </c>
      <c r="GX17" s="93">
        <f t="shared" si="96"/>
        <v>0</v>
      </c>
      <c r="GY17" s="93">
        <f t="shared" si="97"/>
        <v>0</v>
      </c>
      <c r="GZ17" s="93">
        <f t="shared" si="98"/>
        <v>0</v>
      </c>
      <c r="HA17" s="93">
        <f t="shared" si="99"/>
        <v>0</v>
      </c>
      <c r="HB17" s="93">
        <f t="shared" si="100"/>
        <v>0</v>
      </c>
      <c r="HC17" s="93">
        <f t="shared" si="101"/>
        <v>0</v>
      </c>
      <c r="HD17" s="93">
        <f t="shared" si="102"/>
        <v>0</v>
      </c>
      <c r="HE17" s="93">
        <f t="shared" si="103"/>
        <v>0</v>
      </c>
      <c r="HF17" s="93">
        <f t="shared" si="104"/>
        <v>0</v>
      </c>
      <c r="HG17" s="93">
        <f t="shared" si="105"/>
        <v>0</v>
      </c>
      <c r="HH17" s="93">
        <f t="shared" si="106"/>
        <v>0</v>
      </c>
      <c r="HI17" s="93">
        <f t="shared" si="107"/>
        <v>0</v>
      </c>
      <c r="HJ17" s="93">
        <f t="shared" si="108"/>
        <v>0</v>
      </c>
      <c r="HK17" s="93">
        <f t="shared" si="109"/>
        <v>0</v>
      </c>
      <c r="HL17" s="93">
        <f t="shared" si="110"/>
        <v>0</v>
      </c>
      <c r="HM17" s="93">
        <f t="shared" si="111"/>
        <v>0</v>
      </c>
      <c r="HN17" s="93">
        <f t="shared" si="112"/>
        <v>0</v>
      </c>
      <c r="HO17" s="93">
        <f t="shared" si="113"/>
        <v>0</v>
      </c>
      <c r="HP17" s="93">
        <f t="shared" si="114"/>
        <v>0</v>
      </c>
      <c r="HQ17" s="93">
        <f t="shared" si="115"/>
        <v>0</v>
      </c>
    </row>
    <row r="18" spans="2:225" x14ac:dyDescent="0.25">
      <c r="B18" s="40">
        <v>14</v>
      </c>
      <c r="C18" s="91">
        <f t="shared" ca="1" si="0"/>
        <v>11237318.061286082</v>
      </c>
      <c r="D18" s="91">
        <f t="shared" ca="1" si="1"/>
        <v>16815513.030773994</v>
      </c>
      <c r="E18" s="91">
        <f t="shared" ca="1" si="2"/>
        <v>6007841.1908744406</v>
      </c>
      <c r="F18" s="91">
        <f t="shared" ca="1" si="3"/>
        <v>9472932.0753818955</v>
      </c>
      <c r="H18" s="40">
        <v>14</v>
      </c>
      <c r="I18" s="91">
        <v>0</v>
      </c>
      <c r="J18" s="41">
        <v>0</v>
      </c>
      <c r="K18" s="92">
        <f t="shared" si="4"/>
        <v>0</v>
      </c>
      <c r="L18" s="92">
        <f t="shared" si="5"/>
        <v>0</v>
      </c>
      <c r="M18" s="42"/>
      <c r="N18" s="40">
        <v>14</v>
      </c>
      <c r="O18" s="54">
        <v>0</v>
      </c>
      <c r="P18" s="92">
        <f t="shared" si="6"/>
        <v>0</v>
      </c>
      <c r="Q18" s="92">
        <f t="shared" si="7"/>
        <v>0</v>
      </c>
      <c r="R18" s="42"/>
      <c r="S18" s="40">
        <v>14</v>
      </c>
      <c r="T18" s="54">
        <f>'7. Dödsrisk'!F18</f>
        <v>2.0000000000000001E-4</v>
      </c>
      <c r="U18" s="90">
        <f t="shared" si="116"/>
        <v>0.99980000000000002</v>
      </c>
      <c r="V18" s="43"/>
      <c r="W18" s="37">
        <v>14</v>
      </c>
      <c r="X18" s="93">
        <f t="shared" si="123"/>
        <v>0.99666329072867543</v>
      </c>
      <c r="Y18" s="93">
        <f t="shared" si="123"/>
        <v>0.99876068817384045</v>
      </c>
      <c r="Z18" s="93">
        <f t="shared" si="123"/>
        <v>0.99895048876670633</v>
      </c>
      <c r="AA18" s="93">
        <f t="shared" si="123"/>
        <v>0.99906038540910136</v>
      </c>
      <c r="AB18" s="93">
        <f t="shared" si="123"/>
        <v>0.9991103409261477</v>
      </c>
      <c r="AC18" s="93">
        <f t="shared" si="123"/>
        <v>0.99918028354599586</v>
      </c>
      <c r="AD18" s="93">
        <f t="shared" si="123"/>
        <v>0.99918028354599586</v>
      </c>
      <c r="AE18" s="93">
        <f t="shared" si="123"/>
        <v>0.99929020546859748</v>
      </c>
      <c r="AF18" s="93">
        <f t="shared" si="123"/>
        <v>0.99938014968206912</v>
      </c>
      <c r="AG18" s="93">
        <f t="shared" si="123"/>
        <v>0.99947010199124819</v>
      </c>
      <c r="AH18" s="93">
        <f t="shared" si="123"/>
        <v>0.99956006239686401</v>
      </c>
      <c r="AI18" s="93">
        <f t="shared" si="123"/>
        <v>0.99976001439974393</v>
      </c>
      <c r="AJ18" s="93">
        <f t="shared" si="123"/>
        <v>0.99980000639999989</v>
      </c>
      <c r="AK18" s="93">
        <f t="shared" si="123"/>
        <v>0.99983999999999995</v>
      </c>
      <c r="AL18" s="93">
        <f t="shared" si="123"/>
        <v>1</v>
      </c>
      <c r="AM18" s="93">
        <f t="shared" si="123"/>
        <v>0</v>
      </c>
      <c r="AN18" s="93">
        <f t="shared" si="125"/>
        <v>0</v>
      </c>
      <c r="AO18" s="93">
        <f t="shared" si="125"/>
        <v>0</v>
      </c>
      <c r="AP18" s="93">
        <f t="shared" si="124"/>
        <v>0</v>
      </c>
      <c r="AQ18" s="93">
        <f t="shared" si="124"/>
        <v>0</v>
      </c>
      <c r="AR18" s="93">
        <f t="shared" si="124"/>
        <v>0</v>
      </c>
      <c r="AS18" s="93">
        <f t="shared" si="124"/>
        <v>0</v>
      </c>
      <c r="AT18" s="93">
        <f t="shared" si="124"/>
        <v>0</v>
      </c>
      <c r="AU18" s="93">
        <f t="shared" si="124"/>
        <v>0</v>
      </c>
      <c r="AV18" s="93">
        <f t="shared" si="124"/>
        <v>0</v>
      </c>
      <c r="AW18" s="93">
        <f t="shared" si="124"/>
        <v>0</v>
      </c>
      <c r="AX18" s="93">
        <f t="shared" si="124"/>
        <v>0</v>
      </c>
      <c r="AY18" s="93">
        <f t="shared" si="124"/>
        <v>0</v>
      </c>
      <c r="AZ18" s="93">
        <f t="shared" si="124"/>
        <v>0</v>
      </c>
      <c r="BA18" s="93">
        <f t="shared" si="124"/>
        <v>0</v>
      </c>
      <c r="BB18" s="93">
        <f t="shared" si="124"/>
        <v>0</v>
      </c>
      <c r="BC18" s="93">
        <f t="shared" si="124"/>
        <v>0</v>
      </c>
      <c r="BD18" s="93">
        <f t="shared" si="124"/>
        <v>0</v>
      </c>
      <c r="BE18" s="93">
        <f t="shared" si="124"/>
        <v>0</v>
      </c>
      <c r="BF18" s="93">
        <f t="shared" si="124"/>
        <v>0</v>
      </c>
      <c r="BG18" s="93">
        <f t="shared" si="124"/>
        <v>0</v>
      </c>
      <c r="BH18" s="93">
        <f t="shared" si="124"/>
        <v>0</v>
      </c>
      <c r="BI18" s="93">
        <f t="shared" si="124"/>
        <v>0</v>
      </c>
      <c r="BJ18" s="93">
        <f t="shared" si="124"/>
        <v>0</v>
      </c>
      <c r="BK18" s="93">
        <f t="shared" si="124"/>
        <v>0</v>
      </c>
      <c r="BL18" s="93">
        <f t="shared" si="124"/>
        <v>0</v>
      </c>
      <c r="BM18" s="93">
        <f t="shared" si="124"/>
        <v>0</v>
      </c>
      <c r="BN18" s="93">
        <f t="shared" si="124"/>
        <v>0</v>
      </c>
      <c r="BO18" s="93">
        <f t="shared" si="124"/>
        <v>0</v>
      </c>
      <c r="BP18" s="93">
        <f t="shared" si="124"/>
        <v>0</v>
      </c>
      <c r="BQ18" s="93">
        <f t="shared" si="124"/>
        <v>0</v>
      </c>
      <c r="BR18" s="93">
        <f t="shared" si="124"/>
        <v>0</v>
      </c>
      <c r="BS18" s="93">
        <f t="shared" si="124"/>
        <v>0</v>
      </c>
      <c r="BT18" s="93">
        <f t="shared" si="124"/>
        <v>0</v>
      </c>
      <c r="BU18" s="93">
        <f t="shared" si="124"/>
        <v>0</v>
      </c>
      <c r="BV18" s="93">
        <f t="shared" si="124"/>
        <v>0</v>
      </c>
      <c r="BW18" s="93">
        <f t="shared" si="124"/>
        <v>0</v>
      </c>
      <c r="BX18" s="93">
        <f t="shared" si="124"/>
        <v>0</v>
      </c>
      <c r="BY18" s="93">
        <f t="shared" si="124"/>
        <v>0</v>
      </c>
      <c r="BZ18" s="93">
        <f t="shared" si="124"/>
        <v>0</v>
      </c>
      <c r="CA18" s="93">
        <f t="shared" si="124"/>
        <v>0</v>
      </c>
      <c r="CB18" s="93">
        <f t="shared" si="124"/>
        <v>0</v>
      </c>
      <c r="CC18" s="93">
        <f t="shared" si="124"/>
        <v>0</v>
      </c>
      <c r="CD18" s="93">
        <f t="shared" si="124"/>
        <v>0</v>
      </c>
      <c r="CE18" s="93">
        <f t="shared" si="124"/>
        <v>0</v>
      </c>
      <c r="CF18" s="93">
        <f t="shared" si="124"/>
        <v>0</v>
      </c>
      <c r="CG18" s="93">
        <f t="shared" si="124"/>
        <v>0</v>
      </c>
      <c r="CH18" s="93">
        <f t="shared" si="124"/>
        <v>0</v>
      </c>
      <c r="CI18" s="93">
        <f t="shared" si="119"/>
        <v>0</v>
      </c>
      <c r="CJ18" s="93">
        <f t="shared" si="119"/>
        <v>0</v>
      </c>
      <c r="CK18" s="93">
        <f t="shared" si="119"/>
        <v>0</v>
      </c>
      <c r="CL18" s="93">
        <f t="shared" si="119"/>
        <v>0</v>
      </c>
      <c r="CM18" s="93">
        <f t="shared" si="121"/>
        <v>0</v>
      </c>
      <c r="CN18" s="93">
        <f t="shared" si="121"/>
        <v>0</v>
      </c>
      <c r="CO18" s="93">
        <f t="shared" si="121"/>
        <v>0</v>
      </c>
      <c r="CP18" s="93">
        <f t="shared" si="121"/>
        <v>0</v>
      </c>
      <c r="CQ18" s="93">
        <f t="shared" si="121"/>
        <v>0</v>
      </c>
      <c r="CR18" s="93">
        <f t="shared" si="121"/>
        <v>0</v>
      </c>
      <c r="CS18" s="93">
        <f t="shared" si="121"/>
        <v>0</v>
      </c>
      <c r="CT18" s="93">
        <f t="shared" si="121"/>
        <v>0</v>
      </c>
      <c r="CU18" s="93">
        <f t="shared" si="121"/>
        <v>0</v>
      </c>
      <c r="CV18" s="93">
        <f t="shared" si="121"/>
        <v>0</v>
      </c>
      <c r="CW18" s="93">
        <f t="shared" si="121"/>
        <v>0</v>
      </c>
      <c r="CX18" s="93">
        <f t="shared" si="121"/>
        <v>0</v>
      </c>
      <c r="CY18" s="93">
        <f t="shared" si="121"/>
        <v>0</v>
      </c>
      <c r="CZ18" s="93">
        <f t="shared" si="121"/>
        <v>0</v>
      </c>
      <c r="DA18" s="93">
        <f t="shared" si="121"/>
        <v>0</v>
      </c>
      <c r="DB18" s="93">
        <f t="shared" si="121"/>
        <v>0</v>
      </c>
      <c r="DC18" s="93">
        <f t="shared" si="121"/>
        <v>0</v>
      </c>
      <c r="DD18" s="93">
        <f t="shared" si="121"/>
        <v>0</v>
      </c>
      <c r="DE18" s="93">
        <f t="shared" si="121"/>
        <v>0</v>
      </c>
      <c r="DF18" s="93">
        <f t="shared" si="121"/>
        <v>0</v>
      </c>
      <c r="DG18" s="93">
        <f t="shared" si="121"/>
        <v>0</v>
      </c>
      <c r="DH18" s="93">
        <f t="shared" si="121"/>
        <v>0</v>
      </c>
      <c r="DI18" s="93">
        <f t="shared" si="121"/>
        <v>0</v>
      </c>
      <c r="DJ18" s="93">
        <f t="shared" si="121"/>
        <v>0</v>
      </c>
      <c r="DK18" s="93">
        <f t="shared" ref="DK18:DS33" si="126">IF($W18&lt;DK$3,0,IF($W18=DK$3,1,DK17*$U17))</f>
        <v>0</v>
      </c>
      <c r="DL18" s="93">
        <f t="shared" si="126"/>
        <v>0</v>
      </c>
      <c r="DM18" s="93">
        <f t="shared" si="126"/>
        <v>0</v>
      </c>
      <c r="DN18" s="93">
        <f t="shared" si="126"/>
        <v>0</v>
      </c>
      <c r="DO18" s="93">
        <f t="shared" si="126"/>
        <v>0</v>
      </c>
      <c r="DP18" s="93">
        <f t="shared" si="126"/>
        <v>0</v>
      </c>
      <c r="DQ18" s="93">
        <f t="shared" si="126"/>
        <v>0</v>
      </c>
      <c r="DR18" s="93">
        <f t="shared" si="126"/>
        <v>0</v>
      </c>
      <c r="DS18" s="93">
        <f t="shared" si="126"/>
        <v>0</v>
      </c>
      <c r="DU18" s="37">
        <v>14</v>
      </c>
      <c r="DV18" s="93">
        <f t="shared" si="16"/>
        <v>0.81514995247703126</v>
      </c>
      <c r="DW18" s="93">
        <f t="shared" si="17"/>
        <v>0.827137451778164</v>
      </c>
      <c r="DX18" s="93">
        <f t="shared" si="18"/>
        <v>0.83930123783372512</v>
      </c>
      <c r="DY18" s="93">
        <f t="shared" si="19"/>
        <v>0.8516439030959857</v>
      </c>
      <c r="DZ18" s="93">
        <f t="shared" si="20"/>
        <v>0.86416807814151486</v>
      </c>
      <c r="EA18" s="93">
        <f t="shared" si="21"/>
        <v>0.8768764322318312</v>
      </c>
      <c r="EB18" s="93">
        <f t="shared" si="22"/>
        <v>0.88977167388229927</v>
      </c>
      <c r="EC18" s="93">
        <f t="shared" si="23"/>
        <v>0.90285655143939192</v>
      </c>
      <c r="ED18" s="93">
        <f t="shared" si="24"/>
        <v>0.91613385366644173</v>
      </c>
      <c r="EE18" s="93">
        <f t="shared" si="25"/>
        <v>0.92960641033800695</v>
      </c>
      <c r="EF18" s="93">
        <f t="shared" si="26"/>
        <v>0.94327709284297756</v>
      </c>
      <c r="EG18" s="93">
        <f t="shared" si="27"/>
        <v>0.95714881479655067</v>
      </c>
      <c r="EH18" s="93">
        <f t="shared" si="28"/>
        <v>0.97122453266120568</v>
      </c>
      <c r="EI18" s="93">
        <f t="shared" si="29"/>
        <v>0.98550724637681164</v>
      </c>
      <c r="EJ18" s="93">
        <f t="shared" si="30"/>
        <v>1</v>
      </c>
      <c r="EK18" s="93">
        <f t="shared" si="31"/>
        <v>0</v>
      </c>
      <c r="EL18" s="93">
        <f t="shared" si="32"/>
        <v>0</v>
      </c>
      <c r="EM18" s="93">
        <f t="shared" si="33"/>
        <v>0</v>
      </c>
      <c r="EN18" s="93">
        <f t="shared" si="34"/>
        <v>0</v>
      </c>
      <c r="EO18" s="93">
        <f t="shared" si="35"/>
        <v>0</v>
      </c>
      <c r="EP18" s="93">
        <f t="shared" si="36"/>
        <v>0</v>
      </c>
      <c r="EQ18" s="93">
        <f t="shared" si="37"/>
        <v>0</v>
      </c>
      <c r="ER18" s="93">
        <f t="shared" si="38"/>
        <v>0</v>
      </c>
      <c r="ES18" s="93">
        <f t="shared" si="39"/>
        <v>0</v>
      </c>
      <c r="ET18" s="93">
        <f t="shared" si="40"/>
        <v>0</v>
      </c>
      <c r="EU18" s="93">
        <f t="shared" si="41"/>
        <v>0</v>
      </c>
      <c r="EV18" s="93">
        <f t="shared" si="42"/>
        <v>0</v>
      </c>
      <c r="EW18" s="93">
        <f t="shared" si="43"/>
        <v>0</v>
      </c>
      <c r="EX18" s="93">
        <f t="shared" si="44"/>
        <v>0</v>
      </c>
      <c r="EY18" s="93">
        <f t="shared" si="45"/>
        <v>0</v>
      </c>
      <c r="EZ18" s="93">
        <f t="shared" si="46"/>
        <v>0</v>
      </c>
      <c r="FA18" s="93">
        <f t="shared" si="47"/>
        <v>0</v>
      </c>
      <c r="FB18" s="93">
        <f t="shared" si="48"/>
        <v>0</v>
      </c>
      <c r="FC18" s="93">
        <f t="shared" si="49"/>
        <v>0</v>
      </c>
      <c r="FD18" s="93">
        <f t="shared" si="50"/>
        <v>0</v>
      </c>
      <c r="FE18" s="93">
        <f t="shared" si="51"/>
        <v>0</v>
      </c>
      <c r="FF18" s="93">
        <f t="shared" si="52"/>
        <v>0</v>
      </c>
      <c r="FG18" s="93">
        <f t="shared" si="53"/>
        <v>0</v>
      </c>
      <c r="FH18" s="93">
        <f t="shared" si="54"/>
        <v>0</v>
      </c>
      <c r="FI18" s="93">
        <f t="shared" si="55"/>
        <v>0</v>
      </c>
      <c r="FJ18" s="93">
        <f t="shared" si="56"/>
        <v>0</v>
      </c>
      <c r="FK18" s="93">
        <f t="shared" si="57"/>
        <v>0</v>
      </c>
      <c r="FL18" s="93">
        <f t="shared" si="58"/>
        <v>0</v>
      </c>
      <c r="FM18" s="93">
        <f t="shared" si="59"/>
        <v>0</v>
      </c>
      <c r="FN18" s="93">
        <f t="shared" si="60"/>
        <v>0</v>
      </c>
      <c r="FO18" s="93">
        <f t="shared" si="61"/>
        <v>0</v>
      </c>
      <c r="FP18" s="93">
        <f t="shared" si="62"/>
        <v>0</v>
      </c>
      <c r="FQ18" s="93">
        <f t="shared" si="63"/>
        <v>0</v>
      </c>
      <c r="FR18" s="93">
        <f t="shared" si="64"/>
        <v>0</v>
      </c>
      <c r="FS18" s="93">
        <f t="shared" si="65"/>
        <v>0</v>
      </c>
      <c r="FT18" s="93">
        <f t="shared" si="66"/>
        <v>0</v>
      </c>
      <c r="FU18" s="93">
        <f t="shared" si="67"/>
        <v>0</v>
      </c>
      <c r="FV18" s="93">
        <f t="shared" si="68"/>
        <v>0</v>
      </c>
      <c r="FW18" s="93">
        <f t="shared" si="69"/>
        <v>0</v>
      </c>
      <c r="FX18" s="93">
        <f t="shared" si="70"/>
        <v>0</v>
      </c>
      <c r="FY18" s="93">
        <f t="shared" si="71"/>
        <v>0</v>
      </c>
      <c r="FZ18" s="93">
        <f t="shared" si="72"/>
        <v>0</v>
      </c>
      <c r="GA18" s="93">
        <f t="shared" si="73"/>
        <v>0</v>
      </c>
      <c r="GB18" s="93">
        <f t="shared" si="74"/>
        <v>0</v>
      </c>
      <c r="GC18" s="93">
        <f t="shared" si="75"/>
        <v>0</v>
      </c>
      <c r="GD18" s="93">
        <f t="shared" si="76"/>
        <v>0</v>
      </c>
      <c r="GE18" s="93">
        <f t="shared" si="77"/>
        <v>0</v>
      </c>
      <c r="GF18" s="93">
        <f t="shared" si="78"/>
        <v>0</v>
      </c>
      <c r="GG18" s="93">
        <f t="shared" si="79"/>
        <v>0</v>
      </c>
      <c r="GH18" s="93">
        <f t="shared" si="80"/>
        <v>0</v>
      </c>
      <c r="GI18" s="93">
        <f t="shared" si="81"/>
        <v>0</v>
      </c>
      <c r="GJ18" s="93">
        <f t="shared" si="82"/>
        <v>0</v>
      </c>
      <c r="GK18" s="93">
        <f t="shared" si="83"/>
        <v>0</v>
      </c>
      <c r="GL18" s="93">
        <f t="shared" si="84"/>
        <v>0</v>
      </c>
      <c r="GM18" s="93">
        <f t="shared" si="85"/>
        <v>0</v>
      </c>
      <c r="GN18" s="93">
        <f t="shared" si="86"/>
        <v>0</v>
      </c>
      <c r="GO18" s="93">
        <f t="shared" si="87"/>
        <v>0</v>
      </c>
      <c r="GP18" s="93">
        <f t="shared" si="88"/>
        <v>0</v>
      </c>
      <c r="GQ18" s="93">
        <f t="shared" si="89"/>
        <v>0</v>
      </c>
      <c r="GR18" s="93">
        <f t="shared" si="90"/>
        <v>0</v>
      </c>
      <c r="GS18" s="93">
        <f t="shared" si="91"/>
        <v>0</v>
      </c>
      <c r="GT18" s="93">
        <f t="shared" si="92"/>
        <v>0</v>
      </c>
      <c r="GU18" s="93">
        <f t="shared" si="93"/>
        <v>0</v>
      </c>
      <c r="GV18" s="93">
        <f t="shared" si="94"/>
        <v>0</v>
      </c>
      <c r="GW18" s="93">
        <f t="shared" si="95"/>
        <v>0</v>
      </c>
      <c r="GX18" s="93">
        <f t="shared" si="96"/>
        <v>0</v>
      </c>
      <c r="GY18" s="93">
        <f t="shared" si="97"/>
        <v>0</v>
      </c>
      <c r="GZ18" s="93">
        <f t="shared" si="98"/>
        <v>0</v>
      </c>
      <c r="HA18" s="93">
        <f t="shared" si="99"/>
        <v>0</v>
      </c>
      <c r="HB18" s="93">
        <f t="shared" si="100"/>
        <v>0</v>
      </c>
      <c r="HC18" s="93">
        <f t="shared" si="101"/>
        <v>0</v>
      </c>
      <c r="HD18" s="93">
        <f t="shared" si="102"/>
        <v>0</v>
      </c>
      <c r="HE18" s="93">
        <f t="shared" si="103"/>
        <v>0</v>
      </c>
      <c r="HF18" s="93">
        <f t="shared" si="104"/>
        <v>0</v>
      </c>
      <c r="HG18" s="93">
        <f t="shared" si="105"/>
        <v>0</v>
      </c>
      <c r="HH18" s="93">
        <f t="shared" si="106"/>
        <v>0</v>
      </c>
      <c r="HI18" s="93">
        <f t="shared" si="107"/>
        <v>0</v>
      </c>
      <c r="HJ18" s="93">
        <f t="shared" si="108"/>
        <v>0</v>
      </c>
      <c r="HK18" s="93">
        <f t="shared" si="109"/>
        <v>0</v>
      </c>
      <c r="HL18" s="93">
        <f t="shared" si="110"/>
        <v>0</v>
      </c>
      <c r="HM18" s="93">
        <f t="shared" si="111"/>
        <v>0</v>
      </c>
      <c r="HN18" s="93">
        <f t="shared" si="112"/>
        <v>0</v>
      </c>
      <c r="HO18" s="93">
        <f t="shared" si="113"/>
        <v>0</v>
      </c>
      <c r="HP18" s="93">
        <f t="shared" si="114"/>
        <v>0</v>
      </c>
      <c r="HQ18" s="93">
        <f t="shared" si="115"/>
        <v>0</v>
      </c>
    </row>
    <row r="19" spans="2:225" x14ac:dyDescent="0.25">
      <c r="B19" s="40">
        <v>15</v>
      </c>
      <c r="C19" s="91">
        <f t="shared" ca="1" si="0"/>
        <v>11404853.709399801</v>
      </c>
      <c r="D19" s="91">
        <f t="shared" ca="1" si="1"/>
        <v>16818876.806135211</v>
      </c>
      <c r="E19" s="91">
        <f t="shared" ca="1" si="2"/>
        <v>6097411.2788783628</v>
      </c>
      <c r="F19" s="91">
        <f t="shared" ca="1" si="3"/>
        <v>9474827.0407900494</v>
      </c>
      <c r="H19" s="40">
        <v>15</v>
      </c>
      <c r="I19" s="91">
        <f t="shared" ref="I19:I28" si="127">AI_kvinna_20_24*(1+SOCA)</f>
        <v>365033.90841813141</v>
      </c>
      <c r="J19" s="41">
        <f>SI_KVINNA_15_19</f>
        <v>0.26</v>
      </c>
      <c r="K19" s="92">
        <f t="shared" si="4"/>
        <v>94908.816188714176</v>
      </c>
      <c r="L19" s="92">
        <f t="shared" si="5"/>
        <v>378.12277366021584</v>
      </c>
      <c r="M19" s="42"/>
      <c r="N19" s="40">
        <v>15</v>
      </c>
      <c r="O19" s="54">
        <f>HA_kvinna_15_19</f>
        <v>1.7128760550139834</v>
      </c>
      <c r="P19" s="92">
        <f t="shared" ref="P19:P50" si="128">J19*O19*HA_värde_arbete+(1-J19)*O19*HA_värde_fritid</f>
        <v>139.65703391292834</v>
      </c>
      <c r="Q19" s="92">
        <f t="shared" si="7"/>
        <v>50974.817378218846</v>
      </c>
      <c r="R19" s="42"/>
      <c r="S19" s="40">
        <v>15</v>
      </c>
      <c r="T19" s="54">
        <f>'7. Dödsrisk'!F19</f>
        <v>5.9999999999999995E-5</v>
      </c>
      <c r="U19" s="90">
        <f t="shared" si="116"/>
        <v>0.99994000000000005</v>
      </c>
      <c r="V19" s="43"/>
      <c r="W19" s="37">
        <v>15</v>
      </c>
      <c r="X19" s="93">
        <f t="shared" si="123"/>
        <v>0.99646395807052968</v>
      </c>
      <c r="Y19" s="93">
        <f t="shared" si="123"/>
        <v>0.99856093603620566</v>
      </c>
      <c r="Z19" s="93">
        <f t="shared" si="123"/>
        <v>0.99875069866895305</v>
      </c>
      <c r="AA19" s="93">
        <f t="shared" si="123"/>
        <v>0.99886057333201961</v>
      </c>
      <c r="AB19" s="93">
        <f t="shared" si="123"/>
        <v>0.99891051885796245</v>
      </c>
      <c r="AC19" s="93">
        <f t="shared" si="123"/>
        <v>0.99898044748928672</v>
      </c>
      <c r="AD19" s="93">
        <f t="shared" si="123"/>
        <v>0.99898044748928672</v>
      </c>
      <c r="AE19" s="93">
        <f t="shared" si="123"/>
        <v>0.9990903474275038</v>
      </c>
      <c r="AF19" s="93">
        <f t="shared" si="123"/>
        <v>0.99918027365213269</v>
      </c>
      <c r="AG19" s="93">
        <f t="shared" si="123"/>
        <v>0.99927020797084998</v>
      </c>
      <c r="AH19" s="93">
        <f t="shared" si="123"/>
        <v>0.99936015038438464</v>
      </c>
      <c r="AI19" s="93">
        <f t="shared" si="123"/>
        <v>0.99956006239686401</v>
      </c>
      <c r="AJ19" s="93">
        <f t="shared" si="123"/>
        <v>0.99960004639871991</v>
      </c>
      <c r="AK19" s="93">
        <f t="shared" si="123"/>
        <v>0.99964003199999996</v>
      </c>
      <c r="AL19" s="93">
        <f t="shared" si="123"/>
        <v>0.99980000000000002</v>
      </c>
      <c r="AM19" s="93">
        <f t="shared" si="123"/>
        <v>1</v>
      </c>
      <c r="AN19" s="93">
        <f t="shared" si="125"/>
        <v>0</v>
      </c>
      <c r="AO19" s="93">
        <f t="shared" si="125"/>
        <v>0</v>
      </c>
      <c r="AP19" s="93">
        <f t="shared" si="124"/>
        <v>0</v>
      </c>
      <c r="AQ19" s="93">
        <f t="shared" si="124"/>
        <v>0</v>
      </c>
      <c r="AR19" s="93">
        <f t="shared" si="124"/>
        <v>0</v>
      </c>
      <c r="AS19" s="93">
        <f t="shared" si="124"/>
        <v>0</v>
      </c>
      <c r="AT19" s="93">
        <f t="shared" si="124"/>
        <v>0</v>
      </c>
      <c r="AU19" s="93">
        <f t="shared" si="124"/>
        <v>0</v>
      </c>
      <c r="AV19" s="93">
        <f t="shared" si="124"/>
        <v>0</v>
      </c>
      <c r="AW19" s="93">
        <f t="shared" si="124"/>
        <v>0</v>
      </c>
      <c r="AX19" s="93">
        <f t="shared" si="124"/>
        <v>0</v>
      </c>
      <c r="AY19" s="93">
        <f t="shared" si="124"/>
        <v>0</v>
      </c>
      <c r="AZ19" s="93">
        <f t="shared" si="124"/>
        <v>0</v>
      </c>
      <c r="BA19" s="93">
        <f t="shared" si="124"/>
        <v>0</v>
      </c>
      <c r="BB19" s="93">
        <f t="shared" si="124"/>
        <v>0</v>
      </c>
      <c r="BC19" s="93">
        <f t="shared" si="124"/>
        <v>0</v>
      </c>
      <c r="BD19" s="93">
        <f t="shared" si="124"/>
        <v>0</v>
      </c>
      <c r="BE19" s="93">
        <f t="shared" si="124"/>
        <v>0</v>
      </c>
      <c r="BF19" s="93">
        <f t="shared" si="124"/>
        <v>0</v>
      </c>
      <c r="BG19" s="93">
        <f t="shared" si="124"/>
        <v>0</v>
      </c>
      <c r="BH19" s="93">
        <f t="shared" si="124"/>
        <v>0</v>
      </c>
      <c r="BI19" s="93">
        <f t="shared" si="124"/>
        <v>0</v>
      </c>
      <c r="BJ19" s="93">
        <f t="shared" si="124"/>
        <v>0</v>
      </c>
      <c r="BK19" s="93">
        <f t="shared" si="124"/>
        <v>0</v>
      </c>
      <c r="BL19" s="93">
        <f t="shared" si="124"/>
        <v>0</v>
      </c>
      <c r="BM19" s="93">
        <f t="shared" si="124"/>
        <v>0</v>
      </c>
      <c r="BN19" s="93">
        <f t="shared" si="124"/>
        <v>0</v>
      </c>
      <c r="BO19" s="93">
        <f t="shared" si="124"/>
        <v>0</v>
      </c>
      <c r="BP19" s="93">
        <f t="shared" si="124"/>
        <v>0</v>
      </c>
      <c r="BQ19" s="93">
        <f t="shared" si="124"/>
        <v>0</v>
      </c>
      <c r="BR19" s="93">
        <f t="shared" si="124"/>
        <v>0</v>
      </c>
      <c r="BS19" s="93">
        <f t="shared" si="124"/>
        <v>0</v>
      </c>
      <c r="BT19" s="93">
        <f t="shared" si="124"/>
        <v>0</v>
      </c>
      <c r="BU19" s="93">
        <f t="shared" si="124"/>
        <v>0</v>
      </c>
      <c r="BV19" s="93">
        <f t="shared" si="124"/>
        <v>0</v>
      </c>
      <c r="BW19" s="93">
        <f t="shared" si="124"/>
        <v>0</v>
      </c>
      <c r="BX19" s="93">
        <f t="shared" si="124"/>
        <v>0</v>
      </c>
      <c r="BY19" s="93">
        <f t="shared" si="124"/>
        <v>0</v>
      </c>
      <c r="BZ19" s="93">
        <f t="shared" si="124"/>
        <v>0</v>
      </c>
      <c r="CA19" s="93">
        <f t="shared" si="124"/>
        <v>0</v>
      </c>
      <c r="CB19" s="93">
        <f t="shared" si="124"/>
        <v>0</v>
      </c>
      <c r="CC19" s="93">
        <f t="shared" si="124"/>
        <v>0</v>
      </c>
      <c r="CD19" s="93">
        <f t="shared" si="124"/>
        <v>0</v>
      </c>
      <c r="CE19" s="93">
        <f t="shared" si="124"/>
        <v>0</v>
      </c>
      <c r="CF19" s="93">
        <f t="shared" si="124"/>
        <v>0</v>
      </c>
      <c r="CG19" s="93">
        <f t="shared" si="124"/>
        <v>0</v>
      </c>
      <c r="CH19" s="93">
        <f t="shared" si="124"/>
        <v>0</v>
      </c>
      <c r="CI19" s="93">
        <f t="shared" si="119"/>
        <v>0</v>
      </c>
      <c r="CJ19" s="93">
        <f t="shared" si="119"/>
        <v>0</v>
      </c>
      <c r="CK19" s="93">
        <f t="shared" si="119"/>
        <v>0</v>
      </c>
      <c r="CL19" s="93">
        <f t="shared" si="119"/>
        <v>0</v>
      </c>
      <c r="CM19" s="93">
        <f t="shared" si="119"/>
        <v>0</v>
      </c>
      <c r="CN19" s="93">
        <f t="shared" si="119"/>
        <v>0</v>
      </c>
      <c r="CO19" s="93">
        <f t="shared" si="119"/>
        <v>0</v>
      </c>
      <c r="CP19" s="93">
        <f t="shared" si="119"/>
        <v>0</v>
      </c>
      <c r="CQ19" s="93">
        <f t="shared" si="119"/>
        <v>0</v>
      </c>
      <c r="CR19" s="93">
        <f t="shared" si="119"/>
        <v>0</v>
      </c>
      <c r="CS19" s="93">
        <f t="shared" si="119"/>
        <v>0</v>
      </c>
      <c r="CT19" s="93">
        <f t="shared" si="119"/>
        <v>0</v>
      </c>
      <c r="CU19" s="93">
        <f t="shared" si="119"/>
        <v>0</v>
      </c>
      <c r="CV19" s="93">
        <f t="shared" si="119"/>
        <v>0</v>
      </c>
      <c r="CW19" s="93">
        <f t="shared" si="119"/>
        <v>0</v>
      </c>
      <c r="CX19" s="93">
        <f t="shared" si="119"/>
        <v>0</v>
      </c>
      <c r="CY19" s="93">
        <f t="shared" ref="CY19:DN34" si="129">IF($W19&lt;CY$3,0,IF($W19=CY$3,1,CY18*$U18))</f>
        <v>0</v>
      </c>
      <c r="CZ19" s="93">
        <f t="shared" si="129"/>
        <v>0</v>
      </c>
      <c r="DA19" s="93">
        <f t="shared" si="129"/>
        <v>0</v>
      </c>
      <c r="DB19" s="93">
        <f t="shared" si="129"/>
        <v>0</v>
      </c>
      <c r="DC19" s="93">
        <f t="shared" si="129"/>
        <v>0</v>
      </c>
      <c r="DD19" s="93">
        <f t="shared" si="129"/>
        <v>0</v>
      </c>
      <c r="DE19" s="93">
        <f t="shared" si="129"/>
        <v>0</v>
      </c>
      <c r="DF19" s="93">
        <f t="shared" si="129"/>
        <v>0</v>
      </c>
      <c r="DG19" s="93">
        <f t="shared" si="129"/>
        <v>0</v>
      </c>
      <c r="DH19" s="93">
        <f t="shared" si="129"/>
        <v>0</v>
      </c>
      <c r="DI19" s="93">
        <f t="shared" si="129"/>
        <v>0</v>
      </c>
      <c r="DJ19" s="93">
        <f t="shared" si="129"/>
        <v>0</v>
      </c>
      <c r="DK19" s="93">
        <f t="shared" si="126"/>
        <v>0</v>
      </c>
      <c r="DL19" s="93">
        <f t="shared" si="126"/>
        <v>0</v>
      </c>
      <c r="DM19" s="93">
        <f t="shared" si="126"/>
        <v>0</v>
      </c>
      <c r="DN19" s="93">
        <f t="shared" si="126"/>
        <v>0</v>
      </c>
      <c r="DO19" s="93">
        <f t="shared" si="126"/>
        <v>0</v>
      </c>
      <c r="DP19" s="93">
        <f t="shared" si="126"/>
        <v>0</v>
      </c>
      <c r="DQ19" s="93">
        <f t="shared" si="126"/>
        <v>0</v>
      </c>
      <c r="DR19" s="93">
        <f t="shared" si="126"/>
        <v>0</v>
      </c>
      <c r="DS19" s="93">
        <f t="shared" si="126"/>
        <v>0</v>
      </c>
      <c r="DU19" s="37">
        <v>15</v>
      </c>
      <c r="DV19" s="93">
        <f t="shared" si="16"/>
        <v>0.80333618504982807</v>
      </c>
      <c r="DW19" s="93">
        <f t="shared" si="17"/>
        <v>0.81514995247703126</v>
      </c>
      <c r="DX19" s="93">
        <f t="shared" si="18"/>
        <v>0.827137451778164</v>
      </c>
      <c r="DY19" s="93">
        <f t="shared" si="19"/>
        <v>0.83930123783372512</v>
      </c>
      <c r="DZ19" s="93">
        <f t="shared" si="20"/>
        <v>0.8516439030959857</v>
      </c>
      <c r="EA19" s="93">
        <f t="shared" si="21"/>
        <v>0.86416807814151486</v>
      </c>
      <c r="EB19" s="93">
        <f t="shared" si="22"/>
        <v>0.8768764322318312</v>
      </c>
      <c r="EC19" s="93">
        <f t="shared" si="23"/>
        <v>0.88977167388229927</v>
      </c>
      <c r="ED19" s="93">
        <f t="shared" si="24"/>
        <v>0.90285655143939192</v>
      </c>
      <c r="EE19" s="93">
        <f t="shared" si="25"/>
        <v>0.91613385366644173</v>
      </c>
      <c r="EF19" s="93">
        <f t="shared" si="26"/>
        <v>0.92960641033800695</v>
      </c>
      <c r="EG19" s="93">
        <f t="shared" si="27"/>
        <v>0.94327709284297756</v>
      </c>
      <c r="EH19" s="93">
        <f t="shared" si="28"/>
        <v>0.95714881479655067</v>
      </c>
      <c r="EI19" s="93">
        <f t="shared" si="29"/>
        <v>0.97122453266120568</v>
      </c>
      <c r="EJ19" s="93">
        <f t="shared" si="30"/>
        <v>0.98550724637681164</v>
      </c>
      <c r="EK19" s="93">
        <f t="shared" si="31"/>
        <v>1</v>
      </c>
      <c r="EL19" s="93">
        <f t="shared" si="32"/>
        <v>0</v>
      </c>
      <c r="EM19" s="93">
        <f t="shared" si="33"/>
        <v>0</v>
      </c>
      <c r="EN19" s="93">
        <f t="shared" si="34"/>
        <v>0</v>
      </c>
      <c r="EO19" s="93">
        <f t="shared" si="35"/>
        <v>0</v>
      </c>
      <c r="EP19" s="93">
        <f t="shared" si="36"/>
        <v>0</v>
      </c>
      <c r="EQ19" s="93">
        <f t="shared" si="37"/>
        <v>0</v>
      </c>
      <c r="ER19" s="93">
        <f t="shared" si="38"/>
        <v>0</v>
      </c>
      <c r="ES19" s="93">
        <f t="shared" si="39"/>
        <v>0</v>
      </c>
      <c r="ET19" s="93">
        <f t="shared" si="40"/>
        <v>0</v>
      </c>
      <c r="EU19" s="93">
        <f t="shared" si="41"/>
        <v>0</v>
      </c>
      <c r="EV19" s="93">
        <f t="shared" si="42"/>
        <v>0</v>
      </c>
      <c r="EW19" s="93">
        <f t="shared" si="43"/>
        <v>0</v>
      </c>
      <c r="EX19" s="93">
        <f t="shared" si="44"/>
        <v>0</v>
      </c>
      <c r="EY19" s="93">
        <f t="shared" si="45"/>
        <v>0</v>
      </c>
      <c r="EZ19" s="93">
        <f t="shared" si="46"/>
        <v>0</v>
      </c>
      <c r="FA19" s="93">
        <f t="shared" si="47"/>
        <v>0</v>
      </c>
      <c r="FB19" s="93">
        <f t="shared" si="48"/>
        <v>0</v>
      </c>
      <c r="FC19" s="93">
        <f t="shared" si="49"/>
        <v>0</v>
      </c>
      <c r="FD19" s="93">
        <f t="shared" si="50"/>
        <v>0</v>
      </c>
      <c r="FE19" s="93">
        <f t="shared" si="51"/>
        <v>0</v>
      </c>
      <c r="FF19" s="93">
        <f t="shared" si="52"/>
        <v>0</v>
      </c>
      <c r="FG19" s="93">
        <f t="shared" si="53"/>
        <v>0</v>
      </c>
      <c r="FH19" s="93">
        <f t="shared" si="54"/>
        <v>0</v>
      </c>
      <c r="FI19" s="93">
        <f t="shared" si="55"/>
        <v>0</v>
      </c>
      <c r="FJ19" s="93">
        <f t="shared" si="56"/>
        <v>0</v>
      </c>
      <c r="FK19" s="93">
        <f t="shared" si="57"/>
        <v>0</v>
      </c>
      <c r="FL19" s="93">
        <f t="shared" si="58"/>
        <v>0</v>
      </c>
      <c r="FM19" s="93">
        <f t="shared" si="59"/>
        <v>0</v>
      </c>
      <c r="FN19" s="93">
        <f t="shared" si="60"/>
        <v>0</v>
      </c>
      <c r="FO19" s="93">
        <f t="shared" si="61"/>
        <v>0</v>
      </c>
      <c r="FP19" s="93">
        <f t="shared" si="62"/>
        <v>0</v>
      </c>
      <c r="FQ19" s="93">
        <f t="shared" si="63"/>
        <v>0</v>
      </c>
      <c r="FR19" s="93">
        <f t="shared" si="64"/>
        <v>0</v>
      </c>
      <c r="FS19" s="93">
        <f t="shared" si="65"/>
        <v>0</v>
      </c>
      <c r="FT19" s="93">
        <f t="shared" si="66"/>
        <v>0</v>
      </c>
      <c r="FU19" s="93">
        <f t="shared" si="67"/>
        <v>0</v>
      </c>
      <c r="FV19" s="93">
        <f t="shared" si="68"/>
        <v>0</v>
      </c>
      <c r="FW19" s="93">
        <f t="shared" si="69"/>
        <v>0</v>
      </c>
      <c r="FX19" s="93">
        <f t="shared" si="70"/>
        <v>0</v>
      </c>
      <c r="FY19" s="93">
        <f t="shared" si="71"/>
        <v>0</v>
      </c>
      <c r="FZ19" s="93">
        <f t="shared" si="72"/>
        <v>0</v>
      </c>
      <c r="GA19" s="93">
        <f t="shared" si="73"/>
        <v>0</v>
      </c>
      <c r="GB19" s="93">
        <f t="shared" si="74"/>
        <v>0</v>
      </c>
      <c r="GC19" s="93">
        <f t="shared" si="75"/>
        <v>0</v>
      </c>
      <c r="GD19" s="93">
        <f t="shared" si="76"/>
        <v>0</v>
      </c>
      <c r="GE19" s="93">
        <f t="shared" si="77"/>
        <v>0</v>
      </c>
      <c r="GF19" s="93">
        <f t="shared" si="78"/>
        <v>0</v>
      </c>
      <c r="GG19" s="93">
        <f t="shared" si="79"/>
        <v>0</v>
      </c>
      <c r="GH19" s="93">
        <f t="shared" si="80"/>
        <v>0</v>
      </c>
      <c r="GI19" s="93">
        <f t="shared" si="81"/>
        <v>0</v>
      </c>
      <c r="GJ19" s="93">
        <f t="shared" si="82"/>
        <v>0</v>
      </c>
      <c r="GK19" s="93">
        <f t="shared" si="83"/>
        <v>0</v>
      </c>
      <c r="GL19" s="93">
        <f t="shared" si="84"/>
        <v>0</v>
      </c>
      <c r="GM19" s="93">
        <f t="shared" si="85"/>
        <v>0</v>
      </c>
      <c r="GN19" s="93">
        <f t="shared" si="86"/>
        <v>0</v>
      </c>
      <c r="GO19" s="93">
        <f t="shared" si="87"/>
        <v>0</v>
      </c>
      <c r="GP19" s="93">
        <f t="shared" si="88"/>
        <v>0</v>
      </c>
      <c r="GQ19" s="93">
        <f t="shared" si="89"/>
        <v>0</v>
      </c>
      <c r="GR19" s="93">
        <f t="shared" si="90"/>
        <v>0</v>
      </c>
      <c r="GS19" s="93">
        <f t="shared" si="91"/>
        <v>0</v>
      </c>
      <c r="GT19" s="93">
        <f t="shared" si="92"/>
        <v>0</v>
      </c>
      <c r="GU19" s="93">
        <f t="shared" si="93"/>
        <v>0</v>
      </c>
      <c r="GV19" s="93">
        <f t="shared" si="94"/>
        <v>0</v>
      </c>
      <c r="GW19" s="93">
        <f t="shared" si="95"/>
        <v>0</v>
      </c>
      <c r="GX19" s="93">
        <f t="shared" si="96"/>
        <v>0</v>
      </c>
      <c r="GY19" s="93">
        <f t="shared" si="97"/>
        <v>0</v>
      </c>
      <c r="GZ19" s="93">
        <f t="shared" si="98"/>
        <v>0</v>
      </c>
      <c r="HA19" s="93">
        <f t="shared" si="99"/>
        <v>0</v>
      </c>
      <c r="HB19" s="93">
        <f t="shared" si="100"/>
        <v>0</v>
      </c>
      <c r="HC19" s="93">
        <f t="shared" si="101"/>
        <v>0</v>
      </c>
      <c r="HD19" s="93">
        <f t="shared" si="102"/>
        <v>0</v>
      </c>
      <c r="HE19" s="93">
        <f t="shared" si="103"/>
        <v>0</v>
      </c>
      <c r="HF19" s="93">
        <f t="shared" si="104"/>
        <v>0</v>
      </c>
      <c r="HG19" s="93">
        <f t="shared" si="105"/>
        <v>0</v>
      </c>
      <c r="HH19" s="93">
        <f t="shared" si="106"/>
        <v>0</v>
      </c>
      <c r="HI19" s="93">
        <f t="shared" si="107"/>
        <v>0</v>
      </c>
      <c r="HJ19" s="93">
        <f t="shared" si="108"/>
        <v>0</v>
      </c>
      <c r="HK19" s="93">
        <f t="shared" si="109"/>
        <v>0</v>
      </c>
      <c r="HL19" s="93">
        <f t="shared" si="110"/>
        <v>0</v>
      </c>
      <c r="HM19" s="93">
        <f t="shared" si="111"/>
        <v>0</v>
      </c>
      <c r="HN19" s="93">
        <f t="shared" si="112"/>
        <v>0</v>
      </c>
      <c r="HO19" s="93">
        <f t="shared" si="113"/>
        <v>0</v>
      </c>
      <c r="HP19" s="93">
        <f t="shared" si="114"/>
        <v>0</v>
      </c>
      <c r="HQ19" s="93">
        <f t="shared" si="115"/>
        <v>0</v>
      </c>
    </row>
    <row r="20" spans="2:225" x14ac:dyDescent="0.25">
      <c r="B20" s="40">
        <v>16</v>
      </c>
      <c r="C20" s="91">
        <f t="shared" ca="1" si="0"/>
        <v>11476956.229602681</v>
      </c>
      <c r="D20" s="91">
        <f t="shared" ca="1" si="1"/>
        <v>16724971.488235805</v>
      </c>
      <c r="E20" s="91">
        <f t="shared" ca="1" si="2"/>
        <v>6135722.7881247876</v>
      </c>
      <c r="F20" s="91">
        <f t="shared" ca="1" si="3"/>
        <v>9424417.6884731427</v>
      </c>
      <c r="H20" s="40">
        <v>16</v>
      </c>
      <c r="I20" s="91">
        <f t="shared" si="127"/>
        <v>365033.90841813141</v>
      </c>
      <c r="J20" s="41">
        <f>SI_KVINNA_15_19</f>
        <v>0.26</v>
      </c>
      <c r="K20" s="92">
        <f t="shared" si="4"/>
        <v>94908.816188714176</v>
      </c>
      <c r="L20" s="92">
        <f t="shared" si="5"/>
        <v>378.12277366021584</v>
      </c>
      <c r="M20" s="42"/>
      <c r="N20" s="40">
        <v>16</v>
      </c>
      <c r="O20" s="54">
        <f>HA_kvinna_15_19</f>
        <v>1.7128760550139834</v>
      </c>
      <c r="P20" s="92">
        <f t="shared" si="128"/>
        <v>139.65703391292834</v>
      </c>
      <c r="Q20" s="92">
        <f t="shared" si="7"/>
        <v>50974.817378218846</v>
      </c>
      <c r="R20" s="42"/>
      <c r="S20" s="40">
        <v>16</v>
      </c>
      <c r="T20" s="54">
        <f>'7. Dödsrisk'!F20</f>
        <v>2.3000000000000001E-4</v>
      </c>
      <c r="U20" s="90">
        <f t="shared" si="116"/>
        <v>0.99977000000000005</v>
      </c>
      <c r="V20" s="43"/>
      <c r="W20" s="37">
        <v>16</v>
      </c>
      <c r="X20" s="93">
        <f t="shared" si="123"/>
        <v>0.99640417023304551</v>
      </c>
      <c r="Y20" s="93">
        <f t="shared" si="123"/>
        <v>0.99850102238004357</v>
      </c>
      <c r="Z20" s="93">
        <f t="shared" si="123"/>
        <v>0.99869077362703296</v>
      </c>
      <c r="AA20" s="93">
        <f t="shared" si="123"/>
        <v>0.99880064169761973</v>
      </c>
      <c r="AB20" s="93">
        <f t="shared" si="123"/>
        <v>0.99885058422683104</v>
      </c>
      <c r="AC20" s="93">
        <f t="shared" si="123"/>
        <v>0.99892050866243742</v>
      </c>
      <c r="AD20" s="93">
        <f t="shared" si="123"/>
        <v>0.99892050866243742</v>
      </c>
      <c r="AE20" s="93">
        <f t="shared" si="123"/>
        <v>0.99903040200665816</v>
      </c>
      <c r="AF20" s="93">
        <f t="shared" si="123"/>
        <v>0.99912032283571361</v>
      </c>
      <c r="AG20" s="93">
        <f t="shared" si="123"/>
        <v>0.99921025175837175</v>
      </c>
      <c r="AH20" s="93">
        <f t="shared" si="123"/>
        <v>0.99930018877536164</v>
      </c>
      <c r="AI20" s="93">
        <f t="shared" si="123"/>
        <v>0.99950008879312024</v>
      </c>
      <c r="AJ20" s="93">
        <f t="shared" si="123"/>
        <v>0.99954007039593606</v>
      </c>
      <c r="AK20" s="93">
        <f t="shared" si="123"/>
        <v>0.99958005359808</v>
      </c>
      <c r="AL20" s="93">
        <f t="shared" si="123"/>
        <v>0.99974001200000007</v>
      </c>
      <c r="AM20" s="93">
        <f t="shared" si="123"/>
        <v>0.99994000000000005</v>
      </c>
      <c r="AN20" s="93">
        <f t="shared" si="125"/>
        <v>1</v>
      </c>
      <c r="AO20" s="93">
        <f t="shared" si="125"/>
        <v>0</v>
      </c>
      <c r="AP20" s="93">
        <f t="shared" si="124"/>
        <v>0</v>
      </c>
      <c r="AQ20" s="93">
        <f t="shared" si="124"/>
        <v>0</v>
      </c>
      <c r="AR20" s="93">
        <f t="shared" si="124"/>
        <v>0</v>
      </c>
      <c r="AS20" s="93">
        <f t="shared" si="124"/>
        <v>0</v>
      </c>
      <c r="AT20" s="93">
        <f t="shared" si="124"/>
        <v>0</v>
      </c>
      <c r="AU20" s="93">
        <f t="shared" si="124"/>
        <v>0</v>
      </c>
      <c r="AV20" s="93">
        <f t="shared" si="124"/>
        <v>0</v>
      </c>
      <c r="AW20" s="93">
        <f t="shared" si="124"/>
        <v>0</v>
      </c>
      <c r="AX20" s="93">
        <f t="shared" si="124"/>
        <v>0</v>
      </c>
      <c r="AY20" s="93">
        <f t="shared" si="124"/>
        <v>0</v>
      </c>
      <c r="AZ20" s="93">
        <f t="shared" si="124"/>
        <v>0</v>
      </c>
      <c r="BA20" s="93">
        <f t="shared" si="124"/>
        <v>0</v>
      </c>
      <c r="BB20" s="93">
        <f t="shared" si="124"/>
        <v>0</v>
      </c>
      <c r="BC20" s="93">
        <f t="shared" si="124"/>
        <v>0</v>
      </c>
      <c r="BD20" s="93">
        <f t="shared" si="124"/>
        <v>0</v>
      </c>
      <c r="BE20" s="93">
        <f t="shared" si="124"/>
        <v>0</v>
      </c>
      <c r="BF20" s="93">
        <f t="shared" si="124"/>
        <v>0</v>
      </c>
      <c r="BG20" s="93">
        <f t="shared" si="124"/>
        <v>0</v>
      </c>
      <c r="BH20" s="93">
        <f t="shared" si="124"/>
        <v>0</v>
      </c>
      <c r="BI20" s="93">
        <f t="shared" si="124"/>
        <v>0</v>
      </c>
      <c r="BJ20" s="93">
        <f t="shared" si="124"/>
        <v>0</v>
      </c>
      <c r="BK20" s="93">
        <f t="shared" si="124"/>
        <v>0</v>
      </c>
      <c r="BL20" s="93">
        <f t="shared" si="124"/>
        <v>0</v>
      </c>
      <c r="BM20" s="93">
        <f t="shared" si="124"/>
        <v>0</v>
      </c>
      <c r="BN20" s="93">
        <f t="shared" si="124"/>
        <v>0</v>
      </c>
      <c r="BO20" s="93">
        <f t="shared" si="124"/>
        <v>0</v>
      </c>
      <c r="BP20" s="93">
        <f t="shared" si="124"/>
        <v>0</v>
      </c>
      <c r="BQ20" s="93">
        <f t="shared" si="124"/>
        <v>0</v>
      </c>
      <c r="BR20" s="93">
        <f t="shared" si="124"/>
        <v>0</v>
      </c>
      <c r="BS20" s="93">
        <f t="shared" si="124"/>
        <v>0</v>
      </c>
      <c r="BT20" s="93">
        <f t="shared" si="124"/>
        <v>0</v>
      </c>
      <c r="BU20" s="93">
        <f t="shared" si="124"/>
        <v>0</v>
      </c>
      <c r="BV20" s="93">
        <f t="shared" si="124"/>
        <v>0</v>
      </c>
      <c r="BW20" s="93">
        <f t="shared" si="124"/>
        <v>0</v>
      </c>
      <c r="BX20" s="93">
        <f t="shared" si="124"/>
        <v>0</v>
      </c>
      <c r="BY20" s="93">
        <f t="shared" si="124"/>
        <v>0</v>
      </c>
      <c r="BZ20" s="93">
        <f t="shared" si="124"/>
        <v>0</v>
      </c>
      <c r="CA20" s="93">
        <f t="shared" si="124"/>
        <v>0</v>
      </c>
      <c r="CB20" s="93">
        <f t="shared" si="124"/>
        <v>0</v>
      </c>
      <c r="CC20" s="93">
        <f t="shared" si="124"/>
        <v>0</v>
      </c>
      <c r="CD20" s="93">
        <f t="shared" si="124"/>
        <v>0</v>
      </c>
      <c r="CE20" s="93">
        <f t="shared" si="124"/>
        <v>0</v>
      </c>
      <c r="CF20" s="93">
        <f t="shared" si="124"/>
        <v>0</v>
      </c>
      <c r="CG20" s="93">
        <f t="shared" si="124"/>
        <v>0</v>
      </c>
      <c r="CH20" s="93">
        <f t="shared" si="124"/>
        <v>0</v>
      </c>
      <c r="CI20" s="93">
        <f t="shared" si="119"/>
        <v>0</v>
      </c>
      <c r="CJ20" s="93">
        <f t="shared" si="119"/>
        <v>0</v>
      </c>
      <c r="CK20" s="93">
        <f t="shared" si="119"/>
        <v>0</v>
      </c>
      <c r="CL20" s="93">
        <f t="shared" si="119"/>
        <v>0</v>
      </c>
      <c r="CM20" s="93">
        <f t="shared" si="119"/>
        <v>0</v>
      </c>
      <c r="CN20" s="93">
        <f t="shared" si="119"/>
        <v>0</v>
      </c>
      <c r="CO20" s="93">
        <f t="shared" si="119"/>
        <v>0</v>
      </c>
      <c r="CP20" s="93">
        <f t="shared" si="119"/>
        <v>0</v>
      </c>
      <c r="CQ20" s="93">
        <f t="shared" si="119"/>
        <v>0</v>
      </c>
      <c r="CR20" s="93">
        <f t="shared" si="119"/>
        <v>0</v>
      </c>
      <c r="CS20" s="93">
        <f t="shared" si="119"/>
        <v>0</v>
      </c>
      <c r="CT20" s="93">
        <f t="shared" si="119"/>
        <v>0</v>
      </c>
      <c r="CU20" s="93">
        <f t="shared" si="119"/>
        <v>0</v>
      </c>
      <c r="CV20" s="93">
        <f t="shared" si="119"/>
        <v>0</v>
      </c>
      <c r="CW20" s="93">
        <f t="shared" si="119"/>
        <v>0</v>
      </c>
      <c r="CX20" s="93">
        <f t="shared" si="119"/>
        <v>0</v>
      </c>
      <c r="CY20" s="93">
        <f t="shared" si="129"/>
        <v>0</v>
      </c>
      <c r="CZ20" s="93">
        <f t="shared" si="129"/>
        <v>0</v>
      </c>
      <c r="DA20" s="93">
        <f t="shared" si="129"/>
        <v>0</v>
      </c>
      <c r="DB20" s="93">
        <f t="shared" si="129"/>
        <v>0</v>
      </c>
      <c r="DC20" s="93">
        <f t="shared" si="129"/>
        <v>0</v>
      </c>
      <c r="DD20" s="93">
        <f t="shared" si="129"/>
        <v>0</v>
      </c>
      <c r="DE20" s="93">
        <f t="shared" si="129"/>
        <v>0</v>
      </c>
      <c r="DF20" s="93">
        <f t="shared" si="129"/>
        <v>0</v>
      </c>
      <c r="DG20" s="93">
        <f t="shared" si="129"/>
        <v>0</v>
      </c>
      <c r="DH20" s="93">
        <f t="shared" si="129"/>
        <v>0</v>
      </c>
      <c r="DI20" s="93">
        <f t="shared" si="129"/>
        <v>0</v>
      </c>
      <c r="DJ20" s="93">
        <f t="shared" si="129"/>
        <v>0</v>
      </c>
      <c r="DK20" s="93">
        <f t="shared" si="126"/>
        <v>0</v>
      </c>
      <c r="DL20" s="93">
        <f t="shared" si="126"/>
        <v>0</v>
      </c>
      <c r="DM20" s="93">
        <f t="shared" si="126"/>
        <v>0</v>
      </c>
      <c r="DN20" s="93">
        <f t="shared" si="126"/>
        <v>0</v>
      </c>
      <c r="DO20" s="93">
        <f t="shared" si="126"/>
        <v>0</v>
      </c>
      <c r="DP20" s="93">
        <f t="shared" si="126"/>
        <v>0</v>
      </c>
      <c r="DQ20" s="93">
        <f t="shared" si="126"/>
        <v>0</v>
      </c>
      <c r="DR20" s="93">
        <f t="shared" si="126"/>
        <v>0</v>
      </c>
      <c r="DS20" s="93">
        <f t="shared" si="126"/>
        <v>0</v>
      </c>
      <c r="DU20" s="37">
        <v>16</v>
      </c>
      <c r="DV20" s="93">
        <f t="shared" si="16"/>
        <v>0.79169363164330897</v>
      </c>
      <c r="DW20" s="93">
        <f t="shared" si="17"/>
        <v>0.80333618504982807</v>
      </c>
      <c r="DX20" s="93">
        <f t="shared" si="18"/>
        <v>0.81514995247703126</v>
      </c>
      <c r="DY20" s="93">
        <f t="shared" si="19"/>
        <v>0.827137451778164</v>
      </c>
      <c r="DZ20" s="93">
        <f t="shared" si="20"/>
        <v>0.83930123783372512</v>
      </c>
      <c r="EA20" s="93">
        <f t="shared" si="21"/>
        <v>0.8516439030959857</v>
      </c>
      <c r="EB20" s="93">
        <f t="shared" si="22"/>
        <v>0.86416807814151486</v>
      </c>
      <c r="EC20" s="93">
        <f t="shared" si="23"/>
        <v>0.8768764322318312</v>
      </c>
      <c r="ED20" s="93">
        <f t="shared" si="24"/>
        <v>0.88977167388229927</v>
      </c>
      <c r="EE20" s="93">
        <f t="shared" si="25"/>
        <v>0.90285655143939192</v>
      </c>
      <c r="EF20" s="93">
        <f t="shared" si="26"/>
        <v>0.91613385366644173</v>
      </c>
      <c r="EG20" s="93">
        <f t="shared" si="27"/>
        <v>0.92960641033800695</v>
      </c>
      <c r="EH20" s="93">
        <f t="shared" si="28"/>
        <v>0.94327709284297756</v>
      </c>
      <c r="EI20" s="93">
        <f t="shared" si="29"/>
        <v>0.95714881479655067</v>
      </c>
      <c r="EJ20" s="93">
        <f t="shared" si="30"/>
        <v>0.97122453266120568</v>
      </c>
      <c r="EK20" s="93">
        <f t="shared" si="31"/>
        <v>0.98550724637681164</v>
      </c>
      <c r="EL20" s="93">
        <f t="shared" si="32"/>
        <v>1</v>
      </c>
      <c r="EM20" s="93">
        <f t="shared" si="33"/>
        <v>0</v>
      </c>
      <c r="EN20" s="93">
        <f t="shared" si="34"/>
        <v>0</v>
      </c>
      <c r="EO20" s="93">
        <f t="shared" si="35"/>
        <v>0</v>
      </c>
      <c r="EP20" s="93">
        <f t="shared" si="36"/>
        <v>0</v>
      </c>
      <c r="EQ20" s="93">
        <f t="shared" si="37"/>
        <v>0</v>
      </c>
      <c r="ER20" s="93">
        <f t="shared" si="38"/>
        <v>0</v>
      </c>
      <c r="ES20" s="93">
        <f t="shared" si="39"/>
        <v>0</v>
      </c>
      <c r="ET20" s="93">
        <f t="shared" si="40"/>
        <v>0</v>
      </c>
      <c r="EU20" s="93">
        <f t="shared" si="41"/>
        <v>0</v>
      </c>
      <c r="EV20" s="93">
        <f t="shared" si="42"/>
        <v>0</v>
      </c>
      <c r="EW20" s="93">
        <f t="shared" si="43"/>
        <v>0</v>
      </c>
      <c r="EX20" s="93">
        <f t="shared" si="44"/>
        <v>0</v>
      </c>
      <c r="EY20" s="93">
        <f t="shared" si="45"/>
        <v>0</v>
      </c>
      <c r="EZ20" s="93">
        <f t="shared" si="46"/>
        <v>0</v>
      </c>
      <c r="FA20" s="93">
        <f t="shared" si="47"/>
        <v>0</v>
      </c>
      <c r="FB20" s="93">
        <f t="shared" si="48"/>
        <v>0</v>
      </c>
      <c r="FC20" s="93">
        <f t="shared" si="49"/>
        <v>0</v>
      </c>
      <c r="FD20" s="93">
        <f t="shared" si="50"/>
        <v>0</v>
      </c>
      <c r="FE20" s="93">
        <f t="shared" si="51"/>
        <v>0</v>
      </c>
      <c r="FF20" s="93">
        <f t="shared" si="52"/>
        <v>0</v>
      </c>
      <c r="FG20" s="93">
        <f t="shared" si="53"/>
        <v>0</v>
      </c>
      <c r="FH20" s="93">
        <f t="shared" si="54"/>
        <v>0</v>
      </c>
      <c r="FI20" s="93">
        <f t="shared" si="55"/>
        <v>0</v>
      </c>
      <c r="FJ20" s="93">
        <f t="shared" si="56"/>
        <v>0</v>
      </c>
      <c r="FK20" s="93">
        <f t="shared" si="57"/>
        <v>0</v>
      </c>
      <c r="FL20" s="93">
        <f t="shared" si="58"/>
        <v>0</v>
      </c>
      <c r="FM20" s="93">
        <f t="shared" si="59"/>
        <v>0</v>
      </c>
      <c r="FN20" s="93">
        <f t="shared" si="60"/>
        <v>0</v>
      </c>
      <c r="FO20" s="93">
        <f t="shared" si="61"/>
        <v>0</v>
      </c>
      <c r="FP20" s="93">
        <f t="shared" si="62"/>
        <v>0</v>
      </c>
      <c r="FQ20" s="93">
        <f t="shared" si="63"/>
        <v>0</v>
      </c>
      <c r="FR20" s="93">
        <f t="shared" si="64"/>
        <v>0</v>
      </c>
      <c r="FS20" s="93">
        <f t="shared" si="65"/>
        <v>0</v>
      </c>
      <c r="FT20" s="93">
        <f t="shared" si="66"/>
        <v>0</v>
      </c>
      <c r="FU20" s="93">
        <f t="shared" si="67"/>
        <v>0</v>
      </c>
      <c r="FV20" s="93">
        <f t="shared" si="68"/>
        <v>0</v>
      </c>
      <c r="FW20" s="93">
        <f t="shared" si="69"/>
        <v>0</v>
      </c>
      <c r="FX20" s="93">
        <f t="shared" si="70"/>
        <v>0</v>
      </c>
      <c r="FY20" s="93">
        <f t="shared" si="71"/>
        <v>0</v>
      </c>
      <c r="FZ20" s="93">
        <f t="shared" si="72"/>
        <v>0</v>
      </c>
      <c r="GA20" s="93">
        <f t="shared" si="73"/>
        <v>0</v>
      </c>
      <c r="GB20" s="93">
        <f t="shared" si="74"/>
        <v>0</v>
      </c>
      <c r="GC20" s="93">
        <f t="shared" si="75"/>
        <v>0</v>
      </c>
      <c r="GD20" s="93">
        <f t="shared" si="76"/>
        <v>0</v>
      </c>
      <c r="GE20" s="93">
        <f t="shared" si="77"/>
        <v>0</v>
      </c>
      <c r="GF20" s="93">
        <f t="shared" si="78"/>
        <v>0</v>
      </c>
      <c r="GG20" s="93">
        <f t="shared" si="79"/>
        <v>0</v>
      </c>
      <c r="GH20" s="93">
        <f t="shared" si="80"/>
        <v>0</v>
      </c>
      <c r="GI20" s="93">
        <f t="shared" si="81"/>
        <v>0</v>
      </c>
      <c r="GJ20" s="93">
        <f t="shared" si="82"/>
        <v>0</v>
      </c>
      <c r="GK20" s="93">
        <f t="shared" si="83"/>
        <v>0</v>
      </c>
      <c r="GL20" s="93">
        <f t="shared" si="84"/>
        <v>0</v>
      </c>
      <c r="GM20" s="93">
        <f t="shared" si="85"/>
        <v>0</v>
      </c>
      <c r="GN20" s="93">
        <f t="shared" si="86"/>
        <v>0</v>
      </c>
      <c r="GO20" s="93">
        <f t="shared" si="87"/>
        <v>0</v>
      </c>
      <c r="GP20" s="93">
        <f t="shared" si="88"/>
        <v>0</v>
      </c>
      <c r="GQ20" s="93">
        <f t="shared" si="89"/>
        <v>0</v>
      </c>
      <c r="GR20" s="93">
        <f t="shared" si="90"/>
        <v>0</v>
      </c>
      <c r="GS20" s="93">
        <f t="shared" si="91"/>
        <v>0</v>
      </c>
      <c r="GT20" s="93">
        <f t="shared" si="92"/>
        <v>0</v>
      </c>
      <c r="GU20" s="93">
        <f t="shared" si="93"/>
        <v>0</v>
      </c>
      <c r="GV20" s="93">
        <f t="shared" si="94"/>
        <v>0</v>
      </c>
      <c r="GW20" s="93">
        <f t="shared" si="95"/>
        <v>0</v>
      </c>
      <c r="GX20" s="93">
        <f t="shared" si="96"/>
        <v>0</v>
      </c>
      <c r="GY20" s="93">
        <f t="shared" si="97"/>
        <v>0</v>
      </c>
      <c r="GZ20" s="93">
        <f t="shared" si="98"/>
        <v>0</v>
      </c>
      <c r="HA20" s="93">
        <f t="shared" si="99"/>
        <v>0</v>
      </c>
      <c r="HB20" s="93">
        <f t="shared" si="100"/>
        <v>0</v>
      </c>
      <c r="HC20" s="93">
        <f t="shared" si="101"/>
        <v>0</v>
      </c>
      <c r="HD20" s="93">
        <f t="shared" si="102"/>
        <v>0</v>
      </c>
      <c r="HE20" s="93">
        <f t="shared" si="103"/>
        <v>0</v>
      </c>
      <c r="HF20" s="93">
        <f t="shared" si="104"/>
        <v>0</v>
      </c>
      <c r="HG20" s="93">
        <f t="shared" si="105"/>
        <v>0</v>
      </c>
      <c r="HH20" s="93">
        <f t="shared" si="106"/>
        <v>0</v>
      </c>
      <c r="HI20" s="93">
        <f t="shared" si="107"/>
        <v>0</v>
      </c>
      <c r="HJ20" s="93">
        <f t="shared" si="108"/>
        <v>0</v>
      </c>
      <c r="HK20" s="93">
        <f t="shared" si="109"/>
        <v>0</v>
      </c>
      <c r="HL20" s="93">
        <f t="shared" si="110"/>
        <v>0</v>
      </c>
      <c r="HM20" s="93">
        <f t="shared" si="111"/>
        <v>0</v>
      </c>
      <c r="HN20" s="93">
        <f t="shared" si="112"/>
        <v>0</v>
      </c>
      <c r="HO20" s="93">
        <f t="shared" si="113"/>
        <v>0</v>
      </c>
      <c r="HP20" s="93">
        <f t="shared" si="114"/>
        <v>0</v>
      </c>
      <c r="HQ20" s="93">
        <f t="shared" si="115"/>
        <v>0</v>
      </c>
    </row>
    <row r="21" spans="2:225" x14ac:dyDescent="0.25">
      <c r="B21" s="40">
        <v>17</v>
      </c>
      <c r="C21" s="91">
        <f t="shared" ca="1" si="0"/>
        <v>11552087.44372328</v>
      </c>
      <c r="D21" s="91">
        <f t="shared" ca="1" si="1"/>
        <v>16633888.466394357</v>
      </c>
      <c r="E21" s="91">
        <f t="shared" ca="1" si="2"/>
        <v>6175649.9580420125</v>
      </c>
      <c r="F21" s="91">
        <f t="shared" ca="1" si="3"/>
        <v>9375599.2589244749</v>
      </c>
      <c r="H21" s="40">
        <v>17</v>
      </c>
      <c r="I21" s="91">
        <f t="shared" si="127"/>
        <v>365033.90841813141</v>
      </c>
      <c r="J21" s="41">
        <f>SI_KVINNA_15_19</f>
        <v>0.26</v>
      </c>
      <c r="K21" s="92">
        <f t="shared" si="4"/>
        <v>94908.816188714176</v>
      </c>
      <c r="L21" s="92">
        <f t="shared" si="5"/>
        <v>378.12277366021584</v>
      </c>
      <c r="M21" s="42"/>
      <c r="N21" s="40">
        <v>17</v>
      </c>
      <c r="O21" s="54">
        <f>HA_kvinna_15_19</f>
        <v>1.7128760550139834</v>
      </c>
      <c r="P21" s="92">
        <f t="shared" si="128"/>
        <v>139.65703391292834</v>
      </c>
      <c r="Q21" s="92">
        <f t="shared" si="7"/>
        <v>50974.817378218846</v>
      </c>
      <c r="R21" s="42"/>
      <c r="S21" s="40">
        <v>17</v>
      </c>
      <c r="T21" s="54">
        <f>'7. Dödsrisk'!F21</f>
        <v>4.0000000000000003E-5</v>
      </c>
      <c r="U21" s="90">
        <f t="shared" si="116"/>
        <v>0.99995999999999996</v>
      </c>
      <c r="V21" s="43"/>
      <c r="W21" s="37">
        <v>17</v>
      </c>
      <c r="X21" s="93">
        <f t="shared" si="123"/>
        <v>0.99617499727389192</v>
      </c>
      <c r="Y21" s="93">
        <f t="shared" si="123"/>
        <v>0.99827136714489617</v>
      </c>
      <c r="Z21" s="93">
        <f t="shared" si="123"/>
        <v>0.99846107474909884</v>
      </c>
      <c r="AA21" s="93">
        <f t="shared" si="123"/>
        <v>0.99857091755002936</v>
      </c>
      <c r="AB21" s="93">
        <f t="shared" si="123"/>
        <v>0.99862084859245892</v>
      </c>
      <c r="AC21" s="93">
        <f t="shared" si="123"/>
        <v>0.99869075694544507</v>
      </c>
      <c r="AD21" s="93">
        <f t="shared" si="123"/>
        <v>0.99869075694544507</v>
      </c>
      <c r="AE21" s="93">
        <f t="shared" si="123"/>
        <v>0.99880062501419664</v>
      </c>
      <c r="AF21" s="93">
        <f t="shared" si="123"/>
        <v>0.99889052516146148</v>
      </c>
      <c r="AG21" s="93">
        <f t="shared" si="123"/>
        <v>0.99898043340046738</v>
      </c>
      <c r="AH21" s="93">
        <f t="shared" si="123"/>
        <v>0.99907034973194331</v>
      </c>
      <c r="AI21" s="93">
        <f t="shared" si="123"/>
        <v>0.99927020377269793</v>
      </c>
      <c r="AJ21" s="93">
        <f t="shared" si="123"/>
        <v>0.99931017617974505</v>
      </c>
      <c r="AK21" s="93">
        <f t="shared" si="123"/>
        <v>0.99935015018575246</v>
      </c>
      <c r="AL21" s="93">
        <f t="shared" si="123"/>
        <v>0.99951007179724016</v>
      </c>
      <c r="AM21" s="93">
        <f t="shared" si="123"/>
        <v>0.99971001380000013</v>
      </c>
      <c r="AN21" s="93">
        <f t="shared" si="125"/>
        <v>0.99977000000000005</v>
      </c>
      <c r="AO21" s="93">
        <f t="shared" si="125"/>
        <v>1</v>
      </c>
      <c r="AP21" s="93">
        <f t="shared" si="124"/>
        <v>0</v>
      </c>
      <c r="AQ21" s="93">
        <f t="shared" si="124"/>
        <v>0</v>
      </c>
      <c r="AR21" s="93">
        <f t="shared" si="124"/>
        <v>0</v>
      </c>
      <c r="AS21" s="93">
        <f t="shared" si="124"/>
        <v>0</v>
      </c>
      <c r="AT21" s="93">
        <f t="shared" si="124"/>
        <v>0</v>
      </c>
      <c r="AU21" s="93">
        <f t="shared" si="124"/>
        <v>0</v>
      </c>
      <c r="AV21" s="93">
        <f t="shared" si="124"/>
        <v>0</v>
      </c>
      <c r="AW21" s="93">
        <f t="shared" si="124"/>
        <v>0</v>
      </c>
      <c r="AX21" s="93">
        <f t="shared" si="124"/>
        <v>0</v>
      </c>
      <c r="AY21" s="93">
        <f t="shared" si="124"/>
        <v>0</v>
      </c>
      <c r="AZ21" s="93">
        <f t="shared" si="124"/>
        <v>0</v>
      </c>
      <c r="BA21" s="93">
        <f t="shared" si="124"/>
        <v>0</v>
      </c>
      <c r="BB21" s="93">
        <f t="shared" si="124"/>
        <v>0</v>
      </c>
      <c r="BC21" s="93">
        <f t="shared" si="124"/>
        <v>0</v>
      </c>
      <c r="BD21" s="93">
        <f t="shared" si="124"/>
        <v>0</v>
      </c>
      <c r="BE21" s="93">
        <f t="shared" si="124"/>
        <v>0</v>
      </c>
      <c r="BF21" s="93">
        <f t="shared" si="124"/>
        <v>0</v>
      </c>
      <c r="BG21" s="93">
        <f t="shared" si="124"/>
        <v>0</v>
      </c>
      <c r="BH21" s="93">
        <f t="shared" si="124"/>
        <v>0</v>
      </c>
      <c r="BI21" s="93">
        <f t="shared" si="124"/>
        <v>0</v>
      </c>
      <c r="BJ21" s="93">
        <f t="shared" si="124"/>
        <v>0</v>
      </c>
      <c r="BK21" s="93">
        <f t="shared" si="124"/>
        <v>0</v>
      </c>
      <c r="BL21" s="93">
        <f t="shared" si="124"/>
        <v>0</v>
      </c>
      <c r="BM21" s="93">
        <f t="shared" si="124"/>
        <v>0</v>
      </c>
      <c r="BN21" s="93">
        <f t="shared" si="124"/>
        <v>0</v>
      </c>
      <c r="BO21" s="93">
        <f t="shared" si="124"/>
        <v>0</v>
      </c>
      <c r="BP21" s="93">
        <f t="shared" si="124"/>
        <v>0</v>
      </c>
      <c r="BQ21" s="93">
        <f t="shared" si="124"/>
        <v>0</v>
      </c>
      <c r="BR21" s="93">
        <f t="shared" si="124"/>
        <v>0</v>
      </c>
      <c r="BS21" s="93">
        <f t="shared" si="124"/>
        <v>0</v>
      </c>
      <c r="BT21" s="93">
        <f t="shared" ref="BT21:CI36" si="130">IF($W21&lt;BT$3,0,IF($W21=BT$3,1,BT20*$U20))</f>
        <v>0</v>
      </c>
      <c r="BU21" s="93">
        <f t="shared" si="130"/>
        <v>0</v>
      </c>
      <c r="BV21" s="93">
        <f t="shared" si="130"/>
        <v>0</v>
      </c>
      <c r="BW21" s="93">
        <f t="shared" si="130"/>
        <v>0</v>
      </c>
      <c r="BX21" s="93">
        <f t="shared" si="130"/>
        <v>0</v>
      </c>
      <c r="BY21" s="93">
        <f t="shared" si="130"/>
        <v>0</v>
      </c>
      <c r="BZ21" s="93">
        <f t="shared" si="130"/>
        <v>0</v>
      </c>
      <c r="CA21" s="93">
        <f t="shared" si="130"/>
        <v>0</v>
      </c>
      <c r="CB21" s="93">
        <f t="shared" si="130"/>
        <v>0</v>
      </c>
      <c r="CC21" s="93">
        <f t="shared" si="130"/>
        <v>0</v>
      </c>
      <c r="CD21" s="93">
        <f t="shared" si="130"/>
        <v>0</v>
      </c>
      <c r="CE21" s="93">
        <f t="shared" si="130"/>
        <v>0</v>
      </c>
      <c r="CF21" s="93">
        <f t="shared" si="130"/>
        <v>0</v>
      </c>
      <c r="CG21" s="93">
        <f t="shared" si="130"/>
        <v>0</v>
      </c>
      <c r="CH21" s="93">
        <f t="shared" si="130"/>
        <v>0</v>
      </c>
      <c r="CI21" s="93">
        <f t="shared" si="119"/>
        <v>0</v>
      </c>
      <c r="CJ21" s="93">
        <f t="shared" si="119"/>
        <v>0</v>
      </c>
      <c r="CK21" s="93">
        <f t="shared" si="119"/>
        <v>0</v>
      </c>
      <c r="CL21" s="93">
        <f t="shared" si="119"/>
        <v>0</v>
      </c>
      <c r="CM21" s="93">
        <f t="shared" si="119"/>
        <v>0</v>
      </c>
      <c r="CN21" s="93">
        <f t="shared" si="119"/>
        <v>0</v>
      </c>
      <c r="CO21" s="93">
        <f t="shared" si="119"/>
        <v>0</v>
      </c>
      <c r="CP21" s="93">
        <f t="shared" si="119"/>
        <v>0</v>
      </c>
      <c r="CQ21" s="93">
        <f t="shared" si="119"/>
        <v>0</v>
      </c>
      <c r="CR21" s="93">
        <f t="shared" si="119"/>
        <v>0</v>
      </c>
      <c r="CS21" s="93">
        <f t="shared" si="119"/>
        <v>0</v>
      </c>
      <c r="CT21" s="93">
        <f t="shared" si="119"/>
        <v>0</v>
      </c>
      <c r="CU21" s="93">
        <f t="shared" si="119"/>
        <v>0</v>
      </c>
      <c r="CV21" s="93">
        <f t="shared" si="119"/>
        <v>0</v>
      </c>
      <c r="CW21" s="93">
        <f t="shared" si="119"/>
        <v>0</v>
      </c>
      <c r="CX21" s="93">
        <f t="shared" si="119"/>
        <v>0</v>
      </c>
      <c r="CY21" s="93">
        <f t="shared" si="129"/>
        <v>0</v>
      </c>
      <c r="CZ21" s="93">
        <f t="shared" si="129"/>
        <v>0</v>
      </c>
      <c r="DA21" s="93">
        <f t="shared" si="129"/>
        <v>0</v>
      </c>
      <c r="DB21" s="93">
        <f t="shared" si="129"/>
        <v>0</v>
      </c>
      <c r="DC21" s="93">
        <f t="shared" si="129"/>
        <v>0</v>
      </c>
      <c r="DD21" s="93">
        <f t="shared" si="129"/>
        <v>0</v>
      </c>
      <c r="DE21" s="93">
        <f t="shared" si="129"/>
        <v>0</v>
      </c>
      <c r="DF21" s="93">
        <f t="shared" si="129"/>
        <v>0</v>
      </c>
      <c r="DG21" s="93">
        <f t="shared" si="129"/>
        <v>0</v>
      </c>
      <c r="DH21" s="93">
        <f t="shared" si="129"/>
        <v>0</v>
      </c>
      <c r="DI21" s="93">
        <f t="shared" si="129"/>
        <v>0</v>
      </c>
      <c r="DJ21" s="93">
        <f t="shared" si="129"/>
        <v>0</v>
      </c>
      <c r="DK21" s="93">
        <f t="shared" si="126"/>
        <v>0</v>
      </c>
      <c r="DL21" s="93">
        <f t="shared" si="126"/>
        <v>0</v>
      </c>
      <c r="DM21" s="93">
        <f t="shared" si="126"/>
        <v>0</v>
      </c>
      <c r="DN21" s="93">
        <f t="shared" si="126"/>
        <v>0</v>
      </c>
      <c r="DO21" s="93">
        <f t="shared" si="126"/>
        <v>0</v>
      </c>
      <c r="DP21" s="93">
        <f t="shared" si="126"/>
        <v>0</v>
      </c>
      <c r="DQ21" s="93">
        <f t="shared" si="126"/>
        <v>0</v>
      </c>
      <c r="DR21" s="93">
        <f t="shared" si="126"/>
        <v>0</v>
      </c>
      <c r="DS21" s="93">
        <f t="shared" si="126"/>
        <v>0</v>
      </c>
      <c r="DU21" s="37">
        <v>17</v>
      </c>
      <c r="DV21" s="93">
        <f t="shared" si="16"/>
        <v>0.78021981089485526</v>
      </c>
      <c r="DW21" s="93">
        <f t="shared" si="17"/>
        <v>0.79169363164330897</v>
      </c>
      <c r="DX21" s="93">
        <f t="shared" si="18"/>
        <v>0.80333618504982807</v>
      </c>
      <c r="DY21" s="93">
        <f t="shared" si="19"/>
        <v>0.81514995247703126</v>
      </c>
      <c r="DZ21" s="93">
        <f t="shared" si="20"/>
        <v>0.827137451778164</v>
      </c>
      <c r="EA21" s="93">
        <f t="shared" si="21"/>
        <v>0.83930123783372512</v>
      </c>
      <c r="EB21" s="93">
        <f t="shared" si="22"/>
        <v>0.8516439030959857</v>
      </c>
      <c r="EC21" s="93">
        <f t="shared" si="23"/>
        <v>0.86416807814151486</v>
      </c>
      <c r="ED21" s="93">
        <f t="shared" si="24"/>
        <v>0.8768764322318312</v>
      </c>
      <c r="EE21" s="93">
        <f t="shared" si="25"/>
        <v>0.88977167388229927</v>
      </c>
      <c r="EF21" s="93">
        <f t="shared" si="26"/>
        <v>0.90285655143939192</v>
      </c>
      <c r="EG21" s="93">
        <f t="shared" si="27"/>
        <v>0.91613385366644173</v>
      </c>
      <c r="EH21" s="93">
        <f t="shared" si="28"/>
        <v>0.92960641033800695</v>
      </c>
      <c r="EI21" s="93">
        <f t="shared" si="29"/>
        <v>0.94327709284297756</v>
      </c>
      <c r="EJ21" s="93">
        <f t="shared" si="30"/>
        <v>0.95714881479655067</v>
      </c>
      <c r="EK21" s="93">
        <f t="shared" si="31"/>
        <v>0.97122453266120568</v>
      </c>
      <c r="EL21" s="93">
        <f t="shared" si="32"/>
        <v>0.98550724637681164</v>
      </c>
      <c r="EM21" s="93">
        <f t="shared" si="33"/>
        <v>1</v>
      </c>
      <c r="EN21" s="93">
        <f t="shared" si="34"/>
        <v>0</v>
      </c>
      <c r="EO21" s="93">
        <f t="shared" si="35"/>
        <v>0</v>
      </c>
      <c r="EP21" s="93">
        <f t="shared" si="36"/>
        <v>0</v>
      </c>
      <c r="EQ21" s="93">
        <f t="shared" si="37"/>
        <v>0</v>
      </c>
      <c r="ER21" s="93">
        <f t="shared" si="38"/>
        <v>0</v>
      </c>
      <c r="ES21" s="93">
        <f t="shared" si="39"/>
        <v>0</v>
      </c>
      <c r="ET21" s="93">
        <f t="shared" si="40"/>
        <v>0</v>
      </c>
      <c r="EU21" s="93">
        <f t="shared" si="41"/>
        <v>0</v>
      </c>
      <c r="EV21" s="93">
        <f t="shared" si="42"/>
        <v>0</v>
      </c>
      <c r="EW21" s="93">
        <f t="shared" si="43"/>
        <v>0</v>
      </c>
      <c r="EX21" s="93">
        <f t="shared" si="44"/>
        <v>0</v>
      </c>
      <c r="EY21" s="93">
        <f t="shared" si="45"/>
        <v>0</v>
      </c>
      <c r="EZ21" s="93">
        <f t="shared" si="46"/>
        <v>0</v>
      </c>
      <c r="FA21" s="93">
        <f t="shared" si="47"/>
        <v>0</v>
      </c>
      <c r="FB21" s="93">
        <f t="shared" si="48"/>
        <v>0</v>
      </c>
      <c r="FC21" s="93">
        <f t="shared" si="49"/>
        <v>0</v>
      </c>
      <c r="FD21" s="93">
        <f t="shared" si="50"/>
        <v>0</v>
      </c>
      <c r="FE21" s="93">
        <f t="shared" si="51"/>
        <v>0</v>
      </c>
      <c r="FF21" s="93">
        <f t="shared" si="52"/>
        <v>0</v>
      </c>
      <c r="FG21" s="93">
        <f t="shared" si="53"/>
        <v>0</v>
      </c>
      <c r="FH21" s="93">
        <f t="shared" si="54"/>
        <v>0</v>
      </c>
      <c r="FI21" s="93">
        <f t="shared" si="55"/>
        <v>0</v>
      </c>
      <c r="FJ21" s="93">
        <f t="shared" si="56"/>
        <v>0</v>
      </c>
      <c r="FK21" s="93">
        <f t="shared" si="57"/>
        <v>0</v>
      </c>
      <c r="FL21" s="93">
        <f t="shared" si="58"/>
        <v>0</v>
      </c>
      <c r="FM21" s="93">
        <f t="shared" si="59"/>
        <v>0</v>
      </c>
      <c r="FN21" s="93">
        <f t="shared" si="60"/>
        <v>0</v>
      </c>
      <c r="FO21" s="93">
        <f t="shared" si="61"/>
        <v>0</v>
      </c>
      <c r="FP21" s="93">
        <f t="shared" si="62"/>
        <v>0</v>
      </c>
      <c r="FQ21" s="93">
        <f t="shared" si="63"/>
        <v>0</v>
      </c>
      <c r="FR21" s="93">
        <f t="shared" si="64"/>
        <v>0</v>
      </c>
      <c r="FS21" s="93">
        <f t="shared" si="65"/>
        <v>0</v>
      </c>
      <c r="FT21" s="93">
        <f t="shared" si="66"/>
        <v>0</v>
      </c>
      <c r="FU21" s="93">
        <f t="shared" si="67"/>
        <v>0</v>
      </c>
      <c r="FV21" s="93">
        <f t="shared" si="68"/>
        <v>0</v>
      </c>
      <c r="FW21" s="93">
        <f t="shared" si="69"/>
        <v>0</v>
      </c>
      <c r="FX21" s="93">
        <f t="shared" si="70"/>
        <v>0</v>
      </c>
      <c r="FY21" s="93">
        <f t="shared" si="71"/>
        <v>0</v>
      </c>
      <c r="FZ21" s="93">
        <f t="shared" si="72"/>
        <v>0</v>
      </c>
      <c r="GA21" s="93">
        <f t="shared" si="73"/>
        <v>0</v>
      </c>
      <c r="GB21" s="93">
        <f t="shared" si="74"/>
        <v>0</v>
      </c>
      <c r="GC21" s="93">
        <f t="shared" si="75"/>
        <v>0</v>
      </c>
      <c r="GD21" s="93">
        <f t="shared" si="76"/>
        <v>0</v>
      </c>
      <c r="GE21" s="93">
        <f t="shared" si="77"/>
        <v>0</v>
      </c>
      <c r="GF21" s="93">
        <f t="shared" si="78"/>
        <v>0</v>
      </c>
      <c r="GG21" s="93">
        <f t="shared" si="79"/>
        <v>0</v>
      </c>
      <c r="GH21" s="93">
        <f t="shared" si="80"/>
        <v>0</v>
      </c>
      <c r="GI21" s="93">
        <f t="shared" si="81"/>
        <v>0</v>
      </c>
      <c r="GJ21" s="93">
        <f t="shared" si="82"/>
        <v>0</v>
      </c>
      <c r="GK21" s="93">
        <f t="shared" si="83"/>
        <v>0</v>
      </c>
      <c r="GL21" s="93">
        <f t="shared" si="84"/>
        <v>0</v>
      </c>
      <c r="GM21" s="93">
        <f t="shared" si="85"/>
        <v>0</v>
      </c>
      <c r="GN21" s="93">
        <f t="shared" si="86"/>
        <v>0</v>
      </c>
      <c r="GO21" s="93">
        <f t="shared" si="87"/>
        <v>0</v>
      </c>
      <c r="GP21" s="93">
        <f t="shared" si="88"/>
        <v>0</v>
      </c>
      <c r="GQ21" s="93">
        <f t="shared" si="89"/>
        <v>0</v>
      </c>
      <c r="GR21" s="93">
        <f t="shared" si="90"/>
        <v>0</v>
      </c>
      <c r="GS21" s="93">
        <f t="shared" si="91"/>
        <v>0</v>
      </c>
      <c r="GT21" s="93">
        <f t="shared" si="92"/>
        <v>0</v>
      </c>
      <c r="GU21" s="93">
        <f t="shared" si="93"/>
        <v>0</v>
      </c>
      <c r="GV21" s="93">
        <f t="shared" si="94"/>
        <v>0</v>
      </c>
      <c r="GW21" s="93">
        <f t="shared" si="95"/>
        <v>0</v>
      </c>
      <c r="GX21" s="93">
        <f t="shared" si="96"/>
        <v>0</v>
      </c>
      <c r="GY21" s="93">
        <f t="shared" si="97"/>
        <v>0</v>
      </c>
      <c r="GZ21" s="93">
        <f t="shared" si="98"/>
        <v>0</v>
      </c>
      <c r="HA21" s="93">
        <f t="shared" si="99"/>
        <v>0</v>
      </c>
      <c r="HB21" s="93">
        <f t="shared" si="100"/>
        <v>0</v>
      </c>
      <c r="HC21" s="93">
        <f t="shared" si="101"/>
        <v>0</v>
      </c>
      <c r="HD21" s="93">
        <f t="shared" si="102"/>
        <v>0</v>
      </c>
      <c r="HE21" s="93">
        <f t="shared" si="103"/>
        <v>0</v>
      </c>
      <c r="HF21" s="93">
        <f t="shared" si="104"/>
        <v>0</v>
      </c>
      <c r="HG21" s="93">
        <f t="shared" si="105"/>
        <v>0</v>
      </c>
      <c r="HH21" s="93">
        <f t="shared" si="106"/>
        <v>0</v>
      </c>
      <c r="HI21" s="93">
        <f t="shared" si="107"/>
        <v>0</v>
      </c>
      <c r="HJ21" s="93">
        <f t="shared" si="108"/>
        <v>0</v>
      </c>
      <c r="HK21" s="93">
        <f t="shared" si="109"/>
        <v>0</v>
      </c>
      <c r="HL21" s="93">
        <f t="shared" si="110"/>
        <v>0</v>
      </c>
      <c r="HM21" s="93">
        <f t="shared" si="111"/>
        <v>0</v>
      </c>
      <c r="HN21" s="93">
        <f t="shared" si="112"/>
        <v>0</v>
      </c>
      <c r="HO21" s="93">
        <f t="shared" si="113"/>
        <v>0</v>
      </c>
      <c r="HP21" s="93">
        <f t="shared" si="114"/>
        <v>0</v>
      </c>
      <c r="HQ21" s="93">
        <f t="shared" si="115"/>
        <v>0</v>
      </c>
    </row>
    <row r="22" spans="2:225" x14ac:dyDescent="0.25">
      <c r="B22" s="40">
        <v>18</v>
      </c>
      <c r="C22" s="91">
        <f t="shared" ca="1" si="0"/>
        <v>11626131.593791476</v>
      </c>
      <c r="D22" s="91">
        <f t="shared" ca="1" si="1"/>
        <v>16539641.235855075</v>
      </c>
      <c r="E22" s="91">
        <f t="shared" ca="1" si="2"/>
        <v>6214992.4924320793</v>
      </c>
      <c r="F22" s="91">
        <f t="shared" ca="1" si="3"/>
        <v>9324997.4414439164</v>
      </c>
      <c r="H22" s="40">
        <v>18</v>
      </c>
      <c r="I22" s="91">
        <f t="shared" si="127"/>
        <v>365033.90841813141</v>
      </c>
      <c r="J22" s="41">
        <f>SI_KVINNA_15_19</f>
        <v>0.26</v>
      </c>
      <c r="K22" s="92">
        <f t="shared" si="4"/>
        <v>94908.816188714176</v>
      </c>
      <c r="L22" s="92">
        <f t="shared" si="5"/>
        <v>378.12277366021584</v>
      </c>
      <c r="M22" s="42"/>
      <c r="N22" s="40">
        <v>18</v>
      </c>
      <c r="O22" s="54">
        <f>HA_kvinna_15_19</f>
        <v>1.7128760550139834</v>
      </c>
      <c r="P22" s="92">
        <f t="shared" si="128"/>
        <v>139.65703391292834</v>
      </c>
      <c r="Q22" s="92">
        <f t="shared" si="7"/>
        <v>50974.817378218846</v>
      </c>
      <c r="R22" s="42"/>
      <c r="S22" s="40">
        <v>18</v>
      </c>
      <c r="T22" s="54">
        <f>'7. Dödsrisk'!F22</f>
        <v>2.0000000000000001E-4</v>
      </c>
      <c r="U22" s="90">
        <f t="shared" si="116"/>
        <v>0.99980000000000002</v>
      </c>
      <c r="V22" s="43"/>
      <c r="W22" s="37">
        <v>18</v>
      </c>
      <c r="X22" s="93">
        <f t="shared" si="123"/>
        <v>0.9961351502740009</v>
      </c>
      <c r="Y22" s="93">
        <f t="shared" si="123"/>
        <v>0.99823143629021038</v>
      </c>
      <c r="Z22" s="93">
        <f t="shared" si="123"/>
        <v>0.99842113630610885</v>
      </c>
      <c r="AA22" s="93">
        <f t="shared" si="123"/>
        <v>0.9985309747133273</v>
      </c>
      <c r="AB22" s="93">
        <f t="shared" si="123"/>
        <v>0.99858090375851516</v>
      </c>
      <c r="AC22" s="93">
        <f t="shared" si="123"/>
        <v>0.99865080931516725</v>
      </c>
      <c r="AD22" s="93">
        <f t="shared" si="123"/>
        <v>0.99865080931516725</v>
      </c>
      <c r="AE22" s="93">
        <f t="shared" si="123"/>
        <v>0.99876067298919602</v>
      </c>
      <c r="AF22" s="93">
        <f t="shared" si="123"/>
        <v>0.99885056954045504</v>
      </c>
      <c r="AG22" s="93">
        <f t="shared" si="123"/>
        <v>0.99894047418313137</v>
      </c>
      <c r="AH22" s="93">
        <f t="shared" si="123"/>
        <v>0.99903038691795398</v>
      </c>
      <c r="AI22" s="93">
        <f t="shared" si="123"/>
        <v>0.99923023296454694</v>
      </c>
      <c r="AJ22" s="93">
        <f t="shared" si="123"/>
        <v>0.99927020377269782</v>
      </c>
      <c r="AK22" s="93">
        <f t="shared" si="123"/>
        <v>0.99931017617974505</v>
      </c>
      <c r="AL22" s="93">
        <f t="shared" si="123"/>
        <v>0.99947009139436827</v>
      </c>
      <c r="AM22" s="93">
        <f t="shared" si="123"/>
        <v>0.99967002539944805</v>
      </c>
      <c r="AN22" s="93">
        <f t="shared" si="125"/>
        <v>0.99973000919999999</v>
      </c>
      <c r="AO22" s="93">
        <f t="shared" si="125"/>
        <v>0.99995999999999996</v>
      </c>
      <c r="AP22" s="93">
        <f t="shared" si="125"/>
        <v>1</v>
      </c>
      <c r="AQ22" s="93">
        <f t="shared" si="125"/>
        <v>0</v>
      </c>
      <c r="AR22" s="93">
        <f t="shared" si="125"/>
        <v>0</v>
      </c>
      <c r="AS22" s="93">
        <f t="shared" si="125"/>
        <v>0</v>
      </c>
      <c r="AT22" s="93">
        <f t="shared" si="125"/>
        <v>0</v>
      </c>
      <c r="AU22" s="93">
        <f t="shared" si="125"/>
        <v>0</v>
      </c>
      <c r="AV22" s="93">
        <f t="shared" si="125"/>
        <v>0</v>
      </c>
      <c r="AW22" s="93">
        <f t="shared" si="125"/>
        <v>0</v>
      </c>
      <c r="AX22" s="93">
        <f t="shared" si="125"/>
        <v>0</v>
      </c>
      <c r="AY22" s="93">
        <f t="shared" si="125"/>
        <v>0</v>
      </c>
      <c r="AZ22" s="93">
        <f t="shared" si="125"/>
        <v>0</v>
      </c>
      <c r="BA22" s="93">
        <f t="shared" si="125"/>
        <v>0</v>
      </c>
      <c r="BB22" s="93">
        <f t="shared" si="125"/>
        <v>0</v>
      </c>
      <c r="BC22" s="93">
        <f t="shared" si="125"/>
        <v>0</v>
      </c>
      <c r="BD22" s="93">
        <f t="shared" ref="BD22:BS37" si="131">IF($W22&lt;BD$3,0,IF($W22=BD$3,1,BD21*$U21))</f>
        <v>0</v>
      </c>
      <c r="BE22" s="93">
        <f t="shared" si="131"/>
        <v>0</v>
      </c>
      <c r="BF22" s="93">
        <f t="shared" si="131"/>
        <v>0</v>
      </c>
      <c r="BG22" s="93">
        <f t="shared" si="131"/>
        <v>0</v>
      </c>
      <c r="BH22" s="93">
        <f t="shared" si="131"/>
        <v>0</v>
      </c>
      <c r="BI22" s="93">
        <f t="shared" si="131"/>
        <v>0</v>
      </c>
      <c r="BJ22" s="93">
        <f t="shared" si="131"/>
        <v>0</v>
      </c>
      <c r="BK22" s="93">
        <f t="shared" si="131"/>
        <v>0</v>
      </c>
      <c r="BL22" s="93">
        <f t="shared" si="131"/>
        <v>0</v>
      </c>
      <c r="BM22" s="93">
        <f t="shared" si="131"/>
        <v>0</v>
      </c>
      <c r="BN22" s="93">
        <f t="shared" si="131"/>
        <v>0</v>
      </c>
      <c r="BO22" s="93">
        <f t="shared" si="131"/>
        <v>0</v>
      </c>
      <c r="BP22" s="93">
        <f t="shared" si="131"/>
        <v>0</v>
      </c>
      <c r="BQ22" s="93">
        <f t="shared" si="131"/>
        <v>0</v>
      </c>
      <c r="BR22" s="93">
        <f t="shared" si="131"/>
        <v>0</v>
      </c>
      <c r="BS22" s="93">
        <f t="shared" si="131"/>
        <v>0</v>
      </c>
      <c r="BT22" s="93">
        <f t="shared" si="130"/>
        <v>0</v>
      </c>
      <c r="BU22" s="93">
        <f t="shared" si="130"/>
        <v>0</v>
      </c>
      <c r="BV22" s="93">
        <f t="shared" si="130"/>
        <v>0</v>
      </c>
      <c r="BW22" s="93">
        <f t="shared" si="130"/>
        <v>0</v>
      </c>
      <c r="BX22" s="93">
        <f t="shared" si="130"/>
        <v>0</v>
      </c>
      <c r="BY22" s="93">
        <f t="shared" si="130"/>
        <v>0</v>
      </c>
      <c r="BZ22" s="93">
        <f t="shared" si="130"/>
        <v>0</v>
      </c>
      <c r="CA22" s="93">
        <f t="shared" si="130"/>
        <v>0</v>
      </c>
      <c r="CB22" s="93">
        <f t="shared" si="130"/>
        <v>0</v>
      </c>
      <c r="CC22" s="93">
        <f t="shared" si="130"/>
        <v>0</v>
      </c>
      <c r="CD22" s="93">
        <f t="shared" si="130"/>
        <v>0</v>
      </c>
      <c r="CE22" s="93">
        <f t="shared" si="130"/>
        <v>0</v>
      </c>
      <c r="CF22" s="93">
        <f t="shared" si="130"/>
        <v>0</v>
      </c>
      <c r="CG22" s="93">
        <f t="shared" si="130"/>
        <v>0</v>
      </c>
      <c r="CH22" s="93">
        <f t="shared" si="130"/>
        <v>0</v>
      </c>
      <c r="CI22" s="93">
        <f t="shared" si="119"/>
        <v>0</v>
      </c>
      <c r="CJ22" s="93">
        <f t="shared" si="119"/>
        <v>0</v>
      </c>
      <c r="CK22" s="93">
        <f t="shared" si="119"/>
        <v>0</v>
      </c>
      <c r="CL22" s="93">
        <f t="shared" si="119"/>
        <v>0</v>
      </c>
      <c r="CM22" s="93">
        <f t="shared" si="119"/>
        <v>0</v>
      </c>
      <c r="CN22" s="93">
        <f t="shared" si="119"/>
        <v>0</v>
      </c>
      <c r="CO22" s="93">
        <f t="shared" si="119"/>
        <v>0</v>
      </c>
      <c r="CP22" s="93">
        <f t="shared" si="119"/>
        <v>0</v>
      </c>
      <c r="CQ22" s="93">
        <f t="shared" si="119"/>
        <v>0</v>
      </c>
      <c r="CR22" s="93">
        <f t="shared" si="119"/>
        <v>0</v>
      </c>
      <c r="CS22" s="93">
        <f t="shared" si="119"/>
        <v>0</v>
      </c>
      <c r="CT22" s="93">
        <f t="shared" si="119"/>
        <v>0</v>
      </c>
      <c r="CU22" s="93">
        <f t="shared" si="119"/>
        <v>0</v>
      </c>
      <c r="CV22" s="93">
        <f t="shared" si="119"/>
        <v>0</v>
      </c>
      <c r="CW22" s="93">
        <f t="shared" si="119"/>
        <v>0</v>
      </c>
      <c r="CX22" s="93">
        <f t="shared" si="119"/>
        <v>0</v>
      </c>
      <c r="CY22" s="93">
        <f t="shared" si="129"/>
        <v>0</v>
      </c>
      <c r="CZ22" s="93">
        <f t="shared" si="129"/>
        <v>0</v>
      </c>
      <c r="DA22" s="93">
        <f t="shared" si="129"/>
        <v>0</v>
      </c>
      <c r="DB22" s="93">
        <f t="shared" si="129"/>
        <v>0</v>
      </c>
      <c r="DC22" s="93">
        <f t="shared" si="129"/>
        <v>0</v>
      </c>
      <c r="DD22" s="93">
        <f t="shared" si="129"/>
        <v>0</v>
      </c>
      <c r="DE22" s="93">
        <f t="shared" si="129"/>
        <v>0</v>
      </c>
      <c r="DF22" s="93">
        <f t="shared" si="129"/>
        <v>0</v>
      </c>
      <c r="DG22" s="93">
        <f t="shared" si="129"/>
        <v>0</v>
      </c>
      <c r="DH22" s="93">
        <f t="shared" si="129"/>
        <v>0</v>
      </c>
      <c r="DI22" s="93">
        <f t="shared" si="129"/>
        <v>0</v>
      </c>
      <c r="DJ22" s="93">
        <f t="shared" si="129"/>
        <v>0</v>
      </c>
      <c r="DK22" s="93">
        <f t="shared" si="126"/>
        <v>0</v>
      </c>
      <c r="DL22" s="93">
        <f t="shared" si="126"/>
        <v>0</v>
      </c>
      <c r="DM22" s="93">
        <f t="shared" si="126"/>
        <v>0</v>
      </c>
      <c r="DN22" s="93">
        <f t="shared" si="126"/>
        <v>0</v>
      </c>
      <c r="DO22" s="93">
        <f t="shared" si="126"/>
        <v>0</v>
      </c>
      <c r="DP22" s="93">
        <f t="shared" si="126"/>
        <v>0</v>
      </c>
      <c r="DQ22" s="93">
        <f t="shared" si="126"/>
        <v>0</v>
      </c>
      <c r="DR22" s="93">
        <f t="shared" si="126"/>
        <v>0</v>
      </c>
      <c r="DS22" s="93">
        <f t="shared" si="126"/>
        <v>0</v>
      </c>
      <c r="DU22" s="37">
        <v>18</v>
      </c>
      <c r="DV22" s="93">
        <f t="shared" si="16"/>
        <v>0.76891227740362555</v>
      </c>
      <c r="DW22" s="93">
        <f t="shared" si="17"/>
        <v>0.78021981089485526</v>
      </c>
      <c r="DX22" s="93">
        <f t="shared" si="18"/>
        <v>0.79169363164330897</v>
      </c>
      <c r="DY22" s="93">
        <f t="shared" si="19"/>
        <v>0.80333618504982807</v>
      </c>
      <c r="DZ22" s="93">
        <f t="shared" si="20"/>
        <v>0.81514995247703126</v>
      </c>
      <c r="EA22" s="93">
        <f t="shared" si="21"/>
        <v>0.827137451778164</v>
      </c>
      <c r="EB22" s="93">
        <f t="shared" si="22"/>
        <v>0.83930123783372512</v>
      </c>
      <c r="EC22" s="93">
        <f t="shared" si="23"/>
        <v>0.8516439030959857</v>
      </c>
      <c r="ED22" s="93">
        <f t="shared" si="24"/>
        <v>0.86416807814151486</v>
      </c>
      <c r="EE22" s="93">
        <f t="shared" si="25"/>
        <v>0.8768764322318312</v>
      </c>
      <c r="EF22" s="93">
        <f t="shared" si="26"/>
        <v>0.88977167388229927</v>
      </c>
      <c r="EG22" s="93">
        <f t="shared" si="27"/>
        <v>0.90285655143939192</v>
      </c>
      <c r="EH22" s="93">
        <f t="shared" si="28"/>
        <v>0.91613385366644173</v>
      </c>
      <c r="EI22" s="93">
        <f t="shared" si="29"/>
        <v>0.92960641033800695</v>
      </c>
      <c r="EJ22" s="93">
        <f t="shared" si="30"/>
        <v>0.94327709284297756</v>
      </c>
      <c r="EK22" s="93">
        <f t="shared" si="31"/>
        <v>0.95714881479655067</v>
      </c>
      <c r="EL22" s="93">
        <f t="shared" si="32"/>
        <v>0.97122453266120568</v>
      </c>
      <c r="EM22" s="93">
        <f t="shared" si="33"/>
        <v>0.98550724637681164</v>
      </c>
      <c r="EN22" s="93">
        <f t="shared" si="34"/>
        <v>1</v>
      </c>
      <c r="EO22" s="93">
        <f t="shared" si="35"/>
        <v>0</v>
      </c>
      <c r="EP22" s="93">
        <f t="shared" si="36"/>
        <v>0</v>
      </c>
      <c r="EQ22" s="93">
        <f t="shared" si="37"/>
        <v>0</v>
      </c>
      <c r="ER22" s="93">
        <f t="shared" si="38"/>
        <v>0</v>
      </c>
      <c r="ES22" s="93">
        <f t="shared" si="39"/>
        <v>0</v>
      </c>
      <c r="ET22" s="93">
        <f t="shared" si="40"/>
        <v>0</v>
      </c>
      <c r="EU22" s="93">
        <f t="shared" si="41"/>
        <v>0</v>
      </c>
      <c r="EV22" s="93">
        <f t="shared" si="42"/>
        <v>0</v>
      </c>
      <c r="EW22" s="93">
        <f t="shared" si="43"/>
        <v>0</v>
      </c>
      <c r="EX22" s="93">
        <f t="shared" si="44"/>
        <v>0</v>
      </c>
      <c r="EY22" s="93">
        <f t="shared" si="45"/>
        <v>0</v>
      </c>
      <c r="EZ22" s="93">
        <f t="shared" si="46"/>
        <v>0</v>
      </c>
      <c r="FA22" s="93">
        <f t="shared" si="47"/>
        <v>0</v>
      </c>
      <c r="FB22" s="93">
        <f t="shared" si="48"/>
        <v>0</v>
      </c>
      <c r="FC22" s="93">
        <f t="shared" si="49"/>
        <v>0</v>
      </c>
      <c r="FD22" s="93">
        <f t="shared" si="50"/>
        <v>0</v>
      </c>
      <c r="FE22" s="93">
        <f t="shared" si="51"/>
        <v>0</v>
      </c>
      <c r="FF22" s="93">
        <f t="shared" si="52"/>
        <v>0</v>
      </c>
      <c r="FG22" s="93">
        <f t="shared" si="53"/>
        <v>0</v>
      </c>
      <c r="FH22" s="93">
        <f t="shared" si="54"/>
        <v>0</v>
      </c>
      <c r="FI22" s="93">
        <f t="shared" si="55"/>
        <v>0</v>
      </c>
      <c r="FJ22" s="93">
        <f t="shared" si="56"/>
        <v>0</v>
      </c>
      <c r="FK22" s="93">
        <f t="shared" si="57"/>
        <v>0</v>
      </c>
      <c r="FL22" s="93">
        <f t="shared" si="58"/>
        <v>0</v>
      </c>
      <c r="FM22" s="93">
        <f t="shared" si="59"/>
        <v>0</v>
      </c>
      <c r="FN22" s="93">
        <f t="shared" si="60"/>
        <v>0</v>
      </c>
      <c r="FO22" s="93">
        <f t="shared" si="61"/>
        <v>0</v>
      </c>
      <c r="FP22" s="93">
        <f t="shared" si="62"/>
        <v>0</v>
      </c>
      <c r="FQ22" s="93">
        <f t="shared" si="63"/>
        <v>0</v>
      </c>
      <c r="FR22" s="93">
        <f t="shared" si="64"/>
        <v>0</v>
      </c>
      <c r="FS22" s="93">
        <f t="shared" si="65"/>
        <v>0</v>
      </c>
      <c r="FT22" s="93">
        <f t="shared" si="66"/>
        <v>0</v>
      </c>
      <c r="FU22" s="93">
        <f t="shared" si="67"/>
        <v>0</v>
      </c>
      <c r="FV22" s="93">
        <f t="shared" si="68"/>
        <v>0</v>
      </c>
      <c r="FW22" s="93">
        <f t="shared" si="69"/>
        <v>0</v>
      </c>
      <c r="FX22" s="93">
        <f t="shared" si="70"/>
        <v>0</v>
      </c>
      <c r="FY22" s="93">
        <f t="shared" si="71"/>
        <v>0</v>
      </c>
      <c r="FZ22" s="93">
        <f t="shared" si="72"/>
        <v>0</v>
      </c>
      <c r="GA22" s="93">
        <f t="shared" si="73"/>
        <v>0</v>
      </c>
      <c r="GB22" s="93">
        <f t="shared" si="74"/>
        <v>0</v>
      </c>
      <c r="GC22" s="93">
        <f t="shared" si="75"/>
        <v>0</v>
      </c>
      <c r="GD22" s="93">
        <f t="shared" si="76"/>
        <v>0</v>
      </c>
      <c r="GE22" s="93">
        <f t="shared" si="77"/>
        <v>0</v>
      </c>
      <c r="GF22" s="93">
        <f t="shared" si="78"/>
        <v>0</v>
      </c>
      <c r="GG22" s="93">
        <f t="shared" si="79"/>
        <v>0</v>
      </c>
      <c r="GH22" s="93">
        <f t="shared" si="80"/>
        <v>0</v>
      </c>
      <c r="GI22" s="93">
        <f t="shared" si="81"/>
        <v>0</v>
      </c>
      <c r="GJ22" s="93">
        <f t="shared" si="82"/>
        <v>0</v>
      </c>
      <c r="GK22" s="93">
        <f t="shared" si="83"/>
        <v>0</v>
      </c>
      <c r="GL22" s="93">
        <f t="shared" si="84"/>
        <v>0</v>
      </c>
      <c r="GM22" s="93">
        <f t="shared" si="85"/>
        <v>0</v>
      </c>
      <c r="GN22" s="93">
        <f t="shared" si="86"/>
        <v>0</v>
      </c>
      <c r="GO22" s="93">
        <f t="shared" si="87"/>
        <v>0</v>
      </c>
      <c r="GP22" s="93">
        <f t="shared" si="88"/>
        <v>0</v>
      </c>
      <c r="GQ22" s="93">
        <f t="shared" si="89"/>
        <v>0</v>
      </c>
      <c r="GR22" s="93">
        <f t="shared" si="90"/>
        <v>0</v>
      </c>
      <c r="GS22" s="93">
        <f t="shared" si="91"/>
        <v>0</v>
      </c>
      <c r="GT22" s="93">
        <f t="shared" si="92"/>
        <v>0</v>
      </c>
      <c r="GU22" s="93">
        <f t="shared" si="93"/>
        <v>0</v>
      </c>
      <c r="GV22" s="93">
        <f t="shared" si="94"/>
        <v>0</v>
      </c>
      <c r="GW22" s="93">
        <f t="shared" si="95"/>
        <v>0</v>
      </c>
      <c r="GX22" s="93">
        <f t="shared" si="96"/>
        <v>0</v>
      </c>
      <c r="GY22" s="93">
        <f t="shared" si="97"/>
        <v>0</v>
      </c>
      <c r="GZ22" s="93">
        <f t="shared" si="98"/>
        <v>0</v>
      </c>
      <c r="HA22" s="93">
        <f t="shared" si="99"/>
        <v>0</v>
      </c>
      <c r="HB22" s="93">
        <f t="shared" si="100"/>
        <v>0</v>
      </c>
      <c r="HC22" s="93">
        <f t="shared" si="101"/>
        <v>0</v>
      </c>
      <c r="HD22" s="93">
        <f t="shared" si="102"/>
        <v>0</v>
      </c>
      <c r="HE22" s="93">
        <f t="shared" si="103"/>
        <v>0</v>
      </c>
      <c r="HF22" s="93">
        <f t="shared" si="104"/>
        <v>0</v>
      </c>
      <c r="HG22" s="93">
        <f t="shared" si="105"/>
        <v>0</v>
      </c>
      <c r="HH22" s="93">
        <f t="shared" si="106"/>
        <v>0</v>
      </c>
      <c r="HI22" s="93">
        <f t="shared" si="107"/>
        <v>0</v>
      </c>
      <c r="HJ22" s="93">
        <f t="shared" si="108"/>
        <v>0</v>
      </c>
      <c r="HK22" s="93">
        <f t="shared" si="109"/>
        <v>0</v>
      </c>
      <c r="HL22" s="93">
        <f t="shared" si="110"/>
        <v>0</v>
      </c>
      <c r="HM22" s="93">
        <f t="shared" si="111"/>
        <v>0</v>
      </c>
      <c r="HN22" s="93">
        <f t="shared" si="112"/>
        <v>0</v>
      </c>
      <c r="HO22" s="93">
        <f t="shared" si="113"/>
        <v>0</v>
      </c>
      <c r="HP22" s="93">
        <f t="shared" si="114"/>
        <v>0</v>
      </c>
      <c r="HQ22" s="93">
        <f t="shared" si="115"/>
        <v>0</v>
      </c>
    </row>
    <row r="23" spans="2:225" x14ac:dyDescent="0.25">
      <c r="B23" s="40">
        <v>19</v>
      </c>
      <c r="C23" s="91">
        <f t="shared" ca="1" si="0"/>
        <v>11703140.211197978</v>
      </c>
      <c r="D23" s="91">
        <f t="shared" ca="1" si="1"/>
        <v>16448022.024071174</v>
      </c>
      <c r="E23" s="91">
        <f t="shared" ca="1" si="2"/>
        <v>6255916.1770400628</v>
      </c>
      <c r="F23" s="91">
        <f t="shared" ca="1" si="3"/>
        <v>9275877.799625624</v>
      </c>
      <c r="H23" s="40">
        <v>19</v>
      </c>
      <c r="I23" s="91">
        <f t="shared" si="127"/>
        <v>365033.90841813141</v>
      </c>
      <c r="J23" s="41">
        <f>SI_KVINNA_15_19</f>
        <v>0.26</v>
      </c>
      <c r="K23" s="92">
        <f t="shared" si="4"/>
        <v>94908.816188714176</v>
      </c>
      <c r="L23" s="92">
        <f t="shared" si="5"/>
        <v>378.12277366021584</v>
      </c>
      <c r="M23" s="42"/>
      <c r="N23" s="40">
        <v>19</v>
      </c>
      <c r="O23" s="54">
        <f>HA_kvinna_15_19</f>
        <v>1.7128760550139834</v>
      </c>
      <c r="P23" s="92">
        <f t="shared" si="128"/>
        <v>139.65703391292834</v>
      </c>
      <c r="Q23" s="92">
        <f t="shared" si="7"/>
        <v>50974.817378218846</v>
      </c>
      <c r="R23" s="42"/>
      <c r="S23" s="40">
        <v>19</v>
      </c>
      <c r="T23" s="54">
        <f>'7. Dödsrisk'!F23</f>
        <v>2.2000000000000001E-4</v>
      </c>
      <c r="U23" s="90">
        <f t="shared" si="116"/>
        <v>0.99978</v>
      </c>
      <c r="V23" s="43"/>
      <c r="W23" s="37">
        <v>19</v>
      </c>
      <c r="X23" s="93">
        <f t="shared" si="123"/>
        <v>0.99593592324394609</v>
      </c>
      <c r="Y23" s="93">
        <f t="shared" si="123"/>
        <v>0.99803179000295239</v>
      </c>
      <c r="Z23" s="93">
        <f t="shared" si="123"/>
        <v>0.9982214520788476</v>
      </c>
      <c r="AA23" s="93">
        <f t="shared" si="123"/>
        <v>0.99833126851838461</v>
      </c>
      <c r="AB23" s="93">
        <f t="shared" si="123"/>
        <v>0.99838118757776351</v>
      </c>
      <c r="AC23" s="93">
        <f t="shared" si="123"/>
        <v>0.99845107915330422</v>
      </c>
      <c r="AD23" s="93">
        <f t="shared" si="123"/>
        <v>0.99845107915330422</v>
      </c>
      <c r="AE23" s="93">
        <f t="shared" si="123"/>
        <v>0.99856092085459824</v>
      </c>
      <c r="AF23" s="93">
        <f t="shared" si="123"/>
        <v>0.998650799426547</v>
      </c>
      <c r="AG23" s="93">
        <f t="shared" si="123"/>
        <v>0.9987406860882948</v>
      </c>
      <c r="AH23" s="93">
        <f t="shared" si="123"/>
        <v>0.99883058084057041</v>
      </c>
      <c r="AI23" s="93">
        <f t="shared" si="123"/>
        <v>0.99903038691795409</v>
      </c>
      <c r="AJ23" s="93">
        <f t="shared" si="123"/>
        <v>0.99907034973194331</v>
      </c>
      <c r="AK23" s="93">
        <f t="shared" si="123"/>
        <v>0.99911031414450913</v>
      </c>
      <c r="AL23" s="93">
        <f t="shared" si="123"/>
        <v>0.99927019737608946</v>
      </c>
      <c r="AM23" s="93">
        <f t="shared" si="123"/>
        <v>0.99947009139436815</v>
      </c>
      <c r="AN23" s="93">
        <f t="shared" si="125"/>
        <v>0.99953006319816007</v>
      </c>
      <c r="AO23" s="93">
        <f t="shared" si="125"/>
        <v>0.99976000799999998</v>
      </c>
      <c r="AP23" s="93">
        <f t="shared" si="125"/>
        <v>0.99980000000000002</v>
      </c>
      <c r="AQ23" s="93">
        <f t="shared" si="125"/>
        <v>1</v>
      </c>
      <c r="AR23" s="93">
        <f t="shared" si="125"/>
        <v>0</v>
      </c>
      <c r="AS23" s="93">
        <f t="shared" si="125"/>
        <v>0</v>
      </c>
      <c r="AT23" s="93">
        <f t="shared" si="125"/>
        <v>0</v>
      </c>
      <c r="AU23" s="93">
        <f t="shared" si="125"/>
        <v>0</v>
      </c>
      <c r="AV23" s="93">
        <f t="shared" si="125"/>
        <v>0</v>
      </c>
      <c r="AW23" s="93">
        <f t="shared" si="125"/>
        <v>0</v>
      </c>
      <c r="AX23" s="93">
        <f t="shared" si="125"/>
        <v>0</v>
      </c>
      <c r="AY23" s="93">
        <f t="shared" si="125"/>
        <v>0</v>
      </c>
      <c r="AZ23" s="93">
        <f t="shared" si="125"/>
        <v>0</v>
      </c>
      <c r="BA23" s="93">
        <f t="shared" si="125"/>
        <v>0</v>
      </c>
      <c r="BB23" s="93">
        <f t="shared" si="125"/>
        <v>0</v>
      </c>
      <c r="BC23" s="93">
        <f t="shared" si="125"/>
        <v>0</v>
      </c>
      <c r="BD23" s="93">
        <f t="shared" si="131"/>
        <v>0</v>
      </c>
      <c r="BE23" s="93">
        <f t="shared" si="131"/>
        <v>0</v>
      </c>
      <c r="BF23" s="93">
        <f t="shared" si="131"/>
        <v>0</v>
      </c>
      <c r="BG23" s="93">
        <f t="shared" si="131"/>
        <v>0</v>
      </c>
      <c r="BH23" s="93">
        <f t="shared" si="131"/>
        <v>0</v>
      </c>
      <c r="BI23" s="93">
        <f t="shared" si="131"/>
        <v>0</v>
      </c>
      <c r="BJ23" s="93">
        <f t="shared" si="131"/>
        <v>0</v>
      </c>
      <c r="BK23" s="93">
        <f t="shared" si="131"/>
        <v>0</v>
      </c>
      <c r="BL23" s="93">
        <f t="shared" si="131"/>
        <v>0</v>
      </c>
      <c r="BM23" s="93">
        <f t="shared" si="131"/>
        <v>0</v>
      </c>
      <c r="BN23" s="93">
        <f t="shared" si="131"/>
        <v>0</v>
      </c>
      <c r="BO23" s="93">
        <f t="shared" si="131"/>
        <v>0</v>
      </c>
      <c r="BP23" s="93">
        <f t="shared" si="131"/>
        <v>0</v>
      </c>
      <c r="BQ23" s="93">
        <f t="shared" si="131"/>
        <v>0</v>
      </c>
      <c r="BR23" s="93">
        <f t="shared" si="131"/>
        <v>0</v>
      </c>
      <c r="BS23" s="93">
        <f t="shared" si="131"/>
        <v>0</v>
      </c>
      <c r="BT23" s="93">
        <f t="shared" si="130"/>
        <v>0</v>
      </c>
      <c r="BU23" s="93">
        <f t="shared" si="130"/>
        <v>0</v>
      </c>
      <c r="BV23" s="93">
        <f t="shared" si="130"/>
        <v>0</v>
      </c>
      <c r="BW23" s="93">
        <f t="shared" si="130"/>
        <v>0</v>
      </c>
      <c r="BX23" s="93">
        <f t="shared" si="130"/>
        <v>0</v>
      </c>
      <c r="BY23" s="93">
        <f t="shared" si="130"/>
        <v>0</v>
      </c>
      <c r="BZ23" s="93">
        <f t="shared" si="130"/>
        <v>0</v>
      </c>
      <c r="CA23" s="93">
        <f t="shared" si="130"/>
        <v>0</v>
      </c>
      <c r="CB23" s="93">
        <f t="shared" si="130"/>
        <v>0</v>
      </c>
      <c r="CC23" s="93">
        <f t="shared" si="130"/>
        <v>0</v>
      </c>
      <c r="CD23" s="93">
        <f t="shared" si="130"/>
        <v>0</v>
      </c>
      <c r="CE23" s="93">
        <f t="shared" si="130"/>
        <v>0</v>
      </c>
      <c r="CF23" s="93">
        <f t="shared" si="130"/>
        <v>0</v>
      </c>
      <c r="CG23" s="93">
        <f t="shared" si="130"/>
        <v>0</v>
      </c>
      <c r="CH23" s="93">
        <f t="shared" si="130"/>
        <v>0</v>
      </c>
      <c r="CI23" s="93">
        <f t="shared" si="130"/>
        <v>0</v>
      </c>
      <c r="CJ23" s="93">
        <f t="shared" ref="CJ23:CY38" si="132">IF($W23&lt;CJ$3,0,IF($W23=CJ$3,1,CJ22*$U22))</f>
        <v>0</v>
      </c>
      <c r="CK23" s="93">
        <f t="shared" si="132"/>
        <v>0</v>
      </c>
      <c r="CL23" s="93">
        <f t="shared" si="132"/>
        <v>0</v>
      </c>
      <c r="CM23" s="93">
        <f t="shared" si="132"/>
        <v>0</v>
      </c>
      <c r="CN23" s="93">
        <f t="shared" si="132"/>
        <v>0</v>
      </c>
      <c r="CO23" s="93">
        <f t="shared" si="132"/>
        <v>0</v>
      </c>
      <c r="CP23" s="93">
        <f t="shared" si="132"/>
        <v>0</v>
      </c>
      <c r="CQ23" s="93">
        <f t="shared" si="132"/>
        <v>0</v>
      </c>
      <c r="CR23" s="93">
        <f t="shared" si="132"/>
        <v>0</v>
      </c>
      <c r="CS23" s="93">
        <f t="shared" si="132"/>
        <v>0</v>
      </c>
      <c r="CT23" s="93">
        <f t="shared" si="132"/>
        <v>0</v>
      </c>
      <c r="CU23" s="93">
        <f t="shared" si="132"/>
        <v>0</v>
      </c>
      <c r="CV23" s="93">
        <f t="shared" si="132"/>
        <v>0</v>
      </c>
      <c r="CW23" s="93">
        <f t="shared" si="132"/>
        <v>0</v>
      </c>
      <c r="CX23" s="93">
        <f t="shared" si="132"/>
        <v>0</v>
      </c>
      <c r="CY23" s="93">
        <f t="shared" si="129"/>
        <v>0</v>
      </c>
      <c r="CZ23" s="93">
        <f t="shared" si="129"/>
        <v>0</v>
      </c>
      <c r="DA23" s="93">
        <f t="shared" si="129"/>
        <v>0</v>
      </c>
      <c r="DB23" s="93">
        <f t="shared" si="129"/>
        <v>0</v>
      </c>
      <c r="DC23" s="93">
        <f t="shared" si="129"/>
        <v>0</v>
      </c>
      <c r="DD23" s="93">
        <f t="shared" si="129"/>
        <v>0</v>
      </c>
      <c r="DE23" s="93">
        <f t="shared" si="129"/>
        <v>0</v>
      </c>
      <c r="DF23" s="93">
        <f t="shared" si="129"/>
        <v>0</v>
      </c>
      <c r="DG23" s="93">
        <f t="shared" si="129"/>
        <v>0</v>
      </c>
      <c r="DH23" s="93">
        <f t="shared" si="129"/>
        <v>0</v>
      </c>
      <c r="DI23" s="93">
        <f t="shared" si="129"/>
        <v>0</v>
      </c>
      <c r="DJ23" s="93">
        <f t="shared" si="129"/>
        <v>0</v>
      </c>
      <c r="DK23" s="93">
        <f t="shared" si="126"/>
        <v>0</v>
      </c>
      <c r="DL23" s="93">
        <f t="shared" si="126"/>
        <v>0</v>
      </c>
      <c r="DM23" s="93">
        <f t="shared" si="126"/>
        <v>0</v>
      </c>
      <c r="DN23" s="93">
        <f t="shared" si="126"/>
        <v>0</v>
      </c>
      <c r="DO23" s="93">
        <f t="shared" si="126"/>
        <v>0</v>
      </c>
      <c r="DP23" s="93">
        <f t="shared" si="126"/>
        <v>0</v>
      </c>
      <c r="DQ23" s="93">
        <f t="shared" si="126"/>
        <v>0</v>
      </c>
      <c r="DR23" s="93">
        <f t="shared" si="126"/>
        <v>0</v>
      </c>
      <c r="DS23" s="93">
        <f t="shared" si="126"/>
        <v>0</v>
      </c>
      <c r="DU23" s="37">
        <v>19</v>
      </c>
      <c r="DV23" s="93">
        <f t="shared" si="16"/>
        <v>0.75776862120937016</v>
      </c>
      <c r="DW23" s="93">
        <f t="shared" si="17"/>
        <v>0.76891227740362555</v>
      </c>
      <c r="DX23" s="93">
        <f t="shared" si="18"/>
        <v>0.78021981089485526</v>
      </c>
      <c r="DY23" s="93">
        <f t="shared" si="19"/>
        <v>0.79169363164330897</v>
      </c>
      <c r="DZ23" s="93">
        <f t="shared" si="20"/>
        <v>0.80333618504982807</v>
      </c>
      <c r="EA23" s="93">
        <f t="shared" si="21"/>
        <v>0.81514995247703126</v>
      </c>
      <c r="EB23" s="93">
        <f t="shared" si="22"/>
        <v>0.827137451778164</v>
      </c>
      <c r="EC23" s="93">
        <f t="shared" si="23"/>
        <v>0.83930123783372512</v>
      </c>
      <c r="ED23" s="93">
        <f t="shared" si="24"/>
        <v>0.8516439030959857</v>
      </c>
      <c r="EE23" s="93">
        <f t="shared" si="25"/>
        <v>0.86416807814151486</v>
      </c>
      <c r="EF23" s="93">
        <f t="shared" si="26"/>
        <v>0.8768764322318312</v>
      </c>
      <c r="EG23" s="93">
        <f t="shared" si="27"/>
        <v>0.88977167388229927</v>
      </c>
      <c r="EH23" s="93">
        <f t="shared" si="28"/>
        <v>0.90285655143939192</v>
      </c>
      <c r="EI23" s="93">
        <f t="shared" si="29"/>
        <v>0.91613385366644173</v>
      </c>
      <c r="EJ23" s="93">
        <f t="shared" si="30"/>
        <v>0.92960641033800695</v>
      </c>
      <c r="EK23" s="93">
        <f t="shared" si="31"/>
        <v>0.94327709284297756</v>
      </c>
      <c r="EL23" s="93">
        <f t="shared" si="32"/>
        <v>0.95714881479655067</v>
      </c>
      <c r="EM23" s="93">
        <f t="shared" si="33"/>
        <v>0.97122453266120568</v>
      </c>
      <c r="EN23" s="93">
        <f t="shared" si="34"/>
        <v>0.98550724637681164</v>
      </c>
      <c r="EO23" s="93">
        <f t="shared" si="35"/>
        <v>1</v>
      </c>
      <c r="EP23" s="93">
        <f t="shared" si="36"/>
        <v>0</v>
      </c>
      <c r="EQ23" s="93">
        <f t="shared" si="37"/>
        <v>0</v>
      </c>
      <c r="ER23" s="93">
        <f t="shared" si="38"/>
        <v>0</v>
      </c>
      <c r="ES23" s="93">
        <f t="shared" si="39"/>
        <v>0</v>
      </c>
      <c r="ET23" s="93">
        <f t="shared" si="40"/>
        <v>0</v>
      </c>
      <c r="EU23" s="93">
        <f t="shared" si="41"/>
        <v>0</v>
      </c>
      <c r="EV23" s="93">
        <f t="shared" si="42"/>
        <v>0</v>
      </c>
      <c r="EW23" s="93">
        <f t="shared" si="43"/>
        <v>0</v>
      </c>
      <c r="EX23" s="93">
        <f t="shared" si="44"/>
        <v>0</v>
      </c>
      <c r="EY23" s="93">
        <f t="shared" si="45"/>
        <v>0</v>
      </c>
      <c r="EZ23" s="93">
        <f t="shared" si="46"/>
        <v>0</v>
      </c>
      <c r="FA23" s="93">
        <f t="shared" si="47"/>
        <v>0</v>
      </c>
      <c r="FB23" s="93">
        <f t="shared" si="48"/>
        <v>0</v>
      </c>
      <c r="FC23" s="93">
        <f t="shared" si="49"/>
        <v>0</v>
      </c>
      <c r="FD23" s="93">
        <f t="shared" si="50"/>
        <v>0</v>
      </c>
      <c r="FE23" s="93">
        <f t="shared" si="51"/>
        <v>0</v>
      </c>
      <c r="FF23" s="93">
        <f t="shared" si="52"/>
        <v>0</v>
      </c>
      <c r="FG23" s="93">
        <f t="shared" si="53"/>
        <v>0</v>
      </c>
      <c r="FH23" s="93">
        <f t="shared" si="54"/>
        <v>0</v>
      </c>
      <c r="FI23" s="93">
        <f t="shared" si="55"/>
        <v>0</v>
      </c>
      <c r="FJ23" s="93">
        <f t="shared" si="56"/>
        <v>0</v>
      </c>
      <c r="FK23" s="93">
        <f t="shared" si="57"/>
        <v>0</v>
      </c>
      <c r="FL23" s="93">
        <f t="shared" si="58"/>
        <v>0</v>
      </c>
      <c r="FM23" s="93">
        <f t="shared" si="59"/>
        <v>0</v>
      </c>
      <c r="FN23" s="93">
        <f t="shared" si="60"/>
        <v>0</v>
      </c>
      <c r="FO23" s="93">
        <f t="shared" si="61"/>
        <v>0</v>
      </c>
      <c r="FP23" s="93">
        <f t="shared" si="62"/>
        <v>0</v>
      </c>
      <c r="FQ23" s="93">
        <f t="shared" si="63"/>
        <v>0</v>
      </c>
      <c r="FR23" s="93">
        <f t="shared" si="64"/>
        <v>0</v>
      </c>
      <c r="FS23" s="93">
        <f t="shared" si="65"/>
        <v>0</v>
      </c>
      <c r="FT23" s="93">
        <f t="shared" si="66"/>
        <v>0</v>
      </c>
      <c r="FU23" s="93">
        <f t="shared" si="67"/>
        <v>0</v>
      </c>
      <c r="FV23" s="93">
        <f t="shared" si="68"/>
        <v>0</v>
      </c>
      <c r="FW23" s="93">
        <f t="shared" si="69"/>
        <v>0</v>
      </c>
      <c r="FX23" s="93">
        <f t="shared" si="70"/>
        <v>0</v>
      </c>
      <c r="FY23" s="93">
        <f t="shared" si="71"/>
        <v>0</v>
      </c>
      <c r="FZ23" s="93">
        <f t="shared" si="72"/>
        <v>0</v>
      </c>
      <c r="GA23" s="93">
        <f t="shared" si="73"/>
        <v>0</v>
      </c>
      <c r="GB23" s="93">
        <f t="shared" si="74"/>
        <v>0</v>
      </c>
      <c r="GC23" s="93">
        <f t="shared" si="75"/>
        <v>0</v>
      </c>
      <c r="GD23" s="93">
        <f t="shared" si="76"/>
        <v>0</v>
      </c>
      <c r="GE23" s="93">
        <f t="shared" si="77"/>
        <v>0</v>
      </c>
      <c r="GF23" s="93">
        <f t="shared" si="78"/>
        <v>0</v>
      </c>
      <c r="GG23" s="93">
        <f t="shared" si="79"/>
        <v>0</v>
      </c>
      <c r="GH23" s="93">
        <f t="shared" si="80"/>
        <v>0</v>
      </c>
      <c r="GI23" s="93">
        <f t="shared" si="81"/>
        <v>0</v>
      </c>
      <c r="GJ23" s="93">
        <f t="shared" si="82"/>
        <v>0</v>
      </c>
      <c r="GK23" s="93">
        <f t="shared" si="83"/>
        <v>0</v>
      </c>
      <c r="GL23" s="93">
        <f t="shared" si="84"/>
        <v>0</v>
      </c>
      <c r="GM23" s="93">
        <f t="shared" si="85"/>
        <v>0</v>
      </c>
      <c r="GN23" s="93">
        <f t="shared" si="86"/>
        <v>0</v>
      </c>
      <c r="GO23" s="93">
        <f t="shared" si="87"/>
        <v>0</v>
      </c>
      <c r="GP23" s="93">
        <f t="shared" si="88"/>
        <v>0</v>
      </c>
      <c r="GQ23" s="93">
        <f t="shared" si="89"/>
        <v>0</v>
      </c>
      <c r="GR23" s="93">
        <f t="shared" si="90"/>
        <v>0</v>
      </c>
      <c r="GS23" s="93">
        <f t="shared" si="91"/>
        <v>0</v>
      </c>
      <c r="GT23" s="93">
        <f t="shared" si="92"/>
        <v>0</v>
      </c>
      <c r="GU23" s="93">
        <f t="shared" si="93"/>
        <v>0</v>
      </c>
      <c r="GV23" s="93">
        <f t="shared" si="94"/>
        <v>0</v>
      </c>
      <c r="GW23" s="93">
        <f t="shared" si="95"/>
        <v>0</v>
      </c>
      <c r="GX23" s="93">
        <f t="shared" si="96"/>
        <v>0</v>
      </c>
      <c r="GY23" s="93">
        <f t="shared" si="97"/>
        <v>0</v>
      </c>
      <c r="GZ23" s="93">
        <f t="shared" si="98"/>
        <v>0</v>
      </c>
      <c r="HA23" s="93">
        <f t="shared" si="99"/>
        <v>0</v>
      </c>
      <c r="HB23" s="93">
        <f t="shared" si="100"/>
        <v>0</v>
      </c>
      <c r="HC23" s="93">
        <f t="shared" si="101"/>
        <v>0</v>
      </c>
      <c r="HD23" s="93">
        <f t="shared" si="102"/>
        <v>0</v>
      </c>
      <c r="HE23" s="93">
        <f t="shared" si="103"/>
        <v>0</v>
      </c>
      <c r="HF23" s="93">
        <f t="shared" si="104"/>
        <v>0</v>
      </c>
      <c r="HG23" s="93">
        <f t="shared" si="105"/>
        <v>0</v>
      </c>
      <c r="HH23" s="93">
        <f t="shared" si="106"/>
        <v>0</v>
      </c>
      <c r="HI23" s="93">
        <f t="shared" si="107"/>
        <v>0</v>
      </c>
      <c r="HJ23" s="93">
        <f t="shared" si="108"/>
        <v>0</v>
      </c>
      <c r="HK23" s="93">
        <f t="shared" si="109"/>
        <v>0</v>
      </c>
      <c r="HL23" s="93">
        <f t="shared" si="110"/>
        <v>0</v>
      </c>
      <c r="HM23" s="93">
        <f t="shared" si="111"/>
        <v>0</v>
      </c>
      <c r="HN23" s="93">
        <f t="shared" si="112"/>
        <v>0</v>
      </c>
      <c r="HO23" s="93">
        <f t="shared" si="113"/>
        <v>0</v>
      </c>
      <c r="HP23" s="93">
        <f t="shared" si="114"/>
        <v>0</v>
      </c>
      <c r="HQ23" s="93">
        <f t="shared" si="115"/>
        <v>0</v>
      </c>
    </row>
    <row r="24" spans="2:225" x14ac:dyDescent="0.25">
      <c r="B24" s="40">
        <v>20</v>
      </c>
      <c r="C24" s="91">
        <f t="shared" ca="1" si="0"/>
        <v>11781532.617405819</v>
      </c>
      <c r="D24" s="91">
        <f t="shared" ca="1" si="1"/>
        <v>16356711.684453037</v>
      </c>
      <c r="E24" s="91">
        <f t="shared" ca="1" si="2"/>
        <v>6297575.9640160091</v>
      </c>
      <c r="F24" s="91">
        <f t="shared" ca="1" si="3"/>
        <v>9226932.9074870497</v>
      </c>
      <c r="H24" s="40">
        <v>20</v>
      </c>
      <c r="I24" s="91">
        <f t="shared" si="127"/>
        <v>365033.90841813141</v>
      </c>
      <c r="J24" s="41">
        <f>SI_KVINNA_20_24</f>
        <v>0.60399999999999998</v>
      </c>
      <c r="K24" s="92">
        <f t="shared" si="4"/>
        <v>220480.48068455135</v>
      </c>
      <c r="L24" s="92">
        <f t="shared" si="5"/>
        <v>878.40828957988583</v>
      </c>
      <c r="M24" s="42"/>
      <c r="N24" s="40">
        <v>20</v>
      </c>
      <c r="O24" s="54">
        <f t="shared" ref="O24:O68" si="133">HA_kvinna_20_64</f>
        <v>3.83767404095655</v>
      </c>
      <c r="P24" s="92">
        <f t="shared" si="128"/>
        <v>407.00486868310969</v>
      </c>
      <c r="Q24" s="92">
        <f t="shared" si="7"/>
        <v>148556.77706933505</v>
      </c>
      <c r="R24" s="42"/>
      <c r="S24" s="40">
        <v>20</v>
      </c>
      <c r="T24" s="54">
        <f>'7. Dödsrisk'!F24</f>
        <v>2.6000000000000003E-4</v>
      </c>
      <c r="U24" s="90">
        <f t="shared" si="116"/>
        <v>0.99973999999999996</v>
      </c>
      <c r="V24" s="43"/>
      <c r="W24" s="37">
        <v>20</v>
      </c>
      <c r="X24" s="93">
        <f t="shared" si="123"/>
        <v>0.99571681734083239</v>
      </c>
      <c r="Y24" s="93">
        <f t="shared" si="123"/>
        <v>0.99781222300915173</v>
      </c>
      <c r="Z24" s="93">
        <f t="shared" si="123"/>
        <v>0.99800184335939024</v>
      </c>
      <c r="AA24" s="93">
        <f t="shared" si="123"/>
        <v>0.9981116356393106</v>
      </c>
      <c r="AB24" s="93">
        <f t="shared" si="123"/>
        <v>0.99816154371649635</v>
      </c>
      <c r="AC24" s="93">
        <f t="shared" si="123"/>
        <v>0.99823141991589048</v>
      </c>
      <c r="AD24" s="93">
        <f t="shared" si="123"/>
        <v>0.99823141991589048</v>
      </c>
      <c r="AE24" s="93">
        <f t="shared" si="123"/>
        <v>0.9983412374520102</v>
      </c>
      <c r="AF24" s="93">
        <f t="shared" si="123"/>
        <v>0.99843109625067317</v>
      </c>
      <c r="AG24" s="93">
        <f t="shared" si="123"/>
        <v>0.99852096313735539</v>
      </c>
      <c r="AH24" s="93">
        <f t="shared" si="123"/>
        <v>0.9986108381127855</v>
      </c>
      <c r="AI24" s="93">
        <f t="shared" si="123"/>
        <v>0.99881060023283219</v>
      </c>
      <c r="AJ24" s="93">
        <f t="shared" si="123"/>
        <v>0.99885055425500224</v>
      </c>
      <c r="AK24" s="93">
        <f t="shared" si="123"/>
        <v>0.99889050987539729</v>
      </c>
      <c r="AL24" s="93">
        <f t="shared" si="123"/>
        <v>0.99905035793266672</v>
      </c>
      <c r="AM24" s="93">
        <f t="shared" si="123"/>
        <v>0.99925020797426134</v>
      </c>
      <c r="AN24" s="93">
        <f t="shared" si="125"/>
        <v>0.99931016658425642</v>
      </c>
      <c r="AO24" s="93">
        <f t="shared" si="125"/>
        <v>0.99954006079823998</v>
      </c>
      <c r="AP24" s="93">
        <f t="shared" si="125"/>
        <v>0.999580044</v>
      </c>
      <c r="AQ24" s="93">
        <f t="shared" si="125"/>
        <v>0.99978</v>
      </c>
      <c r="AR24" s="93">
        <f t="shared" si="125"/>
        <v>1</v>
      </c>
      <c r="AS24" s="93">
        <f t="shared" si="125"/>
        <v>0</v>
      </c>
      <c r="AT24" s="93">
        <f t="shared" si="125"/>
        <v>0</v>
      </c>
      <c r="AU24" s="93">
        <f t="shared" si="125"/>
        <v>0</v>
      </c>
      <c r="AV24" s="93">
        <f t="shared" si="125"/>
        <v>0</v>
      </c>
      <c r="AW24" s="93">
        <f t="shared" si="125"/>
        <v>0</v>
      </c>
      <c r="AX24" s="93">
        <f t="shared" si="125"/>
        <v>0</v>
      </c>
      <c r="AY24" s="93">
        <f t="shared" si="125"/>
        <v>0</v>
      </c>
      <c r="AZ24" s="93">
        <f t="shared" si="125"/>
        <v>0</v>
      </c>
      <c r="BA24" s="93">
        <f t="shared" si="125"/>
        <v>0</v>
      </c>
      <c r="BB24" s="93">
        <f t="shared" si="125"/>
        <v>0</v>
      </c>
      <c r="BC24" s="93">
        <f t="shared" si="125"/>
        <v>0</v>
      </c>
      <c r="BD24" s="93">
        <f t="shared" si="131"/>
        <v>0</v>
      </c>
      <c r="BE24" s="93">
        <f t="shared" si="131"/>
        <v>0</v>
      </c>
      <c r="BF24" s="93">
        <f t="shared" si="131"/>
        <v>0</v>
      </c>
      <c r="BG24" s="93">
        <f t="shared" si="131"/>
        <v>0</v>
      </c>
      <c r="BH24" s="93">
        <f t="shared" si="131"/>
        <v>0</v>
      </c>
      <c r="BI24" s="93">
        <f t="shared" si="131"/>
        <v>0</v>
      </c>
      <c r="BJ24" s="93">
        <f t="shared" si="131"/>
        <v>0</v>
      </c>
      <c r="BK24" s="93">
        <f t="shared" si="131"/>
        <v>0</v>
      </c>
      <c r="BL24" s="93">
        <f t="shared" si="131"/>
        <v>0</v>
      </c>
      <c r="BM24" s="93">
        <f t="shared" si="131"/>
        <v>0</v>
      </c>
      <c r="BN24" s="93">
        <f t="shared" si="131"/>
        <v>0</v>
      </c>
      <c r="BO24" s="93">
        <f t="shared" si="131"/>
        <v>0</v>
      </c>
      <c r="BP24" s="93">
        <f t="shared" si="131"/>
        <v>0</v>
      </c>
      <c r="BQ24" s="93">
        <f t="shared" si="131"/>
        <v>0</v>
      </c>
      <c r="BR24" s="93">
        <f t="shared" si="131"/>
        <v>0</v>
      </c>
      <c r="BS24" s="93">
        <f t="shared" si="131"/>
        <v>0</v>
      </c>
      <c r="BT24" s="93">
        <f t="shared" si="130"/>
        <v>0</v>
      </c>
      <c r="BU24" s="93">
        <f t="shared" si="130"/>
        <v>0</v>
      </c>
      <c r="BV24" s="93">
        <f t="shared" si="130"/>
        <v>0</v>
      </c>
      <c r="BW24" s="93">
        <f t="shared" si="130"/>
        <v>0</v>
      </c>
      <c r="BX24" s="93">
        <f t="shared" si="130"/>
        <v>0</v>
      </c>
      <c r="BY24" s="93">
        <f t="shared" si="130"/>
        <v>0</v>
      </c>
      <c r="BZ24" s="93">
        <f t="shared" si="130"/>
        <v>0</v>
      </c>
      <c r="CA24" s="93">
        <f t="shared" si="130"/>
        <v>0</v>
      </c>
      <c r="CB24" s="93">
        <f t="shared" si="130"/>
        <v>0</v>
      </c>
      <c r="CC24" s="93">
        <f t="shared" si="130"/>
        <v>0</v>
      </c>
      <c r="CD24" s="93">
        <f t="shared" si="130"/>
        <v>0</v>
      </c>
      <c r="CE24" s="93">
        <f t="shared" si="130"/>
        <v>0</v>
      </c>
      <c r="CF24" s="93">
        <f t="shared" si="130"/>
        <v>0</v>
      </c>
      <c r="CG24" s="93">
        <f t="shared" si="130"/>
        <v>0</v>
      </c>
      <c r="CH24" s="93">
        <f t="shared" si="130"/>
        <v>0</v>
      </c>
      <c r="CI24" s="93">
        <f t="shared" si="130"/>
        <v>0</v>
      </c>
      <c r="CJ24" s="93">
        <f t="shared" si="132"/>
        <v>0</v>
      </c>
      <c r="CK24" s="93">
        <f t="shared" si="132"/>
        <v>0</v>
      </c>
      <c r="CL24" s="93">
        <f t="shared" si="132"/>
        <v>0</v>
      </c>
      <c r="CM24" s="93">
        <f t="shared" si="132"/>
        <v>0</v>
      </c>
      <c r="CN24" s="93">
        <f t="shared" si="132"/>
        <v>0</v>
      </c>
      <c r="CO24" s="93">
        <f t="shared" si="132"/>
        <v>0</v>
      </c>
      <c r="CP24" s="93">
        <f t="shared" si="132"/>
        <v>0</v>
      </c>
      <c r="CQ24" s="93">
        <f t="shared" si="132"/>
        <v>0</v>
      </c>
      <c r="CR24" s="93">
        <f t="shared" si="132"/>
        <v>0</v>
      </c>
      <c r="CS24" s="93">
        <f t="shared" si="132"/>
        <v>0</v>
      </c>
      <c r="CT24" s="93">
        <f t="shared" si="132"/>
        <v>0</v>
      </c>
      <c r="CU24" s="93">
        <f t="shared" si="132"/>
        <v>0</v>
      </c>
      <c r="CV24" s="93">
        <f t="shared" si="132"/>
        <v>0</v>
      </c>
      <c r="CW24" s="93">
        <f t="shared" si="132"/>
        <v>0</v>
      </c>
      <c r="CX24" s="93">
        <f t="shared" si="132"/>
        <v>0</v>
      </c>
      <c r="CY24" s="93">
        <f t="shared" si="129"/>
        <v>0</v>
      </c>
      <c r="CZ24" s="93">
        <f t="shared" si="129"/>
        <v>0</v>
      </c>
      <c r="DA24" s="93">
        <f t="shared" si="129"/>
        <v>0</v>
      </c>
      <c r="DB24" s="93">
        <f t="shared" si="129"/>
        <v>0</v>
      </c>
      <c r="DC24" s="93">
        <f t="shared" si="129"/>
        <v>0</v>
      </c>
      <c r="DD24" s="93">
        <f t="shared" si="129"/>
        <v>0</v>
      </c>
      <c r="DE24" s="93">
        <f t="shared" si="129"/>
        <v>0</v>
      </c>
      <c r="DF24" s="93">
        <f t="shared" si="129"/>
        <v>0</v>
      </c>
      <c r="DG24" s="93">
        <f t="shared" si="129"/>
        <v>0</v>
      </c>
      <c r="DH24" s="93">
        <f t="shared" si="129"/>
        <v>0</v>
      </c>
      <c r="DI24" s="93">
        <f t="shared" si="129"/>
        <v>0</v>
      </c>
      <c r="DJ24" s="93">
        <f t="shared" si="129"/>
        <v>0</v>
      </c>
      <c r="DK24" s="93">
        <f t="shared" si="126"/>
        <v>0</v>
      </c>
      <c r="DL24" s="93">
        <f t="shared" si="126"/>
        <v>0</v>
      </c>
      <c r="DM24" s="93">
        <f t="shared" si="126"/>
        <v>0</v>
      </c>
      <c r="DN24" s="93">
        <f t="shared" si="126"/>
        <v>0</v>
      </c>
      <c r="DO24" s="93">
        <f t="shared" si="126"/>
        <v>0</v>
      </c>
      <c r="DP24" s="93">
        <f t="shared" si="126"/>
        <v>0</v>
      </c>
      <c r="DQ24" s="93">
        <f t="shared" si="126"/>
        <v>0</v>
      </c>
      <c r="DR24" s="93">
        <f t="shared" si="126"/>
        <v>0</v>
      </c>
      <c r="DS24" s="93">
        <f t="shared" si="126"/>
        <v>0</v>
      </c>
      <c r="DU24" s="37">
        <v>20</v>
      </c>
      <c r="DV24" s="93">
        <f t="shared" si="16"/>
        <v>0.7467864672787996</v>
      </c>
      <c r="DW24" s="93">
        <f t="shared" si="17"/>
        <v>0.75776862120937016</v>
      </c>
      <c r="DX24" s="93">
        <f t="shared" si="18"/>
        <v>0.76891227740362555</v>
      </c>
      <c r="DY24" s="93">
        <f t="shared" si="19"/>
        <v>0.78021981089485526</v>
      </c>
      <c r="DZ24" s="93">
        <f t="shared" si="20"/>
        <v>0.79169363164330897</v>
      </c>
      <c r="EA24" s="93">
        <f t="shared" si="21"/>
        <v>0.80333618504982807</v>
      </c>
      <c r="EB24" s="93">
        <f t="shared" si="22"/>
        <v>0.81514995247703126</v>
      </c>
      <c r="EC24" s="93">
        <f t="shared" si="23"/>
        <v>0.827137451778164</v>
      </c>
      <c r="ED24" s="93">
        <f t="shared" si="24"/>
        <v>0.83930123783372512</v>
      </c>
      <c r="EE24" s="93">
        <f t="shared" si="25"/>
        <v>0.8516439030959857</v>
      </c>
      <c r="EF24" s="93">
        <f t="shared" si="26"/>
        <v>0.86416807814151486</v>
      </c>
      <c r="EG24" s="93">
        <f t="shared" si="27"/>
        <v>0.8768764322318312</v>
      </c>
      <c r="EH24" s="93">
        <f t="shared" si="28"/>
        <v>0.88977167388229927</v>
      </c>
      <c r="EI24" s="93">
        <f t="shared" si="29"/>
        <v>0.90285655143939192</v>
      </c>
      <c r="EJ24" s="93">
        <f t="shared" si="30"/>
        <v>0.91613385366644173</v>
      </c>
      <c r="EK24" s="93">
        <f t="shared" si="31"/>
        <v>0.92960641033800695</v>
      </c>
      <c r="EL24" s="93">
        <f t="shared" si="32"/>
        <v>0.94327709284297756</v>
      </c>
      <c r="EM24" s="93">
        <f t="shared" si="33"/>
        <v>0.95714881479655067</v>
      </c>
      <c r="EN24" s="93">
        <f t="shared" si="34"/>
        <v>0.97122453266120568</v>
      </c>
      <c r="EO24" s="93">
        <f t="shared" si="35"/>
        <v>0.98550724637681164</v>
      </c>
      <c r="EP24" s="93">
        <f t="shared" si="36"/>
        <v>1</v>
      </c>
      <c r="EQ24" s="93">
        <f t="shared" si="37"/>
        <v>0</v>
      </c>
      <c r="ER24" s="93">
        <f t="shared" si="38"/>
        <v>0</v>
      </c>
      <c r="ES24" s="93">
        <f t="shared" si="39"/>
        <v>0</v>
      </c>
      <c r="ET24" s="93">
        <f t="shared" si="40"/>
        <v>0</v>
      </c>
      <c r="EU24" s="93">
        <f t="shared" si="41"/>
        <v>0</v>
      </c>
      <c r="EV24" s="93">
        <f t="shared" si="42"/>
        <v>0</v>
      </c>
      <c r="EW24" s="93">
        <f t="shared" si="43"/>
        <v>0</v>
      </c>
      <c r="EX24" s="93">
        <f t="shared" si="44"/>
        <v>0</v>
      </c>
      <c r="EY24" s="93">
        <f t="shared" si="45"/>
        <v>0</v>
      </c>
      <c r="EZ24" s="93">
        <f t="shared" si="46"/>
        <v>0</v>
      </c>
      <c r="FA24" s="93">
        <f t="shared" si="47"/>
        <v>0</v>
      </c>
      <c r="FB24" s="93">
        <f t="shared" si="48"/>
        <v>0</v>
      </c>
      <c r="FC24" s="93">
        <f t="shared" si="49"/>
        <v>0</v>
      </c>
      <c r="FD24" s="93">
        <f t="shared" si="50"/>
        <v>0</v>
      </c>
      <c r="FE24" s="93">
        <f t="shared" si="51"/>
        <v>0</v>
      </c>
      <c r="FF24" s="93">
        <f t="shared" si="52"/>
        <v>0</v>
      </c>
      <c r="FG24" s="93">
        <f t="shared" si="53"/>
        <v>0</v>
      </c>
      <c r="FH24" s="93">
        <f t="shared" si="54"/>
        <v>0</v>
      </c>
      <c r="FI24" s="93">
        <f t="shared" si="55"/>
        <v>0</v>
      </c>
      <c r="FJ24" s="93">
        <f t="shared" si="56"/>
        <v>0</v>
      </c>
      <c r="FK24" s="93">
        <f t="shared" si="57"/>
        <v>0</v>
      </c>
      <c r="FL24" s="93">
        <f t="shared" si="58"/>
        <v>0</v>
      </c>
      <c r="FM24" s="93">
        <f t="shared" si="59"/>
        <v>0</v>
      </c>
      <c r="FN24" s="93">
        <f t="shared" si="60"/>
        <v>0</v>
      </c>
      <c r="FO24" s="93">
        <f t="shared" si="61"/>
        <v>0</v>
      </c>
      <c r="FP24" s="93">
        <f t="shared" si="62"/>
        <v>0</v>
      </c>
      <c r="FQ24" s="93">
        <f t="shared" si="63"/>
        <v>0</v>
      </c>
      <c r="FR24" s="93">
        <f t="shared" si="64"/>
        <v>0</v>
      </c>
      <c r="FS24" s="93">
        <f t="shared" si="65"/>
        <v>0</v>
      </c>
      <c r="FT24" s="93">
        <f t="shared" si="66"/>
        <v>0</v>
      </c>
      <c r="FU24" s="93">
        <f t="shared" si="67"/>
        <v>0</v>
      </c>
      <c r="FV24" s="93">
        <f t="shared" si="68"/>
        <v>0</v>
      </c>
      <c r="FW24" s="93">
        <f t="shared" si="69"/>
        <v>0</v>
      </c>
      <c r="FX24" s="93">
        <f t="shared" si="70"/>
        <v>0</v>
      </c>
      <c r="FY24" s="93">
        <f t="shared" si="71"/>
        <v>0</v>
      </c>
      <c r="FZ24" s="93">
        <f t="shared" si="72"/>
        <v>0</v>
      </c>
      <c r="GA24" s="93">
        <f t="shared" si="73"/>
        <v>0</v>
      </c>
      <c r="GB24" s="93">
        <f t="shared" si="74"/>
        <v>0</v>
      </c>
      <c r="GC24" s="93">
        <f t="shared" si="75"/>
        <v>0</v>
      </c>
      <c r="GD24" s="93">
        <f t="shared" si="76"/>
        <v>0</v>
      </c>
      <c r="GE24" s="93">
        <f t="shared" si="77"/>
        <v>0</v>
      </c>
      <c r="GF24" s="93">
        <f t="shared" si="78"/>
        <v>0</v>
      </c>
      <c r="GG24" s="93">
        <f t="shared" si="79"/>
        <v>0</v>
      </c>
      <c r="GH24" s="93">
        <f t="shared" si="80"/>
        <v>0</v>
      </c>
      <c r="GI24" s="93">
        <f t="shared" si="81"/>
        <v>0</v>
      </c>
      <c r="GJ24" s="93">
        <f t="shared" si="82"/>
        <v>0</v>
      </c>
      <c r="GK24" s="93">
        <f t="shared" si="83"/>
        <v>0</v>
      </c>
      <c r="GL24" s="93">
        <f t="shared" si="84"/>
        <v>0</v>
      </c>
      <c r="GM24" s="93">
        <f t="shared" si="85"/>
        <v>0</v>
      </c>
      <c r="GN24" s="93">
        <f t="shared" si="86"/>
        <v>0</v>
      </c>
      <c r="GO24" s="93">
        <f t="shared" si="87"/>
        <v>0</v>
      </c>
      <c r="GP24" s="93">
        <f t="shared" si="88"/>
        <v>0</v>
      </c>
      <c r="GQ24" s="93">
        <f t="shared" si="89"/>
        <v>0</v>
      </c>
      <c r="GR24" s="93">
        <f t="shared" si="90"/>
        <v>0</v>
      </c>
      <c r="GS24" s="93">
        <f t="shared" si="91"/>
        <v>0</v>
      </c>
      <c r="GT24" s="93">
        <f t="shared" si="92"/>
        <v>0</v>
      </c>
      <c r="GU24" s="93">
        <f t="shared" si="93"/>
        <v>0</v>
      </c>
      <c r="GV24" s="93">
        <f t="shared" si="94"/>
        <v>0</v>
      </c>
      <c r="GW24" s="93">
        <f t="shared" si="95"/>
        <v>0</v>
      </c>
      <c r="GX24" s="93">
        <f t="shared" si="96"/>
        <v>0</v>
      </c>
      <c r="GY24" s="93">
        <f t="shared" si="97"/>
        <v>0</v>
      </c>
      <c r="GZ24" s="93">
        <f t="shared" si="98"/>
        <v>0</v>
      </c>
      <c r="HA24" s="93">
        <f t="shared" si="99"/>
        <v>0</v>
      </c>
      <c r="HB24" s="93">
        <f t="shared" si="100"/>
        <v>0</v>
      </c>
      <c r="HC24" s="93">
        <f t="shared" si="101"/>
        <v>0</v>
      </c>
      <c r="HD24" s="93">
        <f t="shared" si="102"/>
        <v>0</v>
      </c>
      <c r="HE24" s="93">
        <f t="shared" si="103"/>
        <v>0</v>
      </c>
      <c r="HF24" s="93">
        <f t="shared" si="104"/>
        <v>0</v>
      </c>
      <c r="HG24" s="93">
        <f t="shared" si="105"/>
        <v>0</v>
      </c>
      <c r="HH24" s="93">
        <f t="shared" si="106"/>
        <v>0</v>
      </c>
      <c r="HI24" s="93">
        <f t="shared" si="107"/>
        <v>0</v>
      </c>
      <c r="HJ24" s="93">
        <f t="shared" si="108"/>
        <v>0</v>
      </c>
      <c r="HK24" s="93">
        <f t="shared" si="109"/>
        <v>0</v>
      </c>
      <c r="HL24" s="93">
        <f t="shared" si="110"/>
        <v>0</v>
      </c>
      <c r="HM24" s="93">
        <f t="shared" si="111"/>
        <v>0</v>
      </c>
      <c r="HN24" s="93">
        <f t="shared" si="112"/>
        <v>0</v>
      </c>
      <c r="HO24" s="93">
        <f t="shared" si="113"/>
        <v>0</v>
      </c>
      <c r="HP24" s="93">
        <f t="shared" si="114"/>
        <v>0</v>
      </c>
      <c r="HQ24" s="93">
        <f t="shared" si="115"/>
        <v>0</v>
      </c>
    </row>
    <row r="25" spans="2:225" x14ac:dyDescent="0.25">
      <c r="B25" s="40">
        <v>21</v>
      </c>
      <c r="C25" s="91">
        <f t="shared" ca="1" si="0"/>
        <v>11734118.480124945</v>
      </c>
      <c r="D25" s="91">
        <f t="shared" ca="1" si="1"/>
        <v>16140427.714974385</v>
      </c>
      <c r="E25" s="91">
        <f t="shared" ca="1" si="2"/>
        <v>6241068.6175364498</v>
      </c>
      <c r="F25" s="91">
        <f t="shared" ca="1" si="3"/>
        <v>9080737.1220694575</v>
      </c>
      <c r="H25" s="40">
        <v>21</v>
      </c>
      <c r="I25" s="91">
        <f t="shared" si="127"/>
        <v>365033.90841813141</v>
      </c>
      <c r="J25" s="41">
        <f>SI_KVINNA_20_24</f>
        <v>0.60399999999999998</v>
      </c>
      <c r="K25" s="92">
        <f t="shared" si="4"/>
        <v>220480.48068455135</v>
      </c>
      <c r="L25" s="92">
        <f t="shared" si="5"/>
        <v>878.40828957988583</v>
      </c>
      <c r="M25" s="42"/>
      <c r="N25" s="40">
        <v>21</v>
      </c>
      <c r="O25" s="54">
        <f t="shared" si="133"/>
        <v>3.83767404095655</v>
      </c>
      <c r="P25" s="92">
        <f t="shared" si="128"/>
        <v>407.00486868310969</v>
      </c>
      <c r="Q25" s="92">
        <f t="shared" si="7"/>
        <v>148556.77706933505</v>
      </c>
      <c r="R25" s="42"/>
      <c r="S25" s="40">
        <v>21</v>
      </c>
      <c r="T25" s="54">
        <f>'7. Dödsrisk'!F25</f>
        <v>2.6000000000000003E-4</v>
      </c>
      <c r="U25" s="90">
        <f t="shared" si="116"/>
        <v>0.99973999999999996</v>
      </c>
      <c r="V25" s="43"/>
      <c r="W25" s="37">
        <v>21</v>
      </c>
      <c r="X25" s="93">
        <f t="shared" si="123"/>
        <v>0.99545793096832369</v>
      </c>
      <c r="Y25" s="93">
        <f t="shared" si="123"/>
        <v>0.99755279183116929</v>
      </c>
      <c r="Z25" s="93">
        <f t="shared" si="123"/>
        <v>0.99774236288011675</v>
      </c>
      <c r="AA25" s="93">
        <f t="shared" si="123"/>
        <v>0.99785212661404432</v>
      </c>
      <c r="AB25" s="93">
        <f t="shared" si="123"/>
        <v>0.99790202171512998</v>
      </c>
      <c r="AC25" s="93">
        <f t="shared" si="123"/>
        <v>0.99797187974671231</v>
      </c>
      <c r="AD25" s="93">
        <f t="shared" si="123"/>
        <v>0.99797187974671231</v>
      </c>
      <c r="AE25" s="93">
        <f t="shared" si="123"/>
        <v>0.9980816687302726</v>
      </c>
      <c r="AF25" s="93">
        <f t="shared" si="123"/>
        <v>0.99817150416564793</v>
      </c>
      <c r="AG25" s="93">
        <f t="shared" si="123"/>
        <v>0.99826134768693964</v>
      </c>
      <c r="AH25" s="93">
        <f t="shared" si="123"/>
        <v>0.99835119929487615</v>
      </c>
      <c r="AI25" s="93">
        <f t="shared" si="123"/>
        <v>0.99855090947677161</v>
      </c>
      <c r="AJ25" s="93">
        <f t="shared" si="123"/>
        <v>0.9985908531108959</v>
      </c>
      <c r="AK25" s="93">
        <f t="shared" si="123"/>
        <v>0.99863079834282964</v>
      </c>
      <c r="AL25" s="93">
        <f t="shared" si="123"/>
        <v>0.99879060483960425</v>
      </c>
      <c r="AM25" s="93">
        <f t="shared" si="123"/>
        <v>0.99899040292018804</v>
      </c>
      <c r="AN25" s="93">
        <f t="shared" si="125"/>
        <v>0.99905034594094444</v>
      </c>
      <c r="AO25" s="93">
        <f t="shared" si="125"/>
        <v>0.99928018038243238</v>
      </c>
      <c r="AP25" s="93">
        <f t="shared" si="125"/>
        <v>0.99932015318855993</v>
      </c>
      <c r="AQ25" s="93">
        <f t="shared" si="125"/>
        <v>0.99952005719999992</v>
      </c>
      <c r="AR25" s="93">
        <f t="shared" si="125"/>
        <v>0.99973999999999996</v>
      </c>
      <c r="AS25" s="93">
        <f t="shared" si="125"/>
        <v>1</v>
      </c>
      <c r="AT25" s="93">
        <f t="shared" si="125"/>
        <v>0</v>
      </c>
      <c r="AU25" s="93">
        <f t="shared" si="125"/>
        <v>0</v>
      </c>
      <c r="AV25" s="93">
        <f t="shared" si="125"/>
        <v>0</v>
      </c>
      <c r="AW25" s="93">
        <f t="shared" si="125"/>
        <v>0</v>
      </c>
      <c r="AX25" s="93">
        <f t="shared" si="125"/>
        <v>0</v>
      </c>
      <c r="AY25" s="93">
        <f t="shared" si="125"/>
        <v>0</v>
      </c>
      <c r="AZ25" s="93">
        <f t="shared" si="125"/>
        <v>0</v>
      </c>
      <c r="BA25" s="93">
        <f t="shared" si="125"/>
        <v>0</v>
      </c>
      <c r="BB25" s="93">
        <f t="shared" si="125"/>
        <v>0</v>
      </c>
      <c r="BC25" s="93">
        <f t="shared" si="125"/>
        <v>0</v>
      </c>
      <c r="BD25" s="93">
        <f t="shared" si="131"/>
        <v>0</v>
      </c>
      <c r="BE25" s="93">
        <f t="shared" si="131"/>
        <v>0</v>
      </c>
      <c r="BF25" s="93">
        <f t="shared" si="131"/>
        <v>0</v>
      </c>
      <c r="BG25" s="93">
        <f t="shared" si="131"/>
        <v>0</v>
      </c>
      <c r="BH25" s="93">
        <f t="shared" si="131"/>
        <v>0</v>
      </c>
      <c r="BI25" s="93">
        <f t="shared" si="131"/>
        <v>0</v>
      </c>
      <c r="BJ25" s="93">
        <f t="shared" si="131"/>
        <v>0</v>
      </c>
      <c r="BK25" s="93">
        <f t="shared" si="131"/>
        <v>0</v>
      </c>
      <c r="BL25" s="93">
        <f t="shared" si="131"/>
        <v>0</v>
      </c>
      <c r="BM25" s="93">
        <f t="shared" si="131"/>
        <v>0</v>
      </c>
      <c r="BN25" s="93">
        <f t="shared" si="131"/>
        <v>0</v>
      </c>
      <c r="BO25" s="93">
        <f t="shared" si="131"/>
        <v>0</v>
      </c>
      <c r="BP25" s="93">
        <f t="shared" si="131"/>
        <v>0</v>
      </c>
      <c r="BQ25" s="93">
        <f t="shared" si="131"/>
        <v>0</v>
      </c>
      <c r="BR25" s="93">
        <f t="shared" si="131"/>
        <v>0</v>
      </c>
      <c r="BS25" s="93">
        <f t="shared" si="131"/>
        <v>0</v>
      </c>
      <c r="BT25" s="93">
        <f t="shared" si="130"/>
        <v>0</v>
      </c>
      <c r="BU25" s="93">
        <f t="shared" si="130"/>
        <v>0</v>
      </c>
      <c r="BV25" s="93">
        <f t="shared" si="130"/>
        <v>0</v>
      </c>
      <c r="BW25" s="93">
        <f t="shared" si="130"/>
        <v>0</v>
      </c>
      <c r="BX25" s="93">
        <f t="shared" si="130"/>
        <v>0</v>
      </c>
      <c r="BY25" s="93">
        <f t="shared" si="130"/>
        <v>0</v>
      </c>
      <c r="BZ25" s="93">
        <f t="shared" si="130"/>
        <v>0</v>
      </c>
      <c r="CA25" s="93">
        <f t="shared" si="130"/>
        <v>0</v>
      </c>
      <c r="CB25" s="93">
        <f t="shared" si="130"/>
        <v>0</v>
      </c>
      <c r="CC25" s="93">
        <f t="shared" si="130"/>
        <v>0</v>
      </c>
      <c r="CD25" s="93">
        <f t="shared" si="130"/>
        <v>0</v>
      </c>
      <c r="CE25" s="93">
        <f t="shared" si="130"/>
        <v>0</v>
      </c>
      <c r="CF25" s="93">
        <f t="shared" si="130"/>
        <v>0</v>
      </c>
      <c r="CG25" s="93">
        <f t="shared" si="130"/>
        <v>0</v>
      </c>
      <c r="CH25" s="93">
        <f t="shared" si="130"/>
        <v>0</v>
      </c>
      <c r="CI25" s="93">
        <f t="shared" si="130"/>
        <v>0</v>
      </c>
      <c r="CJ25" s="93">
        <f t="shared" si="132"/>
        <v>0</v>
      </c>
      <c r="CK25" s="93">
        <f t="shared" si="132"/>
        <v>0</v>
      </c>
      <c r="CL25" s="93">
        <f t="shared" si="132"/>
        <v>0</v>
      </c>
      <c r="CM25" s="93">
        <f t="shared" si="132"/>
        <v>0</v>
      </c>
      <c r="CN25" s="93">
        <f t="shared" si="132"/>
        <v>0</v>
      </c>
      <c r="CO25" s="93">
        <f t="shared" si="132"/>
        <v>0</v>
      </c>
      <c r="CP25" s="93">
        <f t="shared" si="132"/>
        <v>0</v>
      </c>
      <c r="CQ25" s="93">
        <f t="shared" si="132"/>
        <v>0</v>
      </c>
      <c r="CR25" s="93">
        <f t="shared" si="132"/>
        <v>0</v>
      </c>
      <c r="CS25" s="93">
        <f t="shared" si="132"/>
        <v>0</v>
      </c>
      <c r="CT25" s="93">
        <f t="shared" si="132"/>
        <v>0</v>
      </c>
      <c r="CU25" s="93">
        <f t="shared" si="132"/>
        <v>0</v>
      </c>
      <c r="CV25" s="93">
        <f t="shared" si="132"/>
        <v>0</v>
      </c>
      <c r="CW25" s="93">
        <f t="shared" si="132"/>
        <v>0</v>
      </c>
      <c r="CX25" s="93">
        <f t="shared" si="132"/>
        <v>0</v>
      </c>
      <c r="CY25" s="93">
        <f t="shared" si="129"/>
        <v>0</v>
      </c>
      <c r="CZ25" s="93">
        <f t="shared" si="129"/>
        <v>0</v>
      </c>
      <c r="DA25" s="93">
        <f t="shared" si="129"/>
        <v>0</v>
      </c>
      <c r="DB25" s="93">
        <f t="shared" si="129"/>
        <v>0</v>
      </c>
      <c r="DC25" s="93">
        <f t="shared" si="129"/>
        <v>0</v>
      </c>
      <c r="DD25" s="93">
        <f t="shared" si="129"/>
        <v>0</v>
      </c>
      <c r="DE25" s="93">
        <f t="shared" si="129"/>
        <v>0</v>
      </c>
      <c r="DF25" s="93">
        <f t="shared" si="129"/>
        <v>0</v>
      </c>
      <c r="DG25" s="93">
        <f t="shared" si="129"/>
        <v>0</v>
      </c>
      <c r="DH25" s="93">
        <f t="shared" si="129"/>
        <v>0</v>
      </c>
      <c r="DI25" s="93">
        <f t="shared" si="129"/>
        <v>0</v>
      </c>
      <c r="DJ25" s="93">
        <f t="shared" si="129"/>
        <v>0</v>
      </c>
      <c r="DK25" s="93">
        <f t="shared" si="126"/>
        <v>0</v>
      </c>
      <c r="DL25" s="93">
        <f t="shared" si="126"/>
        <v>0</v>
      </c>
      <c r="DM25" s="93">
        <f t="shared" si="126"/>
        <v>0</v>
      </c>
      <c r="DN25" s="93">
        <f t="shared" si="126"/>
        <v>0</v>
      </c>
      <c r="DO25" s="93">
        <f t="shared" si="126"/>
        <v>0</v>
      </c>
      <c r="DP25" s="93">
        <f t="shared" si="126"/>
        <v>0</v>
      </c>
      <c r="DQ25" s="93">
        <f t="shared" si="126"/>
        <v>0</v>
      </c>
      <c r="DR25" s="93">
        <f t="shared" si="126"/>
        <v>0</v>
      </c>
      <c r="DS25" s="93">
        <f t="shared" si="126"/>
        <v>0</v>
      </c>
      <c r="DU25" s="37">
        <v>21</v>
      </c>
      <c r="DV25" s="93">
        <f t="shared" si="16"/>
        <v>0.73596347499939674</v>
      </c>
      <c r="DW25" s="93">
        <f t="shared" si="17"/>
        <v>0.7467864672787996</v>
      </c>
      <c r="DX25" s="93">
        <f t="shared" si="18"/>
        <v>0.75776862120937016</v>
      </c>
      <c r="DY25" s="93">
        <f t="shared" si="19"/>
        <v>0.76891227740362555</v>
      </c>
      <c r="DZ25" s="93">
        <f t="shared" si="20"/>
        <v>0.78021981089485526</v>
      </c>
      <c r="EA25" s="93">
        <f t="shared" si="21"/>
        <v>0.79169363164330897</v>
      </c>
      <c r="EB25" s="93">
        <f t="shared" si="22"/>
        <v>0.80333618504982807</v>
      </c>
      <c r="EC25" s="93">
        <f t="shared" si="23"/>
        <v>0.81514995247703126</v>
      </c>
      <c r="ED25" s="93">
        <f t="shared" si="24"/>
        <v>0.827137451778164</v>
      </c>
      <c r="EE25" s="93">
        <f t="shared" si="25"/>
        <v>0.83930123783372512</v>
      </c>
      <c r="EF25" s="93">
        <f t="shared" si="26"/>
        <v>0.8516439030959857</v>
      </c>
      <c r="EG25" s="93">
        <f t="shared" si="27"/>
        <v>0.86416807814151486</v>
      </c>
      <c r="EH25" s="93">
        <f t="shared" si="28"/>
        <v>0.8768764322318312</v>
      </c>
      <c r="EI25" s="93">
        <f t="shared" si="29"/>
        <v>0.88977167388229927</v>
      </c>
      <c r="EJ25" s="93">
        <f t="shared" si="30"/>
        <v>0.90285655143939192</v>
      </c>
      <c r="EK25" s="93">
        <f t="shared" si="31"/>
        <v>0.91613385366644173</v>
      </c>
      <c r="EL25" s="93">
        <f t="shared" si="32"/>
        <v>0.92960641033800695</v>
      </c>
      <c r="EM25" s="93">
        <f t="shared" si="33"/>
        <v>0.94327709284297756</v>
      </c>
      <c r="EN25" s="93">
        <f t="shared" si="34"/>
        <v>0.95714881479655067</v>
      </c>
      <c r="EO25" s="93">
        <f t="shared" si="35"/>
        <v>0.97122453266120568</v>
      </c>
      <c r="EP25" s="93">
        <f t="shared" si="36"/>
        <v>0.98550724637681164</v>
      </c>
      <c r="EQ25" s="93">
        <f t="shared" si="37"/>
        <v>1</v>
      </c>
      <c r="ER25" s="93">
        <f t="shared" si="38"/>
        <v>0</v>
      </c>
      <c r="ES25" s="93">
        <f t="shared" si="39"/>
        <v>0</v>
      </c>
      <c r="ET25" s="93">
        <f t="shared" si="40"/>
        <v>0</v>
      </c>
      <c r="EU25" s="93">
        <f t="shared" si="41"/>
        <v>0</v>
      </c>
      <c r="EV25" s="93">
        <f t="shared" si="42"/>
        <v>0</v>
      </c>
      <c r="EW25" s="93">
        <f t="shared" si="43"/>
        <v>0</v>
      </c>
      <c r="EX25" s="93">
        <f t="shared" si="44"/>
        <v>0</v>
      </c>
      <c r="EY25" s="93">
        <f t="shared" si="45"/>
        <v>0</v>
      </c>
      <c r="EZ25" s="93">
        <f t="shared" si="46"/>
        <v>0</v>
      </c>
      <c r="FA25" s="93">
        <f t="shared" si="47"/>
        <v>0</v>
      </c>
      <c r="FB25" s="93">
        <f t="shared" si="48"/>
        <v>0</v>
      </c>
      <c r="FC25" s="93">
        <f t="shared" si="49"/>
        <v>0</v>
      </c>
      <c r="FD25" s="93">
        <f t="shared" si="50"/>
        <v>0</v>
      </c>
      <c r="FE25" s="93">
        <f t="shared" si="51"/>
        <v>0</v>
      </c>
      <c r="FF25" s="93">
        <f t="shared" si="52"/>
        <v>0</v>
      </c>
      <c r="FG25" s="93">
        <f t="shared" si="53"/>
        <v>0</v>
      </c>
      <c r="FH25" s="93">
        <f t="shared" si="54"/>
        <v>0</v>
      </c>
      <c r="FI25" s="93">
        <f t="shared" si="55"/>
        <v>0</v>
      </c>
      <c r="FJ25" s="93">
        <f t="shared" si="56"/>
        <v>0</v>
      </c>
      <c r="FK25" s="93">
        <f t="shared" si="57"/>
        <v>0</v>
      </c>
      <c r="FL25" s="93">
        <f t="shared" si="58"/>
        <v>0</v>
      </c>
      <c r="FM25" s="93">
        <f t="shared" si="59"/>
        <v>0</v>
      </c>
      <c r="FN25" s="93">
        <f t="shared" si="60"/>
        <v>0</v>
      </c>
      <c r="FO25" s="93">
        <f t="shared" si="61"/>
        <v>0</v>
      </c>
      <c r="FP25" s="93">
        <f t="shared" si="62"/>
        <v>0</v>
      </c>
      <c r="FQ25" s="93">
        <f t="shared" si="63"/>
        <v>0</v>
      </c>
      <c r="FR25" s="93">
        <f t="shared" si="64"/>
        <v>0</v>
      </c>
      <c r="FS25" s="93">
        <f t="shared" si="65"/>
        <v>0</v>
      </c>
      <c r="FT25" s="93">
        <f t="shared" si="66"/>
        <v>0</v>
      </c>
      <c r="FU25" s="93">
        <f t="shared" si="67"/>
        <v>0</v>
      </c>
      <c r="FV25" s="93">
        <f t="shared" si="68"/>
        <v>0</v>
      </c>
      <c r="FW25" s="93">
        <f t="shared" si="69"/>
        <v>0</v>
      </c>
      <c r="FX25" s="93">
        <f t="shared" si="70"/>
        <v>0</v>
      </c>
      <c r="FY25" s="93">
        <f t="shared" si="71"/>
        <v>0</v>
      </c>
      <c r="FZ25" s="93">
        <f t="shared" si="72"/>
        <v>0</v>
      </c>
      <c r="GA25" s="93">
        <f t="shared" si="73"/>
        <v>0</v>
      </c>
      <c r="GB25" s="93">
        <f t="shared" si="74"/>
        <v>0</v>
      </c>
      <c r="GC25" s="93">
        <f t="shared" si="75"/>
        <v>0</v>
      </c>
      <c r="GD25" s="93">
        <f t="shared" si="76"/>
        <v>0</v>
      </c>
      <c r="GE25" s="93">
        <f t="shared" si="77"/>
        <v>0</v>
      </c>
      <c r="GF25" s="93">
        <f t="shared" si="78"/>
        <v>0</v>
      </c>
      <c r="GG25" s="93">
        <f t="shared" si="79"/>
        <v>0</v>
      </c>
      <c r="GH25" s="93">
        <f t="shared" si="80"/>
        <v>0</v>
      </c>
      <c r="GI25" s="93">
        <f t="shared" si="81"/>
        <v>0</v>
      </c>
      <c r="GJ25" s="93">
        <f t="shared" si="82"/>
        <v>0</v>
      </c>
      <c r="GK25" s="93">
        <f t="shared" si="83"/>
        <v>0</v>
      </c>
      <c r="GL25" s="93">
        <f t="shared" si="84"/>
        <v>0</v>
      </c>
      <c r="GM25" s="93">
        <f t="shared" si="85"/>
        <v>0</v>
      </c>
      <c r="GN25" s="93">
        <f t="shared" si="86"/>
        <v>0</v>
      </c>
      <c r="GO25" s="93">
        <f t="shared" si="87"/>
        <v>0</v>
      </c>
      <c r="GP25" s="93">
        <f t="shared" si="88"/>
        <v>0</v>
      </c>
      <c r="GQ25" s="93">
        <f t="shared" si="89"/>
        <v>0</v>
      </c>
      <c r="GR25" s="93">
        <f t="shared" si="90"/>
        <v>0</v>
      </c>
      <c r="GS25" s="93">
        <f t="shared" si="91"/>
        <v>0</v>
      </c>
      <c r="GT25" s="93">
        <f t="shared" si="92"/>
        <v>0</v>
      </c>
      <c r="GU25" s="93">
        <f t="shared" si="93"/>
        <v>0</v>
      </c>
      <c r="GV25" s="93">
        <f t="shared" si="94"/>
        <v>0</v>
      </c>
      <c r="GW25" s="93">
        <f t="shared" si="95"/>
        <v>0</v>
      </c>
      <c r="GX25" s="93">
        <f t="shared" si="96"/>
        <v>0</v>
      </c>
      <c r="GY25" s="93">
        <f t="shared" si="97"/>
        <v>0</v>
      </c>
      <c r="GZ25" s="93">
        <f t="shared" si="98"/>
        <v>0</v>
      </c>
      <c r="HA25" s="93">
        <f t="shared" si="99"/>
        <v>0</v>
      </c>
      <c r="HB25" s="93">
        <f t="shared" si="100"/>
        <v>0</v>
      </c>
      <c r="HC25" s="93">
        <f t="shared" si="101"/>
        <v>0</v>
      </c>
      <c r="HD25" s="93">
        <f t="shared" si="102"/>
        <v>0</v>
      </c>
      <c r="HE25" s="93">
        <f t="shared" si="103"/>
        <v>0</v>
      </c>
      <c r="HF25" s="93">
        <f t="shared" si="104"/>
        <v>0</v>
      </c>
      <c r="HG25" s="93">
        <f t="shared" si="105"/>
        <v>0</v>
      </c>
      <c r="HH25" s="93">
        <f t="shared" si="106"/>
        <v>0</v>
      </c>
      <c r="HI25" s="93">
        <f t="shared" si="107"/>
        <v>0</v>
      </c>
      <c r="HJ25" s="93">
        <f t="shared" si="108"/>
        <v>0</v>
      </c>
      <c r="HK25" s="93">
        <f t="shared" si="109"/>
        <v>0</v>
      </c>
      <c r="HL25" s="93">
        <f t="shared" si="110"/>
        <v>0</v>
      </c>
      <c r="HM25" s="93">
        <f t="shared" si="111"/>
        <v>0</v>
      </c>
      <c r="HN25" s="93">
        <f t="shared" si="112"/>
        <v>0</v>
      </c>
      <c r="HO25" s="93">
        <f t="shared" si="113"/>
        <v>0</v>
      </c>
      <c r="HP25" s="93">
        <f t="shared" si="114"/>
        <v>0</v>
      </c>
      <c r="HQ25" s="93">
        <f t="shared" si="115"/>
        <v>0</v>
      </c>
    </row>
    <row r="26" spans="2:225" x14ac:dyDescent="0.25">
      <c r="B26" s="40">
        <v>22</v>
      </c>
      <c r="C26" s="91">
        <f t="shared" ca="1" si="0"/>
        <v>11685994.563901136</v>
      </c>
      <c r="D26" s="91">
        <f t="shared" ca="1" si="1"/>
        <v>15924087.497039059</v>
      </c>
      <c r="E26" s="91">
        <f t="shared" ca="1" si="2"/>
        <v>6183715.3688228205</v>
      </c>
      <c r="F26" s="91">
        <f t="shared" ca="1" si="3"/>
        <v>8934503.3158622459</v>
      </c>
      <c r="H26" s="40">
        <v>22</v>
      </c>
      <c r="I26" s="91">
        <f t="shared" si="127"/>
        <v>365033.90841813141</v>
      </c>
      <c r="J26" s="41">
        <f>SI_KVINNA_20_24</f>
        <v>0.60399999999999998</v>
      </c>
      <c r="K26" s="92">
        <f t="shared" si="4"/>
        <v>220480.48068455135</v>
      </c>
      <c r="L26" s="92">
        <f t="shared" si="5"/>
        <v>878.40828957988583</v>
      </c>
      <c r="M26" s="42"/>
      <c r="N26" s="40">
        <v>22</v>
      </c>
      <c r="O26" s="54">
        <f t="shared" si="133"/>
        <v>3.83767404095655</v>
      </c>
      <c r="P26" s="92">
        <f t="shared" si="128"/>
        <v>407.00486868310969</v>
      </c>
      <c r="Q26" s="92">
        <f t="shared" si="7"/>
        <v>148556.77706933505</v>
      </c>
      <c r="R26" s="42"/>
      <c r="S26" s="40">
        <v>22</v>
      </c>
      <c r="T26" s="54">
        <f>'7. Dödsrisk'!F26</f>
        <v>1.7000000000000001E-4</v>
      </c>
      <c r="U26" s="90">
        <f t="shared" si="116"/>
        <v>0.99983</v>
      </c>
      <c r="V26" s="43"/>
      <c r="W26" s="37">
        <v>22</v>
      </c>
      <c r="X26" s="93">
        <f t="shared" si="123"/>
        <v>0.99519911190627186</v>
      </c>
      <c r="Y26" s="93">
        <f t="shared" si="123"/>
        <v>0.9972934281052932</v>
      </c>
      <c r="Z26" s="93">
        <f t="shared" si="123"/>
        <v>0.99748294986576791</v>
      </c>
      <c r="AA26" s="93">
        <f t="shared" si="123"/>
        <v>0.99759268506112464</v>
      </c>
      <c r="AB26" s="93">
        <f t="shared" si="123"/>
        <v>0.99764256718948396</v>
      </c>
      <c r="AC26" s="93">
        <f t="shared" si="123"/>
        <v>0.99771240705797815</v>
      </c>
      <c r="AD26" s="93">
        <f t="shared" si="123"/>
        <v>0.99771240705797815</v>
      </c>
      <c r="AE26" s="93">
        <f t="shared" si="123"/>
        <v>0.99782216749640273</v>
      </c>
      <c r="AF26" s="93">
        <f t="shared" si="123"/>
        <v>0.99791197957456479</v>
      </c>
      <c r="AG26" s="93">
        <f t="shared" si="123"/>
        <v>0.99800179973654102</v>
      </c>
      <c r="AH26" s="93">
        <f t="shared" si="123"/>
        <v>0.99809162798305939</v>
      </c>
      <c r="AI26" s="93">
        <f t="shared" si="123"/>
        <v>0.99829128624030761</v>
      </c>
      <c r="AJ26" s="93">
        <f t="shared" si="123"/>
        <v>0.99833121948908699</v>
      </c>
      <c r="AK26" s="93">
        <f t="shared" si="123"/>
        <v>0.99837115433526047</v>
      </c>
      <c r="AL26" s="93">
        <f t="shared" si="123"/>
        <v>0.99853091928234594</v>
      </c>
      <c r="AM26" s="93">
        <f t="shared" si="123"/>
        <v>0.99873066541542876</v>
      </c>
      <c r="AN26" s="93">
        <f t="shared" si="125"/>
        <v>0.9987905928509998</v>
      </c>
      <c r="AO26" s="93">
        <f t="shared" si="125"/>
        <v>0.99902036753553292</v>
      </c>
      <c r="AP26" s="93">
        <f t="shared" si="125"/>
        <v>0.99906032994873084</v>
      </c>
      <c r="AQ26" s="93">
        <f t="shared" si="125"/>
        <v>0.99926018198512789</v>
      </c>
      <c r="AR26" s="93">
        <f t="shared" si="125"/>
        <v>0.99948006759999997</v>
      </c>
      <c r="AS26" s="93">
        <f t="shared" si="125"/>
        <v>0.99973999999999996</v>
      </c>
      <c r="AT26" s="93">
        <f t="shared" si="125"/>
        <v>1</v>
      </c>
      <c r="AU26" s="93">
        <f t="shared" si="125"/>
        <v>0</v>
      </c>
      <c r="AV26" s="93">
        <f t="shared" si="125"/>
        <v>0</v>
      </c>
      <c r="AW26" s="93">
        <f t="shared" si="125"/>
        <v>0</v>
      </c>
      <c r="AX26" s="93">
        <f t="shared" si="125"/>
        <v>0</v>
      </c>
      <c r="AY26" s="93">
        <f t="shared" si="125"/>
        <v>0</v>
      </c>
      <c r="AZ26" s="93">
        <f t="shared" si="125"/>
        <v>0</v>
      </c>
      <c r="BA26" s="93">
        <f t="shared" si="125"/>
        <v>0</v>
      </c>
      <c r="BB26" s="93">
        <f t="shared" si="125"/>
        <v>0</v>
      </c>
      <c r="BC26" s="93">
        <f t="shared" si="125"/>
        <v>0</v>
      </c>
      <c r="BD26" s="93">
        <f t="shared" si="131"/>
        <v>0</v>
      </c>
      <c r="BE26" s="93">
        <f t="shared" si="131"/>
        <v>0</v>
      </c>
      <c r="BF26" s="93">
        <f t="shared" si="131"/>
        <v>0</v>
      </c>
      <c r="BG26" s="93">
        <f t="shared" si="131"/>
        <v>0</v>
      </c>
      <c r="BH26" s="93">
        <f t="shared" si="131"/>
        <v>0</v>
      </c>
      <c r="BI26" s="93">
        <f t="shared" si="131"/>
        <v>0</v>
      </c>
      <c r="BJ26" s="93">
        <f t="shared" si="131"/>
        <v>0</v>
      </c>
      <c r="BK26" s="93">
        <f t="shared" si="131"/>
        <v>0</v>
      </c>
      <c r="BL26" s="93">
        <f t="shared" si="131"/>
        <v>0</v>
      </c>
      <c r="BM26" s="93">
        <f t="shared" si="131"/>
        <v>0</v>
      </c>
      <c r="BN26" s="93">
        <f t="shared" si="131"/>
        <v>0</v>
      </c>
      <c r="BO26" s="93">
        <f t="shared" si="131"/>
        <v>0</v>
      </c>
      <c r="BP26" s="93">
        <f t="shared" si="131"/>
        <v>0</v>
      </c>
      <c r="BQ26" s="93">
        <f t="shared" si="131"/>
        <v>0</v>
      </c>
      <c r="BR26" s="93">
        <f t="shared" si="131"/>
        <v>0</v>
      </c>
      <c r="BS26" s="93">
        <f t="shared" si="131"/>
        <v>0</v>
      </c>
      <c r="BT26" s="93">
        <f t="shared" si="130"/>
        <v>0</v>
      </c>
      <c r="BU26" s="93">
        <f t="shared" si="130"/>
        <v>0</v>
      </c>
      <c r="BV26" s="93">
        <f t="shared" si="130"/>
        <v>0</v>
      </c>
      <c r="BW26" s="93">
        <f t="shared" si="130"/>
        <v>0</v>
      </c>
      <c r="BX26" s="93">
        <f t="shared" si="130"/>
        <v>0</v>
      </c>
      <c r="BY26" s="93">
        <f t="shared" si="130"/>
        <v>0</v>
      </c>
      <c r="BZ26" s="93">
        <f t="shared" si="130"/>
        <v>0</v>
      </c>
      <c r="CA26" s="93">
        <f t="shared" si="130"/>
        <v>0</v>
      </c>
      <c r="CB26" s="93">
        <f t="shared" si="130"/>
        <v>0</v>
      </c>
      <c r="CC26" s="93">
        <f t="shared" si="130"/>
        <v>0</v>
      </c>
      <c r="CD26" s="93">
        <f t="shared" si="130"/>
        <v>0</v>
      </c>
      <c r="CE26" s="93">
        <f t="shared" si="130"/>
        <v>0</v>
      </c>
      <c r="CF26" s="93">
        <f t="shared" si="130"/>
        <v>0</v>
      </c>
      <c r="CG26" s="93">
        <f t="shared" si="130"/>
        <v>0</v>
      </c>
      <c r="CH26" s="93">
        <f t="shared" si="130"/>
        <v>0</v>
      </c>
      <c r="CI26" s="93">
        <f t="shared" si="130"/>
        <v>0</v>
      </c>
      <c r="CJ26" s="93">
        <f t="shared" si="132"/>
        <v>0</v>
      </c>
      <c r="CK26" s="93">
        <f t="shared" si="132"/>
        <v>0</v>
      </c>
      <c r="CL26" s="93">
        <f t="shared" si="132"/>
        <v>0</v>
      </c>
      <c r="CM26" s="93">
        <f t="shared" si="132"/>
        <v>0</v>
      </c>
      <c r="CN26" s="93">
        <f t="shared" si="132"/>
        <v>0</v>
      </c>
      <c r="CO26" s="93">
        <f t="shared" si="132"/>
        <v>0</v>
      </c>
      <c r="CP26" s="93">
        <f t="shared" si="132"/>
        <v>0</v>
      </c>
      <c r="CQ26" s="93">
        <f t="shared" si="132"/>
        <v>0</v>
      </c>
      <c r="CR26" s="93">
        <f t="shared" si="132"/>
        <v>0</v>
      </c>
      <c r="CS26" s="93">
        <f t="shared" si="132"/>
        <v>0</v>
      </c>
      <c r="CT26" s="93">
        <f t="shared" si="132"/>
        <v>0</v>
      </c>
      <c r="CU26" s="93">
        <f t="shared" si="132"/>
        <v>0</v>
      </c>
      <c r="CV26" s="93">
        <f t="shared" si="132"/>
        <v>0</v>
      </c>
      <c r="CW26" s="93">
        <f t="shared" si="132"/>
        <v>0</v>
      </c>
      <c r="CX26" s="93">
        <f t="shared" si="132"/>
        <v>0</v>
      </c>
      <c r="CY26" s="93">
        <f t="shared" si="129"/>
        <v>0</v>
      </c>
      <c r="CZ26" s="93">
        <f t="shared" si="129"/>
        <v>0</v>
      </c>
      <c r="DA26" s="93">
        <f t="shared" si="129"/>
        <v>0</v>
      </c>
      <c r="DB26" s="93">
        <f t="shared" si="129"/>
        <v>0</v>
      </c>
      <c r="DC26" s="93">
        <f t="shared" si="129"/>
        <v>0</v>
      </c>
      <c r="DD26" s="93">
        <f t="shared" si="129"/>
        <v>0</v>
      </c>
      <c r="DE26" s="93">
        <f t="shared" si="129"/>
        <v>0</v>
      </c>
      <c r="DF26" s="93">
        <f t="shared" si="129"/>
        <v>0</v>
      </c>
      <c r="DG26" s="93">
        <f t="shared" si="129"/>
        <v>0</v>
      </c>
      <c r="DH26" s="93">
        <f t="shared" si="129"/>
        <v>0</v>
      </c>
      <c r="DI26" s="93">
        <f t="shared" si="129"/>
        <v>0</v>
      </c>
      <c r="DJ26" s="93">
        <f t="shared" si="129"/>
        <v>0</v>
      </c>
      <c r="DK26" s="93">
        <f t="shared" si="126"/>
        <v>0</v>
      </c>
      <c r="DL26" s="93">
        <f t="shared" si="126"/>
        <v>0</v>
      </c>
      <c r="DM26" s="93">
        <f t="shared" si="126"/>
        <v>0</v>
      </c>
      <c r="DN26" s="93">
        <f t="shared" si="126"/>
        <v>0</v>
      </c>
      <c r="DO26" s="93">
        <f t="shared" si="126"/>
        <v>0</v>
      </c>
      <c r="DP26" s="93">
        <f t="shared" si="126"/>
        <v>0</v>
      </c>
      <c r="DQ26" s="93">
        <f t="shared" si="126"/>
        <v>0</v>
      </c>
      <c r="DR26" s="93">
        <f t="shared" si="126"/>
        <v>0</v>
      </c>
      <c r="DS26" s="93">
        <f t="shared" si="126"/>
        <v>0</v>
      </c>
      <c r="DU26" s="37">
        <v>22</v>
      </c>
      <c r="DV26" s="93">
        <f t="shared" si="16"/>
        <v>0.72529733768056492</v>
      </c>
      <c r="DW26" s="93">
        <f t="shared" si="17"/>
        <v>0.73596347499939674</v>
      </c>
      <c r="DX26" s="93">
        <f t="shared" si="18"/>
        <v>0.7467864672787996</v>
      </c>
      <c r="DY26" s="93">
        <f t="shared" si="19"/>
        <v>0.75776862120937016</v>
      </c>
      <c r="DZ26" s="93">
        <f t="shared" si="20"/>
        <v>0.76891227740362555</v>
      </c>
      <c r="EA26" s="93">
        <f t="shared" si="21"/>
        <v>0.78021981089485526</v>
      </c>
      <c r="EB26" s="93">
        <f t="shared" si="22"/>
        <v>0.79169363164330897</v>
      </c>
      <c r="EC26" s="93">
        <f t="shared" si="23"/>
        <v>0.80333618504982807</v>
      </c>
      <c r="ED26" s="93">
        <f t="shared" si="24"/>
        <v>0.81514995247703126</v>
      </c>
      <c r="EE26" s="93">
        <f t="shared" si="25"/>
        <v>0.827137451778164</v>
      </c>
      <c r="EF26" s="93">
        <f t="shared" si="26"/>
        <v>0.83930123783372512</v>
      </c>
      <c r="EG26" s="93">
        <f t="shared" si="27"/>
        <v>0.8516439030959857</v>
      </c>
      <c r="EH26" s="93">
        <f t="shared" si="28"/>
        <v>0.86416807814151486</v>
      </c>
      <c r="EI26" s="93">
        <f t="shared" si="29"/>
        <v>0.8768764322318312</v>
      </c>
      <c r="EJ26" s="93">
        <f t="shared" si="30"/>
        <v>0.88977167388229927</v>
      </c>
      <c r="EK26" s="93">
        <f t="shared" si="31"/>
        <v>0.90285655143939192</v>
      </c>
      <c r="EL26" s="93">
        <f t="shared" si="32"/>
        <v>0.91613385366644173</v>
      </c>
      <c r="EM26" s="93">
        <f t="shared" si="33"/>
        <v>0.92960641033800695</v>
      </c>
      <c r="EN26" s="93">
        <f t="shared" si="34"/>
        <v>0.94327709284297756</v>
      </c>
      <c r="EO26" s="93">
        <f t="shared" si="35"/>
        <v>0.95714881479655067</v>
      </c>
      <c r="EP26" s="93">
        <f t="shared" si="36"/>
        <v>0.97122453266120568</v>
      </c>
      <c r="EQ26" s="93">
        <f t="shared" si="37"/>
        <v>0.98550724637681164</v>
      </c>
      <c r="ER26" s="93">
        <f t="shared" si="38"/>
        <v>1</v>
      </c>
      <c r="ES26" s="93">
        <f t="shared" si="39"/>
        <v>0</v>
      </c>
      <c r="ET26" s="93">
        <f t="shared" si="40"/>
        <v>0</v>
      </c>
      <c r="EU26" s="93">
        <f t="shared" si="41"/>
        <v>0</v>
      </c>
      <c r="EV26" s="93">
        <f t="shared" si="42"/>
        <v>0</v>
      </c>
      <c r="EW26" s="93">
        <f t="shared" si="43"/>
        <v>0</v>
      </c>
      <c r="EX26" s="93">
        <f t="shared" si="44"/>
        <v>0</v>
      </c>
      <c r="EY26" s="93">
        <f t="shared" si="45"/>
        <v>0</v>
      </c>
      <c r="EZ26" s="93">
        <f t="shared" si="46"/>
        <v>0</v>
      </c>
      <c r="FA26" s="93">
        <f t="shared" si="47"/>
        <v>0</v>
      </c>
      <c r="FB26" s="93">
        <f t="shared" si="48"/>
        <v>0</v>
      </c>
      <c r="FC26" s="93">
        <f t="shared" si="49"/>
        <v>0</v>
      </c>
      <c r="FD26" s="93">
        <f t="shared" si="50"/>
        <v>0</v>
      </c>
      <c r="FE26" s="93">
        <f t="shared" si="51"/>
        <v>0</v>
      </c>
      <c r="FF26" s="93">
        <f t="shared" si="52"/>
        <v>0</v>
      </c>
      <c r="FG26" s="93">
        <f t="shared" si="53"/>
        <v>0</v>
      </c>
      <c r="FH26" s="93">
        <f t="shared" si="54"/>
        <v>0</v>
      </c>
      <c r="FI26" s="93">
        <f t="shared" si="55"/>
        <v>0</v>
      </c>
      <c r="FJ26" s="93">
        <f t="shared" si="56"/>
        <v>0</v>
      </c>
      <c r="FK26" s="93">
        <f t="shared" si="57"/>
        <v>0</v>
      </c>
      <c r="FL26" s="93">
        <f t="shared" si="58"/>
        <v>0</v>
      </c>
      <c r="FM26" s="93">
        <f t="shared" si="59"/>
        <v>0</v>
      </c>
      <c r="FN26" s="93">
        <f t="shared" si="60"/>
        <v>0</v>
      </c>
      <c r="FO26" s="93">
        <f t="shared" si="61"/>
        <v>0</v>
      </c>
      <c r="FP26" s="93">
        <f t="shared" si="62"/>
        <v>0</v>
      </c>
      <c r="FQ26" s="93">
        <f t="shared" si="63"/>
        <v>0</v>
      </c>
      <c r="FR26" s="93">
        <f t="shared" si="64"/>
        <v>0</v>
      </c>
      <c r="FS26" s="93">
        <f t="shared" si="65"/>
        <v>0</v>
      </c>
      <c r="FT26" s="93">
        <f t="shared" si="66"/>
        <v>0</v>
      </c>
      <c r="FU26" s="93">
        <f t="shared" si="67"/>
        <v>0</v>
      </c>
      <c r="FV26" s="93">
        <f t="shared" si="68"/>
        <v>0</v>
      </c>
      <c r="FW26" s="93">
        <f t="shared" si="69"/>
        <v>0</v>
      </c>
      <c r="FX26" s="93">
        <f t="shared" si="70"/>
        <v>0</v>
      </c>
      <c r="FY26" s="93">
        <f t="shared" si="71"/>
        <v>0</v>
      </c>
      <c r="FZ26" s="93">
        <f t="shared" si="72"/>
        <v>0</v>
      </c>
      <c r="GA26" s="93">
        <f t="shared" si="73"/>
        <v>0</v>
      </c>
      <c r="GB26" s="93">
        <f t="shared" si="74"/>
        <v>0</v>
      </c>
      <c r="GC26" s="93">
        <f t="shared" si="75"/>
        <v>0</v>
      </c>
      <c r="GD26" s="93">
        <f t="shared" si="76"/>
        <v>0</v>
      </c>
      <c r="GE26" s="93">
        <f t="shared" si="77"/>
        <v>0</v>
      </c>
      <c r="GF26" s="93">
        <f t="shared" si="78"/>
        <v>0</v>
      </c>
      <c r="GG26" s="93">
        <f t="shared" si="79"/>
        <v>0</v>
      </c>
      <c r="GH26" s="93">
        <f t="shared" si="80"/>
        <v>0</v>
      </c>
      <c r="GI26" s="93">
        <f t="shared" si="81"/>
        <v>0</v>
      </c>
      <c r="GJ26" s="93">
        <f t="shared" si="82"/>
        <v>0</v>
      </c>
      <c r="GK26" s="93">
        <f t="shared" si="83"/>
        <v>0</v>
      </c>
      <c r="GL26" s="93">
        <f t="shared" si="84"/>
        <v>0</v>
      </c>
      <c r="GM26" s="93">
        <f t="shared" si="85"/>
        <v>0</v>
      </c>
      <c r="GN26" s="93">
        <f t="shared" si="86"/>
        <v>0</v>
      </c>
      <c r="GO26" s="93">
        <f t="shared" si="87"/>
        <v>0</v>
      </c>
      <c r="GP26" s="93">
        <f t="shared" si="88"/>
        <v>0</v>
      </c>
      <c r="GQ26" s="93">
        <f t="shared" si="89"/>
        <v>0</v>
      </c>
      <c r="GR26" s="93">
        <f t="shared" si="90"/>
        <v>0</v>
      </c>
      <c r="GS26" s="93">
        <f t="shared" si="91"/>
        <v>0</v>
      </c>
      <c r="GT26" s="93">
        <f t="shared" si="92"/>
        <v>0</v>
      </c>
      <c r="GU26" s="93">
        <f t="shared" si="93"/>
        <v>0</v>
      </c>
      <c r="GV26" s="93">
        <f t="shared" si="94"/>
        <v>0</v>
      </c>
      <c r="GW26" s="93">
        <f t="shared" si="95"/>
        <v>0</v>
      </c>
      <c r="GX26" s="93">
        <f t="shared" si="96"/>
        <v>0</v>
      </c>
      <c r="GY26" s="93">
        <f t="shared" si="97"/>
        <v>0</v>
      </c>
      <c r="GZ26" s="93">
        <f t="shared" si="98"/>
        <v>0</v>
      </c>
      <c r="HA26" s="93">
        <f t="shared" si="99"/>
        <v>0</v>
      </c>
      <c r="HB26" s="93">
        <f t="shared" si="100"/>
        <v>0</v>
      </c>
      <c r="HC26" s="93">
        <f t="shared" si="101"/>
        <v>0</v>
      </c>
      <c r="HD26" s="93">
        <f t="shared" si="102"/>
        <v>0</v>
      </c>
      <c r="HE26" s="93">
        <f t="shared" si="103"/>
        <v>0</v>
      </c>
      <c r="HF26" s="93">
        <f t="shared" si="104"/>
        <v>0</v>
      </c>
      <c r="HG26" s="93">
        <f t="shared" si="105"/>
        <v>0</v>
      </c>
      <c r="HH26" s="93">
        <f t="shared" si="106"/>
        <v>0</v>
      </c>
      <c r="HI26" s="93">
        <f t="shared" si="107"/>
        <v>0</v>
      </c>
      <c r="HJ26" s="93">
        <f t="shared" si="108"/>
        <v>0</v>
      </c>
      <c r="HK26" s="93">
        <f t="shared" si="109"/>
        <v>0</v>
      </c>
      <c r="HL26" s="93">
        <f t="shared" si="110"/>
        <v>0</v>
      </c>
      <c r="HM26" s="93">
        <f t="shared" si="111"/>
        <v>0</v>
      </c>
      <c r="HN26" s="93">
        <f t="shared" si="112"/>
        <v>0</v>
      </c>
      <c r="HO26" s="93">
        <f t="shared" si="113"/>
        <v>0</v>
      </c>
      <c r="HP26" s="93">
        <f t="shared" si="114"/>
        <v>0</v>
      </c>
      <c r="HQ26" s="93">
        <f t="shared" si="115"/>
        <v>0</v>
      </c>
    </row>
    <row r="27" spans="2:225" x14ac:dyDescent="0.25">
      <c r="B27" s="40">
        <v>23</v>
      </c>
      <c r="C27" s="91">
        <f t="shared" ca="1" si="0"/>
        <v>11636102.721903075</v>
      </c>
      <c r="D27" s="91">
        <f t="shared" ca="1" si="1"/>
        <v>15706277.083458697</v>
      </c>
      <c r="E27" s="91">
        <f t="shared" ca="1" si="2"/>
        <v>6124952.1658533458</v>
      </c>
      <c r="F27" s="91">
        <f t="shared" ca="1" si="3"/>
        <v>8787440.4036615267</v>
      </c>
      <c r="H27" s="40">
        <v>23</v>
      </c>
      <c r="I27" s="91">
        <f t="shared" si="127"/>
        <v>365033.90841813141</v>
      </c>
      <c r="J27" s="41">
        <f>SI_KVINNA_20_24</f>
        <v>0.60399999999999998</v>
      </c>
      <c r="K27" s="92">
        <f t="shared" si="4"/>
        <v>220480.48068455135</v>
      </c>
      <c r="L27" s="92">
        <f t="shared" si="5"/>
        <v>878.40828957988583</v>
      </c>
      <c r="M27" s="42"/>
      <c r="N27" s="40">
        <v>23</v>
      </c>
      <c r="O27" s="54">
        <f t="shared" si="133"/>
        <v>3.83767404095655</v>
      </c>
      <c r="P27" s="92">
        <f t="shared" si="128"/>
        <v>407.00486868310969</v>
      </c>
      <c r="Q27" s="92">
        <f t="shared" si="7"/>
        <v>148556.77706933505</v>
      </c>
      <c r="R27" s="42"/>
      <c r="S27" s="40">
        <v>23</v>
      </c>
      <c r="T27" s="54">
        <f>'7. Dödsrisk'!F27</f>
        <v>2.7E-4</v>
      </c>
      <c r="U27" s="90">
        <f t="shared" si="116"/>
        <v>0.99973000000000001</v>
      </c>
      <c r="V27" s="43"/>
      <c r="W27" s="37">
        <v>23</v>
      </c>
      <c r="X27" s="93">
        <f t="shared" si="123"/>
        <v>0.99502992805724777</v>
      </c>
      <c r="Y27" s="93">
        <f t="shared" si="123"/>
        <v>0.9971238882225153</v>
      </c>
      <c r="Z27" s="93">
        <f t="shared" si="123"/>
        <v>0.99731337776429074</v>
      </c>
      <c r="AA27" s="93">
        <f t="shared" si="123"/>
        <v>0.99742309430466425</v>
      </c>
      <c r="AB27" s="93">
        <f t="shared" si="123"/>
        <v>0.99747296795306173</v>
      </c>
      <c r="AC27" s="93">
        <f t="shared" si="123"/>
        <v>0.99754279594877826</v>
      </c>
      <c r="AD27" s="93">
        <f t="shared" si="123"/>
        <v>0.99754279594877826</v>
      </c>
      <c r="AE27" s="93">
        <f t="shared" si="123"/>
        <v>0.99765253772792839</v>
      </c>
      <c r="AF27" s="93">
        <f t="shared" si="123"/>
        <v>0.99774233453803707</v>
      </c>
      <c r="AG27" s="93">
        <f t="shared" si="123"/>
        <v>0.9978321394305858</v>
      </c>
      <c r="AH27" s="93">
        <f t="shared" si="123"/>
        <v>0.99792195240630222</v>
      </c>
      <c r="AI27" s="93">
        <f t="shared" si="123"/>
        <v>0.9981215767216467</v>
      </c>
      <c r="AJ27" s="93">
        <f t="shared" si="123"/>
        <v>0.99816150318177388</v>
      </c>
      <c r="AK27" s="93">
        <f t="shared" si="123"/>
        <v>0.9982014312390235</v>
      </c>
      <c r="AL27" s="93">
        <f t="shared" si="123"/>
        <v>0.99836116902606797</v>
      </c>
      <c r="AM27" s="93">
        <f t="shared" si="123"/>
        <v>0.99856088120230813</v>
      </c>
      <c r="AN27" s="93">
        <f t="shared" si="125"/>
        <v>0.99862079845021512</v>
      </c>
      <c r="AO27" s="93">
        <f t="shared" si="125"/>
        <v>0.99885053407305191</v>
      </c>
      <c r="AP27" s="93">
        <f t="shared" si="125"/>
        <v>0.9988904896926396</v>
      </c>
      <c r="AQ27" s="93">
        <f t="shared" si="125"/>
        <v>0.99909030775419039</v>
      </c>
      <c r="AR27" s="93">
        <f t="shared" si="125"/>
        <v>0.99931015598850792</v>
      </c>
      <c r="AS27" s="93">
        <f t="shared" si="125"/>
        <v>0.99957004419999995</v>
      </c>
      <c r="AT27" s="93">
        <f t="shared" si="125"/>
        <v>0.99983</v>
      </c>
      <c r="AU27" s="93">
        <f t="shared" si="125"/>
        <v>1</v>
      </c>
      <c r="AV27" s="93">
        <f t="shared" si="125"/>
        <v>0</v>
      </c>
      <c r="AW27" s="93">
        <f t="shared" si="125"/>
        <v>0</v>
      </c>
      <c r="AX27" s="93">
        <f t="shared" si="125"/>
        <v>0</v>
      </c>
      <c r="AY27" s="93">
        <f t="shared" si="125"/>
        <v>0</v>
      </c>
      <c r="AZ27" s="93">
        <f t="shared" si="125"/>
        <v>0</v>
      </c>
      <c r="BA27" s="93">
        <f t="shared" si="125"/>
        <v>0</v>
      </c>
      <c r="BB27" s="93">
        <f t="shared" si="125"/>
        <v>0</v>
      </c>
      <c r="BC27" s="93">
        <f t="shared" si="125"/>
        <v>0</v>
      </c>
      <c r="BD27" s="93">
        <f t="shared" si="131"/>
        <v>0</v>
      </c>
      <c r="BE27" s="93">
        <f t="shared" si="131"/>
        <v>0</v>
      </c>
      <c r="BF27" s="93">
        <f t="shared" si="131"/>
        <v>0</v>
      </c>
      <c r="BG27" s="93">
        <f t="shared" si="131"/>
        <v>0</v>
      </c>
      <c r="BH27" s="93">
        <f t="shared" si="131"/>
        <v>0</v>
      </c>
      <c r="BI27" s="93">
        <f t="shared" si="131"/>
        <v>0</v>
      </c>
      <c r="BJ27" s="93">
        <f t="shared" si="131"/>
        <v>0</v>
      </c>
      <c r="BK27" s="93">
        <f t="shared" si="131"/>
        <v>0</v>
      </c>
      <c r="BL27" s="93">
        <f t="shared" si="131"/>
        <v>0</v>
      </c>
      <c r="BM27" s="93">
        <f t="shared" si="131"/>
        <v>0</v>
      </c>
      <c r="BN27" s="93">
        <f t="shared" si="131"/>
        <v>0</v>
      </c>
      <c r="BO27" s="93">
        <f t="shared" si="131"/>
        <v>0</v>
      </c>
      <c r="BP27" s="93">
        <f t="shared" si="131"/>
        <v>0</v>
      </c>
      <c r="BQ27" s="93">
        <f t="shared" si="131"/>
        <v>0</v>
      </c>
      <c r="BR27" s="93">
        <f t="shared" si="131"/>
        <v>0</v>
      </c>
      <c r="BS27" s="93">
        <f t="shared" si="131"/>
        <v>0</v>
      </c>
      <c r="BT27" s="93">
        <f t="shared" si="130"/>
        <v>0</v>
      </c>
      <c r="BU27" s="93">
        <f t="shared" si="130"/>
        <v>0</v>
      </c>
      <c r="BV27" s="93">
        <f t="shared" si="130"/>
        <v>0</v>
      </c>
      <c r="BW27" s="93">
        <f t="shared" si="130"/>
        <v>0</v>
      </c>
      <c r="BX27" s="93">
        <f t="shared" si="130"/>
        <v>0</v>
      </c>
      <c r="BY27" s="93">
        <f t="shared" si="130"/>
        <v>0</v>
      </c>
      <c r="BZ27" s="93">
        <f t="shared" si="130"/>
        <v>0</v>
      </c>
      <c r="CA27" s="93">
        <f t="shared" si="130"/>
        <v>0</v>
      </c>
      <c r="CB27" s="93">
        <f t="shared" si="130"/>
        <v>0</v>
      </c>
      <c r="CC27" s="93">
        <f t="shared" si="130"/>
        <v>0</v>
      </c>
      <c r="CD27" s="93">
        <f t="shared" si="130"/>
        <v>0</v>
      </c>
      <c r="CE27" s="93">
        <f t="shared" si="130"/>
        <v>0</v>
      </c>
      <c r="CF27" s="93">
        <f t="shared" si="130"/>
        <v>0</v>
      </c>
      <c r="CG27" s="93">
        <f t="shared" si="130"/>
        <v>0</v>
      </c>
      <c r="CH27" s="93">
        <f t="shared" si="130"/>
        <v>0</v>
      </c>
      <c r="CI27" s="93">
        <f t="shared" si="130"/>
        <v>0</v>
      </c>
      <c r="CJ27" s="93">
        <f t="shared" si="132"/>
        <v>0</v>
      </c>
      <c r="CK27" s="93">
        <f t="shared" si="132"/>
        <v>0</v>
      </c>
      <c r="CL27" s="93">
        <f t="shared" si="132"/>
        <v>0</v>
      </c>
      <c r="CM27" s="93">
        <f t="shared" si="132"/>
        <v>0</v>
      </c>
      <c r="CN27" s="93">
        <f t="shared" si="132"/>
        <v>0</v>
      </c>
      <c r="CO27" s="93">
        <f t="shared" si="132"/>
        <v>0</v>
      </c>
      <c r="CP27" s="93">
        <f t="shared" si="132"/>
        <v>0</v>
      </c>
      <c r="CQ27" s="93">
        <f t="shared" si="132"/>
        <v>0</v>
      </c>
      <c r="CR27" s="93">
        <f t="shared" si="132"/>
        <v>0</v>
      </c>
      <c r="CS27" s="93">
        <f t="shared" si="132"/>
        <v>0</v>
      </c>
      <c r="CT27" s="93">
        <f t="shared" si="132"/>
        <v>0</v>
      </c>
      <c r="CU27" s="93">
        <f t="shared" si="132"/>
        <v>0</v>
      </c>
      <c r="CV27" s="93">
        <f t="shared" si="132"/>
        <v>0</v>
      </c>
      <c r="CW27" s="93">
        <f t="shared" si="132"/>
        <v>0</v>
      </c>
      <c r="CX27" s="93">
        <f t="shared" si="132"/>
        <v>0</v>
      </c>
      <c r="CY27" s="93">
        <f t="shared" si="129"/>
        <v>0</v>
      </c>
      <c r="CZ27" s="93">
        <f t="shared" si="129"/>
        <v>0</v>
      </c>
      <c r="DA27" s="93">
        <f t="shared" si="129"/>
        <v>0</v>
      </c>
      <c r="DB27" s="93">
        <f t="shared" si="129"/>
        <v>0</v>
      </c>
      <c r="DC27" s="93">
        <f t="shared" si="129"/>
        <v>0</v>
      </c>
      <c r="DD27" s="93">
        <f t="shared" si="129"/>
        <v>0</v>
      </c>
      <c r="DE27" s="93">
        <f t="shared" si="129"/>
        <v>0</v>
      </c>
      <c r="DF27" s="93">
        <f t="shared" si="129"/>
        <v>0</v>
      </c>
      <c r="DG27" s="93">
        <f t="shared" si="129"/>
        <v>0</v>
      </c>
      <c r="DH27" s="93">
        <f t="shared" si="129"/>
        <v>0</v>
      </c>
      <c r="DI27" s="93">
        <f t="shared" si="129"/>
        <v>0</v>
      </c>
      <c r="DJ27" s="93">
        <f t="shared" si="129"/>
        <v>0</v>
      </c>
      <c r="DK27" s="93">
        <f t="shared" si="126"/>
        <v>0</v>
      </c>
      <c r="DL27" s="93">
        <f t="shared" si="126"/>
        <v>0</v>
      </c>
      <c r="DM27" s="93">
        <f t="shared" si="126"/>
        <v>0</v>
      </c>
      <c r="DN27" s="93">
        <f t="shared" si="126"/>
        <v>0</v>
      </c>
      <c r="DO27" s="93">
        <f t="shared" si="126"/>
        <v>0</v>
      </c>
      <c r="DP27" s="93">
        <f t="shared" si="126"/>
        <v>0</v>
      </c>
      <c r="DQ27" s="93">
        <f t="shared" si="126"/>
        <v>0</v>
      </c>
      <c r="DR27" s="93">
        <f t="shared" si="126"/>
        <v>0</v>
      </c>
      <c r="DS27" s="93">
        <f t="shared" si="126"/>
        <v>0</v>
      </c>
      <c r="DU27" s="37">
        <v>23</v>
      </c>
      <c r="DV27" s="93">
        <f t="shared" si="16"/>
        <v>0.71478578206200605</v>
      </c>
      <c r="DW27" s="93">
        <f t="shared" si="17"/>
        <v>0.72529733768056492</v>
      </c>
      <c r="DX27" s="93">
        <f t="shared" si="18"/>
        <v>0.73596347499939674</v>
      </c>
      <c r="DY27" s="93">
        <f t="shared" si="19"/>
        <v>0.7467864672787996</v>
      </c>
      <c r="DZ27" s="93">
        <f t="shared" si="20"/>
        <v>0.75776862120937016</v>
      </c>
      <c r="EA27" s="93">
        <f t="shared" si="21"/>
        <v>0.76891227740362555</v>
      </c>
      <c r="EB27" s="93">
        <f t="shared" si="22"/>
        <v>0.78021981089485526</v>
      </c>
      <c r="EC27" s="93">
        <f t="shared" si="23"/>
        <v>0.79169363164330897</v>
      </c>
      <c r="ED27" s="93">
        <f t="shared" si="24"/>
        <v>0.80333618504982807</v>
      </c>
      <c r="EE27" s="93">
        <f t="shared" si="25"/>
        <v>0.81514995247703126</v>
      </c>
      <c r="EF27" s="93">
        <f t="shared" si="26"/>
        <v>0.827137451778164</v>
      </c>
      <c r="EG27" s="93">
        <f t="shared" si="27"/>
        <v>0.83930123783372512</v>
      </c>
      <c r="EH27" s="93">
        <f t="shared" si="28"/>
        <v>0.8516439030959857</v>
      </c>
      <c r="EI27" s="93">
        <f t="shared" si="29"/>
        <v>0.86416807814151486</v>
      </c>
      <c r="EJ27" s="93">
        <f t="shared" si="30"/>
        <v>0.8768764322318312</v>
      </c>
      <c r="EK27" s="93">
        <f t="shared" si="31"/>
        <v>0.88977167388229927</v>
      </c>
      <c r="EL27" s="93">
        <f t="shared" si="32"/>
        <v>0.90285655143939192</v>
      </c>
      <c r="EM27" s="93">
        <f t="shared" si="33"/>
        <v>0.91613385366644173</v>
      </c>
      <c r="EN27" s="93">
        <f t="shared" si="34"/>
        <v>0.92960641033800695</v>
      </c>
      <c r="EO27" s="93">
        <f t="shared" si="35"/>
        <v>0.94327709284297756</v>
      </c>
      <c r="EP27" s="93">
        <f t="shared" si="36"/>
        <v>0.95714881479655067</v>
      </c>
      <c r="EQ27" s="93">
        <f t="shared" si="37"/>
        <v>0.97122453266120568</v>
      </c>
      <c r="ER27" s="93">
        <f t="shared" si="38"/>
        <v>0.98550724637681164</v>
      </c>
      <c r="ES27" s="93">
        <f t="shared" si="39"/>
        <v>1</v>
      </c>
      <c r="ET27" s="93">
        <f t="shared" si="40"/>
        <v>0</v>
      </c>
      <c r="EU27" s="93">
        <f t="shared" si="41"/>
        <v>0</v>
      </c>
      <c r="EV27" s="93">
        <f t="shared" si="42"/>
        <v>0</v>
      </c>
      <c r="EW27" s="93">
        <f t="shared" si="43"/>
        <v>0</v>
      </c>
      <c r="EX27" s="93">
        <f t="shared" si="44"/>
        <v>0</v>
      </c>
      <c r="EY27" s="93">
        <f t="shared" si="45"/>
        <v>0</v>
      </c>
      <c r="EZ27" s="93">
        <f t="shared" si="46"/>
        <v>0</v>
      </c>
      <c r="FA27" s="93">
        <f t="shared" si="47"/>
        <v>0</v>
      </c>
      <c r="FB27" s="93">
        <f t="shared" si="48"/>
        <v>0</v>
      </c>
      <c r="FC27" s="93">
        <f t="shared" si="49"/>
        <v>0</v>
      </c>
      <c r="FD27" s="93">
        <f t="shared" si="50"/>
        <v>0</v>
      </c>
      <c r="FE27" s="93">
        <f t="shared" si="51"/>
        <v>0</v>
      </c>
      <c r="FF27" s="93">
        <f t="shared" si="52"/>
        <v>0</v>
      </c>
      <c r="FG27" s="93">
        <f t="shared" si="53"/>
        <v>0</v>
      </c>
      <c r="FH27" s="93">
        <f t="shared" si="54"/>
        <v>0</v>
      </c>
      <c r="FI27" s="93">
        <f t="shared" si="55"/>
        <v>0</v>
      </c>
      <c r="FJ27" s="93">
        <f t="shared" si="56"/>
        <v>0</v>
      </c>
      <c r="FK27" s="93">
        <f t="shared" si="57"/>
        <v>0</v>
      </c>
      <c r="FL27" s="93">
        <f t="shared" si="58"/>
        <v>0</v>
      </c>
      <c r="FM27" s="93">
        <f t="shared" si="59"/>
        <v>0</v>
      </c>
      <c r="FN27" s="93">
        <f t="shared" si="60"/>
        <v>0</v>
      </c>
      <c r="FO27" s="93">
        <f t="shared" si="61"/>
        <v>0</v>
      </c>
      <c r="FP27" s="93">
        <f t="shared" si="62"/>
        <v>0</v>
      </c>
      <c r="FQ27" s="93">
        <f t="shared" si="63"/>
        <v>0</v>
      </c>
      <c r="FR27" s="93">
        <f t="shared" si="64"/>
        <v>0</v>
      </c>
      <c r="FS27" s="93">
        <f t="shared" si="65"/>
        <v>0</v>
      </c>
      <c r="FT27" s="93">
        <f t="shared" si="66"/>
        <v>0</v>
      </c>
      <c r="FU27" s="93">
        <f t="shared" si="67"/>
        <v>0</v>
      </c>
      <c r="FV27" s="93">
        <f t="shared" si="68"/>
        <v>0</v>
      </c>
      <c r="FW27" s="93">
        <f t="shared" si="69"/>
        <v>0</v>
      </c>
      <c r="FX27" s="93">
        <f t="shared" si="70"/>
        <v>0</v>
      </c>
      <c r="FY27" s="93">
        <f t="shared" si="71"/>
        <v>0</v>
      </c>
      <c r="FZ27" s="93">
        <f t="shared" si="72"/>
        <v>0</v>
      </c>
      <c r="GA27" s="93">
        <f t="shared" si="73"/>
        <v>0</v>
      </c>
      <c r="GB27" s="93">
        <f t="shared" si="74"/>
        <v>0</v>
      </c>
      <c r="GC27" s="93">
        <f t="shared" si="75"/>
        <v>0</v>
      </c>
      <c r="GD27" s="93">
        <f t="shared" si="76"/>
        <v>0</v>
      </c>
      <c r="GE27" s="93">
        <f t="shared" si="77"/>
        <v>0</v>
      </c>
      <c r="GF27" s="93">
        <f t="shared" si="78"/>
        <v>0</v>
      </c>
      <c r="GG27" s="93">
        <f t="shared" si="79"/>
        <v>0</v>
      </c>
      <c r="GH27" s="93">
        <f t="shared" si="80"/>
        <v>0</v>
      </c>
      <c r="GI27" s="93">
        <f t="shared" si="81"/>
        <v>0</v>
      </c>
      <c r="GJ27" s="93">
        <f t="shared" si="82"/>
        <v>0</v>
      </c>
      <c r="GK27" s="93">
        <f t="shared" si="83"/>
        <v>0</v>
      </c>
      <c r="GL27" s="93">
        <f t="shared" si="84"/>
        <v>0</v>
      </c>
      <c r="GM27" s="93">
        <f t="shared" si="85"/>
        <v>0</v>
      </c>
      <c r="GN27" s="93">
        <f t="shared" si="86"/>
        <v>0</v>
      </c>
      <c r="GO27" s="93">
        <f t="shared" si="87"/>
        <v>0</v>
      </c>
      <c r="GP27" s="93">
        <f t="shared" si="88"/>
        <v>0</v>
      </c>
      <c r="GQ27" s="93">
        <f t="shared" si="89"/>
        <v>0</v>
      </c>
      <c r="GR27" s="93">
        <f t="shared" si="90"/>
        <v>0</v>
      </c>
      <c r="GS27" s="93">
        <f t="shared" si="91"/>
        <v>0</v>
      </c>
      <c r="GT27" s="93">
        <f t="shared" si="92"/>
        <v>0</v>
      </c>
      <c r="GU27" s="93">
        <f t="shared" si="93"/>
        <v>0</v>
      </c>
      <c r="GV27" s="93">
        <f t="shared" si="94"/>
        <v>0</v>
      </c>
      <c r="GW27" s="93">
        <f t="shared" si="95"/>
        <v>0</v>
      </c>
      <c r="GX27" s="93">
        <f t="shared" si="96"/>
        <v>0</v>
      </c>
      <c r="GY27" s="93">
        <f t="shared" si="97"/>
        <v>0</v>
      </c>
      <c r="GZ27" s="93">
        <f t="shared" si="98"/>
        <v>0</v>
      </c>
      <c r="HA27" s="93">
        <f t="shared" si="99"/>
        <v>0</v>
      </c>
      <c r="HB27" s="93">
        <f t="shared" si="100"/>
        <v>0</v>
      </c>
      <c r="HC27" s="93">
        <f t="shared" si="101"/>
        <v>0</v>
      </c>
      <c r="HD27" s="93">
        <f t="shared" si="102"/>
        <v>0</v>
      </c>
      <c r="HE27" s="93">
        <f t="shared" si="103"/>
        <v>0</v>
      </c>
      <c r="HF27" s="93">
        <f t="shared" si="104"/>
        <v>0</v>
      </c>
      <c r="HG27" s="93">
        <f t="shared" si="105"/>
        <v>0</v>
      </c>
      <c r="HH27" s="93">
        <f t="shared" si="106"/>
        <v>0</v>
      </c>
      <c r="HI27" s="93">
        <f t="shared" si="107"/>
        <v>0</v>
      </c>
      <c r="HJ27" s="93">
        <f t="shared" si="108"/>
        <v>0</v>
      </c>
      <c r="HK27" s="93">
        <f t="shared" si="109"/>
        <v>0</v>
      </c>
      <c r="HL27" s="93">
        <f t="shared" si="110"/>
        <v>0</v>
      </c>
      <c r="HM27" s="93">
        <f t="shared" si="111"/>
        <v>0</v>
      </c>
      <c r="HN27" s="93">
        <f t="shared" si="112"/>
        <v>0</v>
      </c>
      <c r="HO27" s="93">
        <f t="shared" si="113"/>
        <v>0</v>
      </c>
      <c r="HP27" s="93">
        <f t="shared" si="114"/>
        <v>0</v>
      </c>
      <c r="HQ27" s="93">
        <f t="shared" si="115"/>
        <v>0</v>
      </c>
    </row>
    <row r="28" spans="2:225" x14ac:dyDescent="0.25">
      <c r="B28" s="40">
        <v>24</v>
      </c>
      <c r="C28" s="91">
        <f t="shared" ca="1" si="0"/>
        <v>11586627.428289136</v>
      </c>
      <c r="D28" s="91">
        <f t="shared" ca="1" si="1"/>
        <v>15489978.897076353</v>
      </c>
      <c r="E28" s="91">
        <f t="shared" ca="1" si="2"/>
        <v>6065921.3550319904</v>
      </c>
      <c r="F28" s="91">
        <f t="shared" ca="1" si="3"/>
        <v>8641216.7551160809</v>
      </c>
      <c r="H28" s="40">
        <v>24</v>
      </c>
      <c r="I28" s="91">
        <f t="shared" si="127"/>
        <v>365033.90841813141</v>
      </c>
      <c r="J28" s="41">
        <f>SI_KVINNA_20_24</f>
        <v>0.60399999999999998</v>
      </c>
      <c r="K28" s="92">
        <f t="shared" si="4"/>
        <v>220480.48068455135</v>
      </c>
      <c r="L28" s="92">
        <f t="shared" si="5"/>
        <v>878.40828957988583</v>
      </c>
      <c r="M28" s="42"/>
      <c r="N28" s="40">
        <v>24</v>
      </c>
      <c r="O28" s="54">
        <f t="shared" si="133"/>
        <v>3.83767404095655</v>
      </c>
      <c r="P28" s="92">
        <f t="shared" si="128"/>
        <v>407.00486868310969</v>
      </c>
      <c r="Q28" s="92">
        <f t="shared" si="7"/>
        <v>148556.77706933505</v>
      </c>
      <c r="R28" s="42"/>
      <c r="S28" s="40">
        <v>24</v>
      </c>
      <c r="T28" s="54">
        <f>'7. Dödsrisk'!F28</f>
        <v>2.6000000000000003E-4</v>
      </c>
      <c r="U28" s="90">
        <f t="shared" si="116"/>
        <v>0.99973999999999996</v>
      </c>
      <c r="V28" s="43"/>
      <c r="W28" s="37">
        <v>24</v>
      </c>
      <c r="X28" s="93">
        <f t="shared" si="123"/>
        <v>0.99476126997667236</v>
      </c>
      <c r="Y28" s="93">
        <f t="shared" si="123"/>
        <v>0.99685466477269524</v>
      </c>
      <c r="Z28" s="93">
        <f t="shared" si="123"/>
        <v>0.99704410315229441</v>
      </c>
      <c r="AA28" s="93">
        <f t="shared" si="123"/>
        <v>0.99715379006920202</v>
      </c>
      <c r="AB28" s="93">
        <f t="shared" si="123"/>
        <v>0.99720365025171442</v>
      </c>
      <c r="AC28" s="93">
        <f t="shared" si="123"/>
        <v>0.99727345939387213</v>
      </c>
      <c r="AD28" s="93">
        <f t="shared" si="123"/>
        <v>0.99727345939387213</v>
      </c>
      <c r="AE28" s="93">
        <f t="shared" si="123"/>
        <v>0.99738317154274181</v>
      </c>
      <c r="AF28" s="93">
        <f t="shared" si="123"/>
        <v>0.99747294410771181</v>
      </c>
      <c r="AG28" s="93">
        <f t="shared" si="123"/>
        <v>0.9975627247529395</v>
      </c>
      <c r="AH28" s="93">
        <f t="shared" si="123"/>
        <v>0.99765251347915251</v>
      </c>
      <c r="AI28" s="93">
        <f t="shared" si="123"/>
        <v>0.99785208389593183</v>
      </c>
      <c r="AJ28" s="93">
        <f t="shared" si="123"/>
        <v>0.99789199957591479</v>
      </c>
      <c r="AK28" s="93">
        <f t="shared" si="123"/>
        <v>0.99793191685258897</v>
      </c>
      <c r="AL28" s="93">
        <f t="shared" si="123"/>
        <v>0.99809161151043091</v>
      </c>
      <c r="AM28" s="93">
        <f t="shared" si="123"/>
        <v>0.99829126976438354</v>
      </c>
      <c r="AN28" s="93">
        <f t="shared" si="125"/>
        <v>0.99835117083463354</v>
      </c>
      <c r="AO28" s="93">
        <f t="shared" si="125"/>
        <v>0.9985808444288522</v>
      </c>
      <c r="AP28" s="93">
        <f t="shared" si="125"/>
        <v>0.99862078926042264</v>
      </c>
      <c r="AQ28" s="93">
        <f t="shared" si="125"/>
        <v>0.99882055337109676</v>
      </c>
      <c r="AR28" s="93">
        <f t="shared" si="125"/>
        <v>0.99904034224639104</v>
      </c>
      <c r="AS28" s="93">
        <f t="shared" si="125"/>
        <v>0.99930016028806601</v>
      </c>
      <c r="AT28" s="93">
        <f t="shared" si="125"/>
        <v>0.99956004590000003</v>
      </c>
      <c r="AU28" s="93">
        <f t="shared" si="125"/>
        <v>0.99973000000000001</v>
      </c>
      <c r="AV28" s="93">
        <f t="shared" si="125"/>
        <v>1</v>
      </c>
      <c r="AW28" s="93">
        <f t="shared" si="125"/>
        <v>0</v>
      </c>
      <c r="AX28" s="93">
        <f t="shared" si="125"/>
        <v>0</v>
      </c>
      <c r="AY28" s="93">
        <f t="shared" si="125"/>
        <v>0</v>
      </c>
      <c r="AZ28" s="93">
        <f t="shared" si="125"/>
        <v>0</v>
      </c>
      <c r="BA28" s="93">
        <f t="shared" si="125"/>
        <v>0</v>
      </c>
      <c r="BB28" s="93">
        <f t="shared" si="125"/>
        <v>0</v>
      </c>
      <c r="BC28" s="93">
        <f t="shared" si="125"/>
        <v>0</v>
      </c>
      <c r="BD28" s="93">
        <f t="shared" si="131"/>
        <v>0</v>
      </c>
      <c r="BE28" s="93">
        <f t="shared" si="131"/>
        <v>0</v>
      </c>
      <c r="BF28" s="93">
        <f t="shared" si="131"/>
        <v>0</v>
      </c>
      <c r="BG28" s="93">
        <f t="shared" si="131"/>
        <v>0</v>
      </c>
      <c r="BH28" s="93">
        <f t="shared" si="131"/>
        <v>0</v>
      </c>
      <c r="BI28" s="93">
        <f t="shared" si="131"/>
        <v>0</v>
      </c>
      <c r="BJ28" s="93">
        <f t="shared" si="131"/>
        <v>0</v>
      </c>
      <c r="BK28" s="93">
        <f t="shared" si="131"/>
        <v>0</v>
      </c>
      <c r="BL28" s="93">
        <f t="shared" si="131"/>
        <v>0</v>
      </c>
      <c r="BM28" s="93">
        <f t="shared" si="131"/>
        <v>0</v>
      </c>
      <c r="BN28" s="93">
        <f t="shared" si="131"/>
        <v>0</v>
      </c>
      <c r="BO28" s="93">
        <f t="shared" si="131"/>
        <v>0</v>
      </c>
      <c r="BP28" s="93">
        <f t="shared" si="131"/>
        <v>0</v>
      </c>
      <c r="BQ28" s="93">
        <f t="shared" si="131"/>
        <v>0</v>
      </c>
      <c r="BR28" s="93">
        <f t="shared" si="131"/>
        <v>0</v>
      </c>
      <c r="BS28" s="93">
        <f t="shared" si="131"/>
        <v>0</v>
      </c>
      <c r="BT28" s="93">
        <f t="shared" si="130"/>
        <v>0</v>
      </c>
      <c r="BU28" s="93">
        <f t="shared" si="130"/>
        <v>0</v>
      </c>
      <c r="BV28" s="93">
        <f t="shared" si="130"/>
        <v>0</v>
      </c>
      <c r="BW28" s="93">
        <f t="shared" si="130"/>
        <v>0</v>
      </c>
      <c r="BX28" s="93">
        <f t="shared" si="130"/>
        <v>0</v>
      </c>
      <c r="BY28" s="93">
        <f t="shared" si="130"/>
        <v>0</v>
      </c>
      <c r="BZ28" s="93">
        <f t="shared" si="130"/>
        <v>0</v>
      </c>
      <c r="CA28" s="93">
        <f t="shared" si="130"/>
        <v>0</v>
      </c>
      <c r="CB28" s="93">
        <f t="shared" si="130"/>
        <v>0</v>
      </c>
      <c r="CC28" s="93">
        <f t="shared" si="130"/>
        <v>0</v>
      </c>
      <c r="CD28" s="93">
        <f t="shared" si="130"/>
        <v>0</v>
      </c>
      <c r="CE28" s="93">
        <f t="shared" si="130"/>
        <v>0</v>
      </c>
      <c r="CF28" s="93">
        <f t="shared" si="130"/>
        <v>0</v>
      </c>
      <c r="CG28" s="93">
        <f t="shared" si="130"/>
        <v>0</v>
      </c>
      <c r="CH28" s="93">
        <f t="shared" si="130"/>
        <v>0</v>
      </c>
      <c r="CI28" s="93">
        <f t="shared" si="130"/>
        <v>0</v>
      </c>
      <c r="CJ28" s="93">
        <f t="shared" si="132"/>
        <v>0</v>
      </c>
      <c r="CK28" s="93">
        <f t="shared" si="132"/>
        <v>0</v>
      </c>
      <c r="CL28" s="93">
        <f t="shared" si="132"/>
        <v>0</v>
      </c>
      <c r="CM28" s="93">
        <f t="shared" si="132"/>
        <v>0</v>
      </c>
      <c r="CN28" s="93">
        <f t="shared" si="132"/>
        <v>0</v>
      </c>
      <c r="CO28" s="93">
        <f t="shared" si="132"/>
        <v>0</v>
      </c>
      <c r="CP28" s="93">
        <f t="shared" si="132"/>
        <v>0</v>
      </c>
      <c r="CQ28" s="93">
        <f t="shared" si="132"/>
        <v>0</v>
      </c>
      <c r="CR28" s="93">
        <f t="shared" si="132"/>
        <v>0</v>
      </c>
      <c r="CS28" s="93">
        <f t="shared" si="132"/>
        <v>0</v>
      </c>
      <c r="CT28" s="93">
        <f t="shared" si="132"/>
        <v>0</v>
      </c>
      <c r="CU28" s="93">
        <f t="shared" si="132"/>
        <v>0</v>
      </c>
      <c r="CV28" s="93">
        <f t="shared" si="132"/>
        <v>0</v>
      </c>
      <c r="CW28" s="93">
        <f t="shared" si="132"/>
        <v>0</v>
      </c>
      <c r="CX28" s="93">
        <f t="shared" si="132"/>
        <v>0</v>
      </c>
      <c r="CY28" s="93">
        <f t="shared" si="129"/>
        <v>0</v>
      </c>
      <c r="CZ28" s="93">
        <f t="shared" si="129"/>
        <v>0</v>
      </c>
      <c r="DA28" s="93">
        <f t="shared" si="129"/>
        <v>0</v>
      </c>
      <c r="DB28" s="93">
        <f t="shared" si="129"/>
        <v>0</v>
      </c>
      <c r="DC28" s="93">
        <f t="shared" si="129"/>
        <v>0</v>
      </c>
      <c r="DD28" s="93">
        <f t="shared" si="129"/>
        <v>0</v>
      </c>
      <c r="DE28" s="93">
        <f t="shared" si="129"/>
        <v>0</v>
      </c>
      <c r="DF28" s="93">
        <f t="shared" si="129"/>
        <v>0</v>
      </c>
      <c r="DG28" s="93">
        <f t="shared" si="129"/>
        <v>0</v>
      </c>
      <c r="DH28" s="93">
        <f t="shared" si="129"/>
        <v>0</v>
      </c>
      <c r="DI28" s="93">
        <f t="shared" si="129"/>
        <v>0</v>
      </c>
      <c r="DJ28" s="93">
        <f t="shared" si="129"/>
        <v>0</v>
      </c>
      <c r="DK28" s="93">
        <f t="shared" si="126"/>
        <v>0</v>
      </c>
      <c r="DL28" s="93">
        <f t="shared" si="126"/>
        <v>0</v>
      </c>
      <c r="DM28" s="93">
        <f t="shared" si="126"/>
        <v>0</v>
      </c>
      <c r="DN28" s="93">
        <f t="shared" si="126"/>
        <v>0</v>
      </c>
      <c r="DO28" s="93">
        <f t="shared" si="126"/>
        <v>0</v>
      </c>
      <c r="DP28" s="93">
        <f t="shared" si="126"/>
        <v>0</v>
      </c>
      <c r="DQ28" s="93">
        <f t="shared" si="126"/>
        <v>0</v>
      </c>
      <c r="DR28" s="93">
        <f t="shared" si="126"/>
        <v>0</v>
      </c>
      <c r="DS28" s="93">
        <f t="shared" si="126"/>
        <v>0</v>
      </c>
      <c r="DU28" s="37">
        <v>24</v>
      </c>
      <c r="DV28" s="93">
        <f t="shared" si="16"/>
        <v>0.70442656782922342</v>
      </c>
      <c r="DW28" s="93">
        <f t="shared" si="17"/>
        <v>0.71478578206200605</v>
      </c>
      <c r="DX28" s="93">
        <f t="shared" si="18"/>
        <v>0.72529733768056492</v>
      </c>
      <c r="DY28" s="93">
        <f t="shared" si="19"/>
        <v>0.73596347499939674</v>
      </c>
      <c r="DZ28" s="93">
        <f t="shared" si="20"/>
        <v>0.7467864672787996</v>
      </c>
      <c r="EA28" s="93">
        <f t="shared" si="21"/>
        <v>0.75776862120937016</v>
      </c>
      <c r="EB28" s="93">
        <f t="shared" si="22"/>
        <v>0.76891227740362555</v>
      </c>
      <c r="EC28" s="93">
        <f t="shared" si="23"/>
        <v>0.78021981089485526</v>
      </c>
      <c r="ED28" s="93">
        <f t="shared" si="24"/>
        <v>0.79169363164330897</v>
      </c>
      <c r="EE28" s="93">
        <f t="shared" si="25"/>
        <v>0.80333618504982807</v>
      </c>
      <c r="EF28" s="93">
        <f t="shared" si="26"/>
        <v>0.81514995247703126</v>
      </c>
      <c r="EG28" s="93">
        <f t="shared" si="27"/>
        <v>0.827137451778164</v>
      </c>
      <c r="EH28" s="93">
        <f t="shared" si="28"/>
        <v>0.83930123783372512</v>
      </c>
      <c r="EI28" s="93">
        <f t="shared" si="29"/>
        <v>0.8516439030959857</v>
      </c>
      <c r="EJ28" s="93">
        <f t="shared" si="30"/>
        <v>0.86416807814151486</v>
      </c>
      <c r="EK28" s="93">
        <f t="shared" si="31"/>
        <v>0.8768764322318312</v>
      </c>
      <c r="EL28" s="93">
        <f t="shared" si="32"/>
        <v>0.88977167388229927</v>
      </c>
      <c r="EM28" s="93">
        <f t="shared" si="33"/>
        <v>0.90285655143939192</v>
      </c>
      <c r="EN28" s="93">
        <f t="shared" si="34"/>
        <v>0.91613385366644173</v>
      </c>
      <c r="EO28" s="93">
        <f t="shared" si="35"/>
        <v>0.92960641033800695</v>
      </c>
      <c r="EP28" s="93">
        <f t="shared" si="36"/>
        <v>0.94327709284297756</v>
      </c>
      <c r="EQ28" s="93">
        <f t="shared" si="37"/>
        <v>0.95714881479655067</v>
      </c>
      <c r="ER28" s="93">
        <f t="shared" si="38"/>
        <v>0.97122453266120568</v>
      </c>
      <c r="ES28" s="93">
        <f t="shared" si="39"/>
        <v>0.98550724637681164</v>
      </c>
      <c r="ET28" s="93">
        <f t="shared" si="40"/>
        <v>1</v>
      </c>
      <c r="EU28" s="93">
        <f t="shared" si="41"/>
        <v>0</v>
      </c>
      <c r="EV28" s="93">
        <f t="shared" si="42"/>
        <v>0</v>
      </c>
      <c r="EW28" s="93">
        <f t="shared" si="43"/>
        <v>0</v>
      </c>
      <c r="EX28" s="93">
        <f t="shared" si="44"/>
        <v>0</v>
      </c>
      <c r="EY28" s="93">
        <f t="shared" si="45"/>
        <v>0</v>
      </c>
      <c r="EZ28" s="93">
        <f t="shared" si="46"/>
        <v>0</v>
      </c>
      <c r="FA28" s="93">
        <f t="shared" si="47"/>
        <v>0</v>
      </c>
      <c r="FB28" s="93">
        <f t="shared" si="48"/>
        <v>0</v>
      </c>
      <c r="FC28" s="93">
        <f t="shared" si="49"/>
        <v>0</v>
      </c>
      <c r="FD28" s="93">
        <f t="shared" si="50"/>
        <v>0</v>
      </c>
      <c r="FE28" s="93">
        <f t="shared" si="51"/>
        <v>0</v>
      </c>
      <c r="FF28" s="93">
        <f t="shared" si="52"/>
        <v>0</v>
      </c>
      <c r="FG28" s="93">
        <f t="shared" si="53"/>
        <v>0</v>
      </c>
      <c r="FH28" s="93">
        <f t="shared" si="54"/>
        <v>0</v>
      </c>
      <c r="FI28" s="93">
        <f t="shared" si="55"/>
        <v>0</v>
      </c>
      <c r="FJ28" s="93">
        <f t="shared" si="56"/>
        <v>0</v>
      </c>
      <c r="FK28" s="93">
        <f t="shared" si="57"/>
        <v>0</v>
      </c>
      <c r="FL28" s="93">
        <f t="shared" si="58"/>
        <v>0</v>
      </c>
      <c r="FM28" s="93">
        <f t="shared" si="59"/>
        <v>0</v>
      </c>
      <c r="FN28" s="93">
        <f t="shared" si="60"/>
        <v>0</v>
      </c>
      <c r="FO28" s="93">
        <f t="shared" si="61"/>
        <v>0</v>
      </c>
      <c r="FP28" s="93">
        <f t="shared" si="62"/>
        <v>0</v>
      </c>
      <c r="FQ28" s="93">
        <f t="shared" si="63"/>
        <v>0</v>
      </c>
      <c r="FR28" s="93">
        <f t="shared" si="64"/>
        <v>0</v>
      </c>
      <c r="FS28" s="93">
        <f t="shared" si="65"/>
        <v>0</v>
      </c>
      <c r="FT28" s="93">
        <f t="shared" si="66"/>
        <v>0</v>
      </c>
      <c r="FU28" s="93">
        <f t="shared" si="67"/>
        <v>0</v>
      </c>
      <c r="FV28" s="93">
        <f t="shared" si="68"/>
        <v>0</v>
      </c>
      <c r="FW28" s="93">
        <f t="shared" si="69"/>
        <v>0</v>
      </c>
      <c r="FX28" s="93">
        <f t="shared" si="70"/>
        <v>0</v>
      </c>
      <c r="FY28" s="93">
        <f t="shared" si="71"/>
        <v>0</v>
      </c>
      <c r="FZ28" s="93">
        <f t="shared" si="72"/>
        <v>0</v>
      </c>
      <c r="GA28" s="93">
        <f t="shared" si="73"/>
        <v>0</v>
      </c>
      <c r="GB28" s="93">
        <f t="shared" si="74"/>
        <v>0</v>
      </c>
      <c r="GC28" s="93">
        <f t="shared" si="75"/>
        <v>0</v>
      </c>
      <c r="GD28" s="93">
        <f t="shared" si="76"/>
        <v>0</v>
      </c>
      <c r="GE28" s="93">
        <f t="shared" si="77"/>
        <v>0</v>
      </c>
      <c r="GF28" s="93">
        <f t="shared" si="78"/>
        <v>0</v>
      </c>
      <c r="GG28" s="93">
        <f t="shared" si="79"/>
        <v>0</v>
      </c>
      <c r="GH28" s="93">
        <f t="shared" si="80"/>
        <v>0</v>
      </c>
      <c r="GI28" s="93">
        <f t="shared" si="81"/>
        <v>0</v>
      </c>
      <c r="GJ28" s="93">
        <f t="shared" si="82"/>
        <v>0</v>
      </c>
      <c r="GK28" s="93">
        <f t="shared" si="83"/>
        <v>0</v>
      </c>
      <c r="GL28" s="93">
        <f t="shared" si="84"/>
        <v>0</v>
      </c>
      <c r="GM28" s="93">
        <f t="shared" si="85"/>
        <v>0</v>
      </c>
      <c r="GN28" s="93">
        <f t="shared" si="86"/>
        <v>0</v>
      </c>
      <c r="GO28" s="93">
        <f t="shared" si="87"/>
        <v>0</v>
      </c>
      <c r="GP28" s="93">
        <f t="shared" si="88"/>
        <v>0</v>
      </c>
      <c r="GQ28" s="93">
        <f t="shared" si="89"/>
        <v>0</v>
      </c>
      <c r="GR28" s="93">
        <f t="shared" si="90"/>
        <v>0</v>
      </c>
      <c r="GS28" s="93">
        <f t="shared" si="91"/>
        <v>0</v>
      </c>
      <c r="GT28" s="93">
        <f t="shared" si="92"/>
        <v>0</v>
      </c>
      <c r="GU28" s="93">
        <f t="shared" si="93"/>
        <v>0</v>
      </c>
      <c r="GV28" s="93">
        <f t="shared" si="94"/>
        <v>0</v>
      </c>
      <c r="GW28" s="93">
        <f t="shared" si="95"/>
        <v>0</v>
      </c>
      <c r="GX28" s="93">
        <f t="shared" si="96"/>
        <v>0</v>
      </c>
      <c r="GY28" s="93">
        <f t="shared" si="97"/>
        <v>0</v>
      </c>
      <c r="GZ28" s="93">
        <f t="shared" si="98"/>
        <v>0</v>
      </c>
      <c r="HA28" s="93">
        <f t="shared" si="99"/>
        <v>0</v>
      </c>
      <c r="HB28" s="93">
        <f t="shared" si="100"/>
        <v>0</v>
      </c>
      <c r="HC28" s="93">
        <f t="shared" si="101"/>
        <v>0</v>
      </c>
      <c r="HD28" s="93">
        <f t="shared" si="102"/>
        <v>0</v>
      </c>
      <c r="HE28" s="93">
        <f t="shared" si="103"/>
        <v>0</v>
      </c>
      <c r="HF28" s="93">
        <f t="shared" si="104"/>
        <v>0</v>
      </c>
      <c r="HG28" s="93">
        <f t="shared" si="105"/>
        <v>0</v>
      </c>
      <c r="HH28" s="93">
        <f t="shared" si="106"/>
        <v>0</v>
      </c>
      <c r="HI28" s="93">
        <f t="shared" si="107"/>
        <v>0</v>
      </c>
      <c r="HJ28" s="93">
        <f t="shared" si="108"/>
        <v>0</v>
      </c>
      <c r="HK28" s="93">
        <f t="shared" si="109"/>
        <v>0</v>
      </c>
      <c r="HL28" s="93">
        <f t="shared" si="110"/>
        <v>0</v>
      </c>
      <c r="HM28" s="93">
        <f t="shared" si="111"/>
        <v>0</v>
      </c>
      <c r="HN28" s="93">
        <f t="shared" si="112"/>
        <v>0</v>
      </c>
      <c r="HO28" s="93">
        <f t="shared" si="113"/>
        <v>0</v>
      </c>
      <c r="HP28" s="93">
        <f t="shared" si="114"/>
        <v>0</v>
      </c>
      <c r="HQ28" s="93">
        <f t="shared" si="115"/>
        <v>0</v>
      </c>
    </row>
    <row r="29" spans="2:225" x14ac:dyDescent="0.25">
      <c r="B29" s="40">
        <v>25</v>
      </c>
      <c r="C29" s="91">
        <f t="shared" ca="1" si="0"/>
        <v>11536295.604279416</v>
      </c>
      <c r="D29" s="91">
        <f t="shared" ca="1" si="1"/>
        <v>15273469.51846661</v>
      </c>
      <c r="E29" s="91">
        <f t="shared" ca="1" si="2"/>
        <v>6005946.1912953677</v>
      </c>
      <c r="F29" s="91">
        <f t="shared" ca="1" si="3"/>
        <v>8494868.6438941546</v>
      </c>
      <c r="H29" s="40">
        <v>25</v>
      </c>
      <c r="I29" s="91">
        <f t="shared" ref="I29:I38" si="134">AI_kvinna_25_34*(1+SOCA)</f>
        <v>430654.79000925075</v>
      </c>
      <c r="J29" s="41">
        <f t="shared" ref="J29:J38" si="135">SI_KVINNA_25_34</f>
        <v>0.78700000000000003</v>
      </c>
      <c r="K29" s="92">
        <f t="shared" si="4"/>
        <v>338925.31973728037</v>
      </c>
      <c r="L29" s="92">
        <f t="shared" si="5"/>
        <v>1350.3000786345831</v>
      </c>
      <c r="M29" s="42"/>
      <c r="N29" s="40">
        <v>25</v>
      </c>
      <c r="O29" s="54">
        <f t="shared" si="133"/>
        <v>3.83767404095655</v>
      </c>
      <c r="P29" s="92">
        <f t="shared" si="128"/>
        <v>457.06670138314445</v>
      </c>
      <c r="Q29" s="92">
        <f t="shared" si="7"/>
        <v>166829.34600484773</v>
      </c>
      <c r="R29" s="42"/>
      <c r="S29" s="40">
        <v>25</v>
      </c>
      <c r="T29" s="54">
        <f>'7. Dödsrisk'!F29</f>
        <v>2.2000000000000001E-4</v>
      </c>
      <c r="U29" s="90">
        <f t="shared" si="116"/>
        <v>0.99978</v>
      </c>
      <c r="V29" s="43"/>
      <c r="W29" s="37">
        <v>25</v>
      </c>
      <c r="X29" s="93">
        <f t="shared" ref="X29:AM44" si="136">IF($W29&lt;X$3,0,IF($W29=X$3,1,X28*$U28))</f>
        <v>0.99450263204647837</v>
      </c>
      <c r="Y29" s="93">
        <f t="shared" si="136"/>
        <v>0.99659548255985431</v>
      </c>
      <c r="Z29" s="93">
        <f t="shared" si="136"/>
        <v>0.9967848716854748</v>
      </c>
      <c r="AA29" s="93">
        <f t="shared" si="136"/>
        <v>0.99689453008378404</v>
      </c>
      <c r="AB29" s="93">
        <f t="shared" si="136"/>
        <v>0.99694437730264895</v>
      </c>
      <c r="AC29" s="93">
        <f t="shared" si="136"/>
        <v>0.99701416829442968</v>
      </c>
      <c r="AD29" s="93">
        <f t="shared" si="136"/>
        <v>0.99701416829442968</v>
      </c>
      <c r="AE29" s="93">
        <f t="shared" si="136"/>
        <v>0.99712385191814068</v>
      </c>
      <c r="AF29" s="93">
        <f t="shared" si="136"/>
        <v>0.99721360114224378</v>
      </c>
      <c r="AG29" s="93">
        <f t="shared" si="136"/>
        <v>0.99730335844450368</v>
      </c>
      <c r="AH29" s="93">
        <f t="shared" si="136"/>
        <v>0.99739312382564793</v>
      </c>
      <c r="AI29" s="93">
        <f t="shared" si="136"/>
        <v>0.99759264235411882</v>
      </c>
      <c r="AJ29" s="93">
        <f t="shared" si="136"/>
        <v>0.99763254765602505</v>
      </c>
      <c r="AK29" s="93">
        <f t="shared" si="136"/>
        <v>0.99767245455420728</v>
      </c>
      <c r="AL29" s="93">
        <f t="shared" si="136"/>
        <v>0.99783210769143815</v>
      </c>
      <c r="AM29" s="93">
        <f t="shared" si="136"/>
        <v>0.99803171403424473</v>
      </c>
      <c r="AN29" s="93">
        <f t="shared" si="125"/>
        <v>0.99809159953021653</v>
      </c>
      <c r="AO29" s="93">
        <f t="shared" si="125"/>
        <v>0.99832121340930069</v>
      </c>
      <c r="AP29" s="93">
        <f t="shared" si="125"/>
        <v>0.9983611478552149</v>
      </c>
      <c r="AQ29" s="93">
        <f t="shared" si="125"/>
        <v>0.99856086002722022</v>
      </c>
      <c r="AR29" s="93">
        <f t="shared" si="125"/>
        <v>0.99878059175740697</v>
      </c>
      <c r="AS29" s="93">
        <f t="shared" si="125"/>
        <v>0.99904034224639104</v>
      </c>
      <c r="AT29" s="93">
        <f t="shared" si="125"/>
        <v>0.99930016028806601</v>
      </c>
      <c r="AU29" s="93">
        <f t="shared" si="125"/>
        <v>0.9994700702</v>
      </c>
      <c r="AV29" s="93">
        <f t="shared" si="125"/>
        <v>0.99973999999999996</v>
      </c>
      <c r="AW29" s="93">
        <f t="shared" si="125"/>
        <v>1</v>
      </c>
      <c r="AX29" s="93">
        <f t="shared" si="125"/>
        <v>0</v>
      </c>
      <c r="AY29" s="93">
        <f t="shared" si="125"/>
        <v>0</v>
      </c>
      <c r="AZ29" s="93">
        <f t="shared" si="125"/>
        <v>0</v>
      </c>
      <c r="BA29" s="93">
        <f t="shared" si="125"/>
        <v>0</v>
      </c>
      <c r="BB29" s="93">
        <f t="shared" si="125"/>
        <v>0</v>
      </c>
      <c r="BC29" s="93">
        <f t="shared" si="125"/>
        <v>0</v>
      </c>
      <c r="BD29" s="93">
        <f t="shared" si="131"/>
        <v>0</v>
      </c>
      <c r="BE29" s="93">
        <f t="shared" si="131"/>
        <v>0</v>
      </c>
      <c r="BF29" s="93">
        <f t="shared" si="131"/>
        <v>0</v>
      </c>
      <c r="BG29" s="93">
        <f t="shared" si="131"/>
        <v>0</v>
      </c>
      <c r="BH29" s="93">
        <f t="shared" si="131"/>
        <v>0</v>
      </c>
      <c r="BI29" s="93">
        <f t="shared" si="131"/>
        <v>0</v>
      </c>
      <c r="BJ29" s="93">
        <f t="shared" si="131"/>
        <v>0</v>
      </c>
      <c r="BK29" s="93">
        <f t="shared" si="131"/>
        <v>0</v>
      </c>
      <c r="BL29" s="93">
        <f t="shared" si="131"/>
        <v>0</v>
      </c>
      <c r="BM29" s="93">
        <f t="shared" si="131"/>
        <v>0</v>
      </c>
      <c r="BN29" s="93">
        <f t="shared" si="131"/>
        <v>0</v>
      </c>
      <c r="BO29" s="93">
        <f t="shared" si="131"/>
        <v>0</v>
      </c>
      <c r="BP29" s="93">
        <f t="shared" si="131"/>
        <v>0</v>
      </c>
      <c r="BQ29" s="93">
        <f t="shared" si="131"/>
        <v>0</v>
      </c>
      <c r="BR29" s="93">
        <f t="shared" si="131"/>
        <v>0</v>
      </c>
      <c r="BS29" s="93">
        <f t="shared" si="131"/>
        <v>0</v>
      </c>
      <c r="BT29" s="93">
        <f t="shared" si="130"/>
        <v>0</v>
      </c>
      <c r="BU29" s="93">
        <f t="shared" si="130"/>
        <v>0</v>
      </c>
      <c r="BV29" s="93">
        <f t="shared" si="130"/>
        <v>0</v>
      </c>
      <c r="BW29" s="93">
        <f t="shared" si="130"/>
        <v>0</v>
      </c>
      <c r="BX29" s="93">
        <f t="shared" si="130"/>
        <v>0</v>
      </c>
      <c r="BY29" s="93">
        <f t="shared" si="130"/>
        <v>0</v>
      </c>
      <c r="BZ29" s="93">
        <f t="shared" si="130"/>
        <v>0</v>
      </c>
      <c r="CA29" s="93">
        <f t="shared" si="130"/>
        <v>0</v>
      </c>
      <c r="CB29" s="93">
        <f t="shared" si="130"/>
        <v>0</v>
      </c>
      <c r="CC29" s="93">
        <f t="shared" si="130"/>
        <v>0</v>
      </c>
      <c r="CD29" s="93">
        <f t="shared" si="130"/>
        <v>0</v>
      </c>
      <c r="CE29" s="93">
        <f t="shared" si="130"/>
        <v>0</v>
      </c>
      <c r="CF29" s="93">
        <f t="shared" si="130"/>
        <v>0</v>
      </c>
      <c r="CG29" s="93">
        <f t="shared" si="130"/>
        <v>0</v>
      </c>
      <c r="CH29" s="93">
        <f t="shared" si="130"/>
        <v>0</v>
      </c>
      <c r="CI29" s="93">
        <f t="shared" si="130"/>
        <v>0</v>
      </c>
      <c r="CJ29" s="93">
        <f t="shared" si="132"/>
        <v>0</v>
      </c>
      <c r="CK29" s="93">
        <f t="shared" si="132"/>
        <v>0</v>
      </c>
      <c r="CL29" s="93">
        <f t="shared" si="132"/>
        <v>0</v>
      </c>
      <c r="CM29" s="93">
        <f t="shared" si="132"/>
        <v>0</v>
      </c>
      <c r="CN29" s="93">
        <f t="shared" si="132"/>
        <v>0</v>
      </c>
      <c r="CO29" s="93">
        <f t="shared" si="132"/>
        <v>0</v>
      </c>
      <c r="CP29" s="93">
        <f t="shared" si="132"/>
        <v>0</v>
      </c>
      <c r="CQ29" s="93">
        <f t="shared" si="132"/>
        <v>0</v>
      </c>
      <c r="CR29" s="93">
        <f t="shared" si="132"/>
        <v>0</v>
      </c>
      <c r="CS29" s="93">
        <f t="shared" si="132"/>
        <v>0</v>
      </c>
      <c r="CT29" s="93">
        <f t="shared" si="132"/>
        <v>0</v>
      </c>
      <c r="CU29" s="93">
        <f t="shared" si="132"/>
        <v>0</v>
      </c>
      <c r="CV29" s="93">
        <f t="shared" si="132"/>
        <v>0</v>
      </c>
      <c r="CW29" s="93">
        <f t="shared" si="132"/>
        <v>0</v>
      </c>
      <c r="CX29" s="93">
        <f t="shared" si="132"/>
        <v>0</v>
      </c>
      <c r="CY29" s="93">
        <f t="shared" si="129"/>
        <v>0</v>
      </c>
      <c r="CZ29" s="93">
        <f t="shared" si="129"/>
        <v>0</v>
      </c>
      <c r="DA29" s="93">
        <f t="shared" si="129"/>
        <v>0</v>
      </c>
      <c r="DB29" s="93">
        <f t="shared" si="129"/>
        <v>0</v>
      </c>
      <c r="DC29" s="93">
        <f t="shared" si="129"/>
        <v>0</v>
      </c>
      <c r="DD29" s="93">
        <f t="shared" si="129"/>
        <v>0</v>
      </c>
      <c r="DE29" s="93">
        <f t="shared" si="129"/>
        <v>0</v>
      </c>
      <c r="DF29" s="93">
        <f t="shared" si="129"/>
        <v>0</v>
      </c>
      <c r="DG29" s="93">
        <f t="shared" si="129"/>
        <v>0</v>
      </c>
      <c r="DH29" s="93">
        <f t="shared" si="129"/>
        <v>0</v>
      </c>
      <c r="DI29" s="93">
        <f t="shared" si="129"/>
        <v>0</v>
      </c>
      <c r="DJ29" s="93">
        <f t="shared" si="129"/>
        <v>0</v>
      </c>
      <c r="DK29" s="93">
        <f t="shared" si="126"/>
        <v>0</v>
      </c>
      <c r="DL29" s="93">
        <f t="shared" si="126"/>
        <v>0</v>
      </c>
      <c r="DM29" s="93">
        <f t="shared" si="126"/>
        <v>0</v>
      </c>
      <c r="DN29" s="93">
        <f t="shared" si="126"/>
        <v>0</v>
      </c>
      <c r="DO29" s="93">
        <f t="shared" si="126"/>
        <v>0</v>
      </c>
      <c r="DP29" s="93">
        <f t="shared" si="126"/>
        <v>0</v>
      </c>
      <c r="DQ29" s="93">
        <f t="shared" si="126"/>
        <v>0</v>
      </c>
      <c r="DR29" s="93">
        <f t="shared" si="126"/>
        <v>0</v>
      </c>
      <c r="DS29" s="93">
        <f t="shared" si="126"/>
        <v>0</v>
      </c>
      <c r="DU29" s="37">
        <v>25</v>
      </c>
      <c r="DV29" s="93">
        <f t="shared" si="16"/>
        <v>0.69421748713604636</v>
      </c>
      <c r="DW29" s="93">
        <f t="shared" si="17"/>
        <v>0.70442656782922342</v>
      </c>
      <c r="DX29" s="93">
        <f t="shared" si="18"/>
        <v>0.71478578206200605</v>
      </c>
      <c r="DY29" s="93">
        <f t="shared" si="19"/>
        <v>0.72529733768056492</v>
      </c>
      <c r="DZ29" s="93">
        <f t="shared" si="20"/>
        <v>0.73596347499939674</v>
      </c>
      <c r="EA29" s="93">
        <f t="shared" si="21"/>
        <v>0.7467864672787996</v>
      </c>
      <c r="EB29" s="93">
        <f t="shared" si="22"/>
        <v>0.75776862120937016</v>
      </c>
      <c r="EC29" s="93">
        <f t="shared" si="23"/>
        <v>0.76891227740362555</v>
      </c>
      <c r="ED29" s="93">
        <f t="shared" si="24"/>
        <v>0.78021981089485526</v>
      </c>
      <c r="EE29" s="93">
        <f t="shared" si="25"/>
        <v>0.79169363164330897</v>
      </c>
      <c r="EF29" s="93">
        <f t="shared" si="26"/>
        <v>0.80333618504982807</v>
      </c>
      <c r="EG29" s="93">
        <f t="shared" si="27"/>
        <v>0.81514995247703126</v>
      </c>
      <c r="EH29" s="93">
        <f t="shared" si="28"/>
        <v>0.827137451778164</v>
      </c>
      <c r="EI29" s="93">
        <f t="shared" si="29"/>
        <v>0.83930123783372512</v>
      </c>
      <c r="EJ29" s="93">
        <f t="shared" si="30"/>
        <v>0.8516439030959857</v>
      </c>
      <c r="EK29" s="93">
        <f t="shared" si="31"/>
        <v>0.86416807814151486</v>
      </c>
      <c r="EL29" s="93">
        <f t="shared" si="32"/>
        <v>0.8768764322318312</v>
      </c>
      <c r="EM29" s="93">
        <f t="shared" si="33"/>
        <v>0.88977167388229927</v>
      </c>
      <c r="EN29" s="93">
        <f t="shared" si="34"/>
        <v>0.90285655143939192</v>
      </c>
      <c r="EO29" s="93">
        <f t="shared" si="35"/>
        <v>0.91613385366644173</v>
      </c>
      <c r="EP29" s="93">
        <f t="shared" si="36"/>
        <v>0.92960641033800695</v>
      </c>
      <c r="EQ29" s="93">
        <f t="shared" si="37"/>
        <v>0.94327709284297756</v>
      </c>
      <c r="ER29" s="93">
        <f t="shared" si="38"/>
        <v>0.95714881479655067</v>
      </c>
      <c r="ES29" s="93">
        <f t="shared" si="39"/>
        <v>0.97122453266120568</v>
      </c>
      <c r="ET29" s="93">
        <f t="shared" si="40"/>
        <v>0.98550724637681164</v>
      </c>
      <c r="EU29" s="93">
        <f t="shared" si="41"/>
        <v>1</v>
      </c>
      <c r="EV29" s="93">
        <f t="shared" si="42"/>
        <v>0</v>
      </c>
      <c r="EW29" s="93">
        <f t="shared" si="43"/>
        <v>0</v>
      </c>
      <c r="EX29" s="93">
        <f t="shared" si="44"/>
        <v>0</v>
      </c>
      <c r="EY29" s="93">
        <f t="shared" si="45"/>
        <v>0</v>
      </c>
      <c r="EZ29" s="93">
        <f t="shared" si="46"/>
        <v>0</v>
      </c>
      <c r="FA29" s="93">
        <f t="shared" si="47"/>
        <v>0</v>
      </c>
      <c r="FB29" s="93">
        <f t="shared" si="48"/>
        <v>0</v>
      </c>
      <c r="FC29" s="93">
        <f t="shared" si="49"/>
        <v>0</v>
      </c>
      <c r="FD29" s="93">
        <f t="shared" si="50"/>
        <v>0</v>
      </c>
      <c r="FE29" s="93">
        <f t="shared" si="51"/>
        <v>0</v>
      </c>
      <c r="FF29" s="93">
        <f t="shared" si="52"/>
        <v>0</v>
      </c>
      <c r="FG29" s="93">
        <f t="shared" si="53"/>
        <v>0</v>
      </c>
      <c r="FH29" s="93">
        <f t="shared" si="54"/>
        <v>0</v>
      </c>
      <c r="FI29" s="93">
        <f t="shared" si="55"/>
        <v>0</v>
      </c>
      <c r="FJ29" s="93">
        <f t="shared" si="56"/>
        <v>0</v>
      </c>
      <c r="FK29" s="93">
        <f t="shared" si="57"/>
        <v>0</v>
      </c>
      <c r="FL29" s="93">
        <f t="shared" si="58"/>
        <v>0</v>
      </c>
      <c r="FM29" s="93">
        <f t="shared" si="59"/>
        <v>0</v>
      </c>
      <c r="FN29" s="93">
        <f t="shared" si="60"/>
        <v>0</v>
      </c>
      <c r="FO29" s="93">
        <f t="shared" si="61"/>
        <v>0</v>
      </c>
      <c r="FP29" s="93">
        <f t="shared" si="62"/>
        <v>0</v>
      </c>
      <c r="FQ29" s="93">
        <f t="shared" si="63"/>
        <v>0</v>
      </c>
      <c r="FR29" s="93">
        <f t="shared" si="64"/>
        <v>0</v>
      </c>
      <c r="FS29" s="93">
        <f t="shared" si="65"/>
        <v>0</v>
      </c>
      <c r="FT29" s="93">
        <f t="shared" si="66"/>
        <v>0</v>
      </c>
      <c r="FU29" s="93">
        <f t="shared" si="67"/>
        <v>0</v>
      </c>
      <c r="FV29" s="93">
        <f t="shared" si="68"/>
        <v>0</v>
      </c>
      <c r="FW29" s="93">
        <f t="shared" si="69"/>
        <v>0</v>
      </c>
      <c r="FX29" s="93">
        <f t="shared" si="70"/>
        <v>0</v>
      </c>
      <c r="FY29" s="93">
        <f t="shared" si="71"/>
        <v>0</v>
      </c>
      <c r="FZ29" s="93">
        <f t="shared" si="72"/>
        <v>0</v>
      </c>
      <c r="GA29" s="93">
        <f t="shared" si="73"/>
        <v>0</v>
      </c>
      <c r="GB29" s="93">
        <f t="shared" si="74"/>
        <v>0</v>
      </c>
      <c r="GC29" s="93">
        <f t="shared" si="75"/>
        <v>0</v>
      </c>
      <c r="GD29" s="93">
        <f t="shared" si="76"/>
        <v>0</v>
      </c>
      <c r="GE29" s="93">
        <f t="shared" si="77"/>
        <v>0</v>
      </c>
      <c r="GF29" s="93">
        <f t="shared" si="78"/>
        <v>0</v>
      </c>
      <c r="GG29" s="93">
        <f t="shared" si="79"/>
        <v>0</v>
      </c>
      <c r="GH29" s="93">
        <f t="shared" si="80"/>
        <v>0</v>
      </c>
      <c r="GI29" s="93">
        <f t="shared" si="81"/>
        <v>0</v>
      </c>
      <c r="GJ29" s="93">
        <f t="shared" si="82"/>
        <v>0</v>
      </c>
      <c r="GK29" s="93">
        <f t="shared" si="83"/>
        <v>0</v>
      </c>
      <c r="GL29" s="93">
        <f t="shared" si="84"/>
        <v>0</v>
      </c>
      <c r="GM29" s="93">
        <f t="shared" si="85"/>
        <v>0</v>
      </c>
      <c r="GN29" s="93">
        <f t="shared" si="86"/>
        <v>0</v>
      </c>
      <c r="GO29" s="93">
        <f t="shared" si="87"/>
        <v>0</v>
      </c>
      <c r="GP29" s="93">
        <f t="shared" si="88"/>
        <v>0</v>
      </c>
      <c r="GQ29" s="93">
        <f t="shared" si="89"/>
        <v>0</v>
      </c>
      <c r="GR29" s="93">
        <f t="shared" si="90"/>
        <v>0</v>
      </c>
      <c r="GS29" s="93">
        <f t="shared" si="91"/>
        <v>0</v>
      </c>
      <c r="GT29" s="93">
        <f t="shared" si="92"/>
        <v>0</v>
      </c>
      <c r="GU29" s="93">
        <f t="shared" si="93"/>
        <v>0</v>
      </c>
      <c r="GV29" s="93">
        <f t="shared" si="94"/>
        <v>0</v>
      </c>
      <c r="GW29" s="93">
        <f t="shared" si="95"/>
        <v>0</v>
      </c>
      <c r="GX29" s="93">
        <f t="shared" si="96"/>
        <v>0</v>
      </c>
      <c r="GY29" s="93">
        <f t="shared" si="97"/>
        <v>0</v>
      </c>
      <c r="GZ29" s="93">
        <f t="shared" si="98"/>
        <v>0</v>
      </c>
      <c r="HA29" s="93">
        <f t="shared" si="99"/>
        <v>0</v>
      </c>
      <c r="HB29" s="93">
        <f t="shared" si="100"/>
        <v>0</v>
      </c>
      <c r="HC29" s="93">
        <f t="shared" si="101"/>
        <v>0</v>
      </c>
      <c r="HD29" s="93">
        <f t="shared" si="102"/>
        <v>0</v>
      </c>
      <c r="HE29" s="93">
        <f t="shared" si="103"/>
        <v>0</v>
      </c>
      <c r="HF29" s="93">
        <f t="shared" si="104"/>
        <v>0</v>
      </c>
      <c r="HG29" s="93">
        <f t="shared" si="105"/>
        <v>0</v>
      </c>
      <c r="HH29" s="93">
        <f t="shared" si="106"/>
        <v>0</v>
      </c>
      <c r="HI29" s="93">
        <f t="shared" si="107"/>
        <v>0</v>
      </c>
      <c r="HJ29" s="93">
        <f t="shared" si="108"/>
        <v>0</v>
      </c>
      <c r="HK29" s="93">
        <f t="shared" si="109"/>
        <v>0</v>
      </c>
      <c r="HL29" s="93">
        <f t="shared" si="110"/>
        <v>0</v>
      </c>
      <c r="HM29" s="93">
        <f t="shared" si="111"/>
        <v>0</v>
      </c>
      <c r="HN29" s="93">
        <f t="shared" si="112"/>
        <v>0</v>
      </c>
      <c r="HO29" s="93">
        <f t="shared" si="113"/>
        <v>0</v>
      </c>
      <c r="HP29" s="93">
        <f t="shared" si="114"/>
        <v>0</v>
      </c>
      <c r="HQ29" s="93">
        <f t="shared" si="115"/>
        <v>0</v>
      </c>
    </row>
    <row r="30" spans="2:225" x14ac:dyDescent="0.25">
      <c r="B30" s="40">
        <v>26</v>
      </c>
      <c r="C30" s="91">
        <f t="shared" ca="1" si="0"/>
        <v>11364537.692901371</v>
      </c>
      <c r="D30" s="91">
        <f t="shared" ca="1" si="1"/>
        <v>14937830.521444043</v>
      </c>
      <c r="E30" s="91">
        <f t="shared" ca="1" si="2"/>
        <v>5926289.9944612216</v>
      </c>
      <c r="F30" s="91">
        <f t="shared" ca="1" si="3"/>
        <v>8329871.8697006442</v>
      </c>
      <c r="H30" s="40">
        <v>26</v>
      </c>
      <c r="I30" s="91">
        <f t="shared" si="134"/>
        <v>430654.79000925075</v>
      </c>
      <c r="J30" s="41">
        <f t="shared" si="135"/>
        <v>0.78700000000000003</v>
      </c>
      <c r="K30" s="92">
        <f t="shared" si="4"/>
        <v>338925.31973728037</v>
      </c>
      <c r="L30" s="92">
        <f t="shared" si="5"/>
        <v>1350.3000786345831</v>
      </c>
      <c r="M30" s="42"/>
      <c r="N30" s="40">
        <v>26</v>
      </c>
      <c r="O30" s="54">
        <f t="shared" si="133"/>
        <v>3.83767404095655</v>
      </c>
      <c r="P30" s="92">
        <f t="shared" si="128"/>
        <v>457.06670138314445</v>
      </c>
      <c r="Q30" s="92">
        <f t="shared" si="7"/>
        <v>166829.34600484773</v>
      </c>
      <c r="R30" s="42"/>
      <c r="S30" s="40">
        <v>26</v>
      </c>
      <c r="T30" s="54">
        <f>'7. Dödsrisk'!F30</f>
        <v>2.8000000000000003E-4</v>
      </c>
      <c r="U30" s="90">
        <f t="shared" si="116"/>
        <v>0.99972000000000005</v>
      </c>
      <c r="V30" s="43"/>
      <c r="W30" s="37">
        <v>26</v>
      </c>
      <c r="X30" s="93">
        <f t="shared" si="136"/>
        <v>0.9942838414674281</v>
      </c>
      <c r="Y30" s="93">
        <f t="shared" si="136"/>
        <v>0.99637623155369115</v>
      </c>
      <c r="Z30" s="93">
        <f t="shared" si="136"/>
        <v>0.99656557901370402</v>
      </c>
      <c r="AA30" s="93">
        <f t="shared" si="136"/>
        <v>0.99667521328716557</v>
      </c>
      <c r="AB30" s="93">
        <f t="shared" si="136"/>
        <v>0.99672504953964236</v>
      </c>
      <c r="AC30" s="93">
        <f t="shared" si="136"/>
        <v>0.99679482517740492</v>
      </c>
      <c r="AD30" s="93">
        <f t="shared" si="136"/>
        <v>0.99679482517740492</v>
      </c>
      <c r="AE30" s="93">
        <f t="shared" si="136"/>
        <v>0.99690448467071868</v>
      </c>
      <c r="AF30" s="93">
        <f t="shared" si="136"/>
        <v>0.99699421414999245</v>
      </c>
      <c r="AG30" s="93">
        <f t="shared" si="136"/>
        <v>0.9970839517056459</v>
      </c>
      <c r="AH30" s="93">
        <f t="shared" si="136"/>
        <v>0.99717369733840633</v>
      </c>
      <c r="AI30" s="93">
        <f t="shared" si="136"/>
        <v>0.99737317197280095</v>
      </c>
      <c r="AJ30" s="93">
        <f t="shared" si="136"/>
        <v>0.99741306849554068</v>
      </c>
      <c r="AK30" s="93">
        <f t="shared" si="136"/>
        <v>0.99745296661420535</v>
      </c>
      <c r="AL30" s="93">
        <f t="shared" si="136"/>
        <v>0.99761258462774605</v>
      </c>
      <c r="AM30" s="93">
        <f t="shared" si="136"/>
        <v>0.99781214705715715</v>
      </c>
      <c r="AN30" s="93">
        <f t="shared" si="125"/>
        <v>0.99787201937831993</v>
      </c>
      <c r="AO30" s="93">
        <f t="shared" si="125"/>
        <v>0.99810158274235061</v>
      </c>
      <c r="AP30" s="93">
        <f t="shared" si="125"/>
        <v>0.99814150840268678</v>
      </c>
      <c r="AQ30" s="93">
        <f t="shared" si="125"/>
        <v>0.99834117663801425</v>
      </c>
      <c r="AR30" s="93">
        <f t="shared" si="125"/>
        <v>0.99856086002722033</v>
      </c>
      <c r="AS30" s="93">
        <f t="shared" si="125"/>
        <v>0.99882055337109688</v>
      </c>
      <c r="AT30" s="93">
        <f t="shared" si="125"/>
        <v>0.99908031425280264</v>
      </c>
      <c r="AU30" s="93">
        <f t="shared" si="125"/>
        <v>0.99925018678455602</v>
      </c>
      <c r="AV30" s="93">
        <f t="shared" si="125"/>
        <v>0.99952005719999992</v>
      </c>
      <c r="AW30" s="93">
        <f t="shared" si="125"/>
        <v>0.99978</v>
      </c>
      <c r="AX30" s="93">
        <f t="shared" si="125"/>
        <v>1</v>
      </c>
      <c r="AY30" s="93">
        <f t="shared" si="125"/>
        <v>0</v>
      </c>
      <c r="AZ30" s="93">
        <f t="shared" si="125"/>
        <v>0</v>
      </c>
      <c r="BA30" s="93">
        <f t="shared" si="125"/>
        <v>0</v>
      </c>
      <c r="BB30" s="93">
        <f t="shared" si="125"/>
        <v>0</v>
      </c>
      <c r="BC30" s="93">
        <f t="shared" si="125"/>
        <v>0</v>
      </c>
      <c r="BD30" s="93">
        <f t="shared" si="131"/>
        <v>0</v>
      </c>
      <c r="BE30" s="93">
        <f t="shared" si="131"/>
        <v>0</v>
      </c>
      <c r="BF30" s="93">
        <f t="shared" si="131"/>
        <v>0</v>
      </c>
      <c r="BG30" s="93">
        <f t="shared" si="131"/>
        <v>0</v>
      </c>
      <c r="BH30" s="93">
        <f t="shared" si="131"/>
        <v>0</v>
      </c>
      <c r="BI30" s="93">
        <f t="shared" si="131"/>
        <v>0</v>
      </c>
      <c r="BJ30" s="93">
        <f t="shared" si="131"/>
        <v>0</v>
      </c>
      <c r="BK30" s="93">
        <f t="shared" si="131"/>
        <v>0</v>
      </c>
      <c r="BL30" s="93">
        <f t="shared" si="131"/>
        <v>0</v>
      </c>
      <c r="BM30" s="93">
        <f t="shared" si="131"/>
        <v>0</v>
      </c>
      <c r="BN30" s="93">
        <f t="shared" si="131"/>
        <v>0</v>
      </c>
      <c r="BO30" s="93">
        <f t="shared" si="131"/>
        <v>0</v>
      </c>
      <c r="BP30" s="93">
        <f t="shared" si="131"/>
        <v>0</v>
      </c>
      <c r="BQ30" s="93">
        <f t="shared" si="131"/>
        <v>0</v>
      </c>
      <c r="BR30" s="93">
        <f t="shared" si="131"/>
        <v>0</v>
      </c>
      <c r="BS30" s="93">
        <f t="shared" si="131"/>
        <v>0</v>
      </c>
      <c r="BT30" s="93">
        <f t="shared" si="130"/>
        <v>0</v>
      </c>
      <c r="BU30" s="93">
        <f t="shared" si="130"/>
        <v>0</v>
      </c>
      <c r="BV30" s="93">
        <f t="shared" si="130"/>
        <v>0</v>
      </c>
      <c r="BW30" s="93">
        <f t="shared" si="130"/>
        <v>0</v>
      </c>
      <c r="BX30" s="93">
        <f t="shared" si="130"/>
        <v>0</v>
      </c>
      <c r="BY30" s="93">
        <f t="shared" si="130"/>
        <v>0</v>
      </c>
      <c r="BZ30" s="93">
        <f t="shared" si="130"/>
        <v>0</v>
      </c>
      <c r="CA30" s="93">
        <f t="shared" si="130"/>
        <v>0</v>
      </c>
      <c r="CB30" s="93">
        <f t="shared" si="130"/>
        <v>0</v>
      </c>
      <c r="CC30" s="93">
        <f t="shared" si="130"/>
        <v>0</v>
      </c>
      <c r="CD30" s="93">
        <f t="shared" si="130"/>
        <v>0</v>
      </c>
      <c r="CE30" s="93">
        <f t="shared" si="130"/>
        <v>0</v>
      </c>
      <c r="CF30" s="93">
        <f t="shared" si="130"/>
        <v>0</v>
      </c>
      <c r="CG30" s="93">
        <f t="shared" si="130"/>
        <v>0</v>
      </c>
      <c r="CH30" s="93">
        <f t="shared" si="130"/>
        <v>0</v>
      </c>
      <c r="CI30" s="93">
        <f t="shared" si="130"/>
        <v>0</v>
      </c>
      <c r="CJ30" s="93">
        <f t="shared" si="132"/>
        <v>0</v>
      </c>
      <c r="CK30" s="93">
        <f t="shared" si="132"/>
        <v>0</v>
      </c>
      <c r="CL30" s="93">
        <f t="shared" si="132"/>
        <v>0</v>
      </c>
      <c r="CM30" s="93">
        <f t="shared" si="132"/>
        <v>0</v>
      </c>
      <c r="CN30" s="93">
        <f t="shared" si="132"/>
        <v>0</v>
      </c>
      <c r="CO30" s="93">
        <f t="shared" si="132"/>
        <v>0</v>
      </c>
      <c r="CP30" s="93">
        <f t="shared" si="132"/>
        <v>0</v>
      </c>
      <c r="CQ30" s="93">
        <f t="shared" si="132"/>
        <v>0</v>
      </c>
      <c r="CR30" s="93">
        <f t="shared" si="132"/>
        <v>0</v>
      </c>
      <c r="CS30" s="93">
        <f t="shared" si="132"/>
        <v>0</v>
      </c>
      <c r="CT30" s="93">
        <f t="shared" si="132"/>
        <v>0</v>
      </c>
      <c r="CU30" s="93">
        <f t="shared" si="132"/>
        <v>0</v>
      </c>
      <c r="CV30" s="93">
        <f t="shared" si="132"/>
        <v>0</v>
      </c>
      <c r="CW30" s="93">
        <f t="shared" si="132"/>
        <v>0</v>
      </c>
      <c r="CX30" s="93">
        <f t="shared" si="132"/>
        <v>0</v>
      </c>
      <c r="CY30" s="93">
        <f t="shared" si="129"/>
        <v>0</v>
      </c>
      <c r="CZ30" s="93">
        <f t="shared" si="129"/>
        <v>0</v>
      </c>
      <c r="DA30" s="93">
        <f t="shared" si="129"/>
        <v>0</v>
      </c>
      <c r="DB30" s="93">
        <f t="shared" si="129"/>
        <v>0</v>
      </c>
      <c r="DC30" s="93">
        <f t="shared" si="129"/>
        <v>0</v>
      </c>
      <c r="DD30" s="93">
        <f t="shared" si="129"/>
        <v>0</v>
      </c>
      <c r="DE30" s="93">
        <f t="shared" si="129"/>
        <v>0</v>
      </c>
      <c r="DF30" s="93">
        <f t="shared" si="129"/>
        <v>0</v>
      </c>
      <c r="DG30" s="93">
        <f t="shared" si="129"/>
        <v>0</v>
      </c>
      <c r="DH30" s="93">
        <f t="shared" si="129"/>
        <v>0</v>
      </c>
      <c r="DI30" s="93">
        <f t="shared" si="129"/>
        <v>0</v>
      </c>
      <c r="DJ30" s="93">
        <f t="shared" si="129"/>
        <v>0</v>
      </c>
      <c r="DK30" s="93">
        <f t="shared" si="126"/>
        <v>0</v>
      </c>
      <c r="DL30" s="93">
        <f t="shared" si="126"/>
        <v>0</v>
      </c>
      <c r="DM30" s="93">
        <f t="shared" si="126"/>
        <v>0</v>
      </c>
      <c r="DN30" s="93">
        <f t="shared" si="126"/>
        <v>0</v>
      </c>
      <c r="DO30" s="93">
        <f t="shared" si="126"/>
        <v>0</v>
      </c>
      <c r="DP30" s="93">
        <f t="shared" si="126"/>
        <v>0</v>
      </c>
      <c r="DQ30" s="93">
        <f t="shared" si="126"/>
        <v>0</v>
      </c>
      <c r="DR30" s="93">
        <f t="shared" si="126"/>
        <v>0</v>
      </c>
      <c r="DS30" s="93">
        <f t="shared" si="126"/>
        <v>0</v>
      </c>
      <c r="DU30" s="37">
        <v>26</v>
      </c>
      <c r="DV30" s="93">
        <f t="shared" si="16"/>
        <v>0.68415636413407466</v>
      </c>
      <c r="DW30" s="93">
        <f t="shared" si="17"/>
        <v>0.69421748713604636</v>
      </c>
      <c r="DX30" s="93">
        <f t="shared" si="18"/>
        <v>0.70442656782922342</v>
      </c>
      <c r="DY30" s="93">
        <f t="shared" si="19"/>
        <v>0.71478578206200605</v>
      </c>
      <c r="DZ30" s="93">
        <f t="shared" si="20"/>
        <v>0.72529733768056492</v>
      </c>
      <c r="EA30" s="93">
        <f t="shared" si="21"/>
        <v>0.73596347499939674</v>
      </c>
      <c r="EB30" s="93">
        <f t="shared" si="22"/>
        <v>0.7467864672787996</v>
      </c>
      <c r="EC30" s="93">
        <f t="shared" si="23"/>
        <v>0.75776862120937016</v>
      </c>
      <c r="ED30" s="93">
        <f t="shared" si="24"/>
        <v>0.76891227740362555</v>
      </c>
      <c r="EE30" s="93">
        <f t="shared" si="25"/>
        <v>0.78021981089485526</v>
      </c>
      <c r="EF30" s="93">
        <f t="shared" si="26"/>
        <v>0.79169363164330897</v>
      </c>
      <c r="EG30" s="93">
        <f t="shared" si="27"/>
        <v>0.80333618504982807</v>
      </c>
      <c r="EH30" s="93">
        <f t="shared" si="28"/>
        <v>0.81514995247703126</v>
      </c>
      <c r="EI30" s="93">
        <f t="shared" si="29"/>
        <v>0.827137451778164</v>
      </c>
      <c r="EJ30" s="93">
        <f t="shared" si="30"/>
        <v>0.83930123783372512</v>
      </c>
      <c r="EK30" s="93">
        <f t="shared" si="31"/>
        <v>0.8516439030959857</v>
      </c>
      <c r="EL30" s="93">
        <f t="shared" si="32"/>
        <v>0.86416807814151486</v>
      </c>
      <c r="EM30" s="93">
        <f t="shared" si="33"/>
        <v>0.8768764322318312</v>
      </c>
      <c r="EN30" s="93">
        <f t="shared" si="34"/>
        <v>0.88977167388229927</v>
      </c>
      <c r="EO30" s="93">
        <f t="shared" si="35"/>
        <v>0.90285655143939192</v>
      </c>
      <c r="EP30" s="93">
        <f t="shared" si="36"/>
        <v>0.91613385366644173</v>
      </c>
      <c r="EQ30" s="93">
        <f t="shared" si="37"/>
        <v>0.92960641033800695</v>
      </c>
      <c r="ER30" s="93">
        <f t="shared" si="38"/>
        <v>0.94327709284297756</v>
      </c>
      <c r="ES30" s="93">
        <f t="shared" si="39"/>
        <v>0.95714881479655067</v>
      </c>
      <c r="ET30" s="93">
        <f t="shared" si="40"/>
        <v>0.97122453266120568</v>
      </c>
      <c r="EU30" s="93">
        <f t="shared" si="41"/>
        <v>0.98550724637681164</v>
      </c>
      <c r="EV30" s="93">
        <f t="shared" si="42"/>
        <v>1</v>
      </c>
      <c r="EW30" s="93">
        <f t="shared" si="43"/>
        <v>0</v>
      </c>
      <c r="EX30" s="93">
        <f t="shared" si="44"/>
        <v>0</v>
      </c>
      <c r="EY30" s="93">
        <f t="shared" si="45"/>
        <v>0</v>
      </c>
      <c r="EZ30" s="93">
        <f t="shared" si="46"/>
        <v>0</v>
      </c>
      <c r="FA30" s="93">
        <f t="shared" si="47"/>
        <v>0</v>
      </c>
      <c r="FB30" s="93">
        <f t="shared" si="48"/>
        <v>0</v>
      </c>
      <c r="FC30" s="93">
        <f t="shared" si="49"/>
        <v>0</v>
      </c>
      <c r="FD30" s="93">
        <f t="shared" si="50"/>
        <v>0</v>
      </c>
      <c r="FE30" s="93">
        <f t="shared" si="51"/>
        <v>0</v>
      </c>
      <c r="FF30" s="93">
        <f t="shared" si="52"/>
        <v>0</v>
      </c>
      <c r="FG30" s="93">
        <f t="shared" si="53"/>
        <v>0</v>
      </c>
      <c r="FH30" s="93">
        <f t="shared" si="54"/>
        <v>0</v>
      </c>
      <c r="FI30" s="93">
        <f t="shared" si="55"/>
        <v>0</v>
      </c>
      <c r="FJ30" s="93">
        <f t="shared" si="56"/>
        <v>0</v>
      </c>
      <c r="FK30" s="93">
        <f t="shared" si="57"/>
        <v>0</v>
      </c>
      <c r="FL30" s="93">
        <f t="shared" si="58"/>
        <v>0</v>
      </c>
      <c r="FM30" s="93">
        <f t="shared" si="59"/>
        <v>0</v>
      </c>
      <c r="FN30" s="93">
        <f t="shared" si="60"/>
        <v>0</v>
      </c>
      <c r="FO30" s="93">
        <f t="shared" si="61"/>
        <v>0</v>
      </c>
      <c r="FP30" s="93">
        <f t="shared" si="62"/>
        <v>0</v>
      </c>
      <c r="FQ30" s="93">
        <f t="shared" si="63"/>
        <v>0</v>
      </c>
      <c r="FR30" s="93">
        <f t="shared" si="64"/>
        <v>0</v>
      </c>
      <c r="FS30" s="93">
        <f t="shared" si="65"/>
        <v>0</v>
      </c>
      <c r="FT30" s="93">
        <f t="shared" si="66"/>
        <v>0</v>
      </c>
      <c r="FU30" s="93">
        <f t="shared" si="67"/>
        <v>0</v>
      </c>
      <c r="FV30" s="93">
        <f t="shared" si="68"/>
        <v>0</v>
      </c>
      <c r="FW30" s="93">
        <f t="shared" si="69"/>
        <v>0</v>
      </c>
      <c r="FX30" s="93">
        <f t="shared" si="70"/>
        <v>0</v>
      </c>
      <c r="FY30" s="93">
        <f t="shared" si="71"/>
        <v>0</v>
      </c>
      <c r="FZ30" s="93">
        <f t="shared" si="72"/>
        <v>0</v>
      </c>
      <c r="GA30" s="93">
        <f t="shared" si="73"/>
        <v>0</v>
      </c>
      <c r="GB30" s="93">
        <f t="shared" si="74"/>
        <v>0</v>
      </c>
      <c r="GC30" s="93">
        <f t="shared" si="75"/>
        <v>0</v>
      </c>
      <c r="GD30" s="93">
        <f t="shared" si="76"/>
        <v>0</v>
      </c>
      <c r="GE30" s="93">
        <f t="shared" si="77"/>
        <v>0</v>
      </c>
      <c r="GF30" s="93">
        <f t="shared" si="78"/>
        <v>0</v>
      </c>
      <c r="GG30" s="93">
        <f t="shared" si="79"/>
        <v>0</v>
      </c>
      <c r="GH30" s="93">
        <f t="shared" si="80"/>
        <v>0</v>
      </c>
      <c r="GI30" s="93">
        <f t="shared" si="81"/>
        <v>0</v>
      </c>
      <c r="GJ30" s="93">
        <f t="shared" si="82"/>
        <v>0</v>
      </c>
      <c r="GK30" s="93">
        <f t="shared" si="83"/>
        <v>0</v>
      </c>
      <c r="GL30" s="93">
        <f t="shared" si="84"/>
        <v>0</v>
      </c>
      <c r="GM30" s="93">
        <f t="shared" si="85"/>
        <v>0</v>
      </c>
      <c r="GN30" s="93">
        <f t="shared" si="86"/>
        <v>0</v>
      </c>
      <c r="GO30" s="93">
        <f t="shared" si="87"/>
        <v>0</v>
      </c>
      <c r="GP30" s="93">
        <f t="shared" si="88"/>
        <v>0</v>
      </c>
      <c r="GQ30" s="93">
        <f t="shared" si="89"/>
        <v>0</v>
      </c>
      <c r="GR30" s="93">
        <f t="shared" si="90"/>
        <v>0</v>
      </c>
      <c r="GS30" s="93">
        <f t="shared" si="91"/>
        <v>0</v>
      </c>
      <c r="GT30" s="93">
        <f t="shared" si="92"/>
        <v>0</v>
      </c>
      <c r="GU30" s="93">
        <f t="shared" si="93"/>
        <v>0</v>
      </c>
      <c r="GV30" s="93">
        <f t="shared" si="94"/>
        <v>0</v>
      </c>
      <c r="GW30" s="93">
        <f t="shared" si="95"/>
        <v>0</v>
      </c>
      <c r="GX30" s="93">
        <f t="shared" si="96"/>
        <v>0</v>
      </c>
      <c r="GY30" s="93">
        <f t="shared" si="97"/>
        <v>0</v>
      </c>
      <c r="GZ30" s="93">
        <f t="shared" si="98"/>
        <v>0</v>
      </c>
      <c r="HA30" s="93">
        <f t="shared" si="99"/>
        <v>0</v>
      </c>
      <c r="HB30" s="93">
        <f t="shared" si="100"/>
        <v>0</v>
      </c>
      <c r="HC30" s="93">
        <f t="shared" si="101"/>
        <v>0</v>
      </c>
      <c r="HD30" s="93">
        <f t="shared" si="102"/>
        <v>0</v>
      </c>
      <c r="HE30" s="93">
        <f t="shared" si="103"/>
        <v>0</v>
      </c>
      <c r="HF30" s="93">
        <f t="shared" si="104"/>
        <v>0</v>
      </c>
      <c r="HG30" s="93">
        <f t="shared" si="105"/>
        <v>0</v>
      </c>
      <c r="HH30" s="93">
        <f t="shared" si="106"/>
        <v>0</v>
      </c>
      <c r="HI30" s="93">
        <f t="shared" si="107"/>
        <v>0</v>
      </c>
      <c r="HJ30" s="93">
        <f t="shared" si="108"/>
        <v>0</v>
      </c>
      <c r="HK30" s="93">
        <f t="shared" si="109"/>
        <v>0</v>
      </c>
      <c r="HL30" s="93">
        <f t="shared" si="110"/>
        <v>0</v>
      </c>
      <c r="HM30" s="93">
        <f t="shared" si="111"/>
        <v>0</v>
      </c>
      <c r="HN30" s="93">
        <f t="shared" si="112"/>
        <v>0</v>
      </c>
      <c r="HO30" s="93">
        <f t="shared" si="113"/>
        <v>0</v>
      </c>
      <c r="HP30" s="93">
        <f t="shared" si="114"/>
        <v>0</v>
      </c>
      <c r="HQ30" s="93">
        <f t="shared" si="115"/>
        <v>0</v>
      </c>
    </row>
    <row r="31" spans="2:225" x14ac:dyDescent="0.25">
      <c r="B31" s="40">
        <v>27</v>
      </c>
      <c r="C31" s="91">
        <f t="shared" ca="1" si="0"/>
        <v>11190887.180003369</v>
      </c>
      <c r="D31" s="91">
        <f t="shared" ca="1" si="1"/>
        <v>14602994.040037975</v>
      </c>
      <c r="E31" s="91">
        <f t="shared" ca="1" si="2"/>
        <v>5845795.4218870969</v>
      </c>
      <c r="F31" s="91">
        <f t="shared" ca="1" si="3"/>
        <v>8165328.8157642083</v>
      </c>
      <c r="H31" s="40">
        <v>27</v>
      </c>
      <c r="I31" s="91">
        <f t="shared" si="134"/>
        <v>430654.79000925075</v>
      </c>
      <c r="J31" s="41">
        <f t="shared" si="135"/>
        <v>0.78700000000000003</v>
      </c>
      <c r="K31" s="92">
        <f t="shared" si="4"/>
        <v>338925.31973728037</v>
      </c>
      <c r="L31" s="92">
        <f t="shared" si="5"/>
        <v>1350.3000786345831</v>
      </c>
      <c r="M31" s="42"/>
      <c r="N31" s="40">
        <v>27</v>
      </c>
      <c r="O31" s="54">
        <f t="shared" si="133"/>
        <v>3.83767404095655</v>
      </c>
      <c r="P31" s="92">
        <f t="shared" si="128"/>
        <v>457.06670138314445</v>
      </c>
      <c r="Q31" s="92">
        <f t="shared" si="7"/>
        <v>166829.34600484773</v>
      </c>
      <c r="R31" s="42"/>
      <c r="S31" s="40">
        <v>27</v>
      </c>
      <c r="T31" s="54">
        <f>'7. Dödsrisk'!F31</f>
        <v>2.8000000000000003E-4</v>
      </c>
      <c r="U31" s="90">
        <f t="shared" si="116"/>
        <v>0.99972000000000005</v>
      </c>
      <c r="V31" s="43"/>
      <c r="W31" s="37">
        <v>27</v>
      </c>
      <c r="X31" s="93">
        <f t="shared" si="136"/>
        <v>0.99400544199181728</v>
      </c>
      <c r="Y31" s="93">
        <f t="shared" si="136"/>
        <v>0.9960972462088562</v>
      </c>
      <c r="Z31" s="93">
        <f t="shared" si="136"/>
        <v>0.99628654065158029</v>
      </c>
      <c r="AA31" s="93">
        <f t="shared" si="136"/>
        <v>0.99639614422744527</v>
      </c>
      <c r="AB31" s="93">
        <f t="shared" si="136"/>
        <v>0.99644596652577133</v>
      </c>
      <c r="AC31" s="93">
        <f t="shared" si="136"/>
        <v>0.99651572262635535</v>
      </c>
      <c r="AD31" s="93">
        <f t="shared" si="136"/>
        <v>0.99651572262635535</v>
      </c>
      <c r="AE31" s="93">
        <f t="shared" si="136"/>
        <v>0.99662535141501096</v>
      </c>
      <c r="AF31" s="93">
        <f t="shared" si="136"/>
        <v>0.9967150557700305</v>
      </c>
      <c r="AG31" s="93">
        <f t="shared" si="136"/>
        <v>0.99680476819916841</v>
      </c>
      <c r="AH31" s="93">
        <f t="shared" si="136"/>
        <v>0.99689448870315167</v>
      </c>
      <c r="AI31" s="93">
        <f t="shared" si="136"/>
        <v>0.99709390748464866</v>
      </c>
      <c r="AJ31" s="93">
        <f t="shared" si="136"/>
        <v>0.99713379283636194</v>
      </c>
      <c r="AK31" s="93">
        <f t="shared" si="136"/>
        <v>0.99717367978355342</v>
      </c>
      <c r="AL31" s="93">
        <f t="shared" si="136"/>
        <v>0.9973332531040503</v>
      </c>
      <c r="AM31" s="93">
        <f t="shared" si="136"/>
        <v>0.9975327596559812</v>
      </c>
      <c r="AN31" s="93">
        <f t="shared" si="125"/>
        <v>0.99759261521289411</v>
      </c>
      <c r="AO31" s="93">
        <f t="shared" si="125"/>
        <v>0.99782211429918277</v>
      </c>
      <c r="AP31" s="93">
        <f t="shared" si="125"/>
        <v>0.99786202878033403</v>
      </c>
      <c r="AQ31" s="93">
        <f t="shared" si="125"/>
        <v>0.99806164110855566</v>
      </c>
      <c r="AR31" s="93">
        <f t="shared" si="125"/>
        <v>0.99828126298641273</v>
      </c>
      <c r="AS31" s="93">
        <f t="shared" si="125"/>
        <v>0.99854088361615301</v>
      </c>
      <c r="AT31" s="93">
        <f t="shared" si="125"/>
        <v>0.99880057176481185</v>
      </c>
      <c r="AU31" s="93">
        <f t="shared" si="125"/>
        <v>0.9989703967322564</v>
      </c>
      <c r="AV31" s="93">
        <f t="shared" si="125"/>
        <v>0.99924019158398403</v>
      </c>
      <c r="AW31" s="93">
        <f t="shared" si="125"/>
        <v>0.99950006160000004</v>
      </c>
      <c r="AX31" s="93">
        <f t="shared" si="125"/>
        <v>0.99972000000000005</v>
      </c>
      <c r="AY31" s="93">
        <f t="shared" si="125"/>
        <v>1</v>
      </c>
      <c r="AZ31" s="93">
        <f t="shared" si="125"/>
        <v>0</v>
      </c>
      <c r="BA31" s="93">
        <f t="shared" si="125"/>
        <v>0</v>
      </c>
      <c r="BB31" s="93">
        <f t="shared" si="125"/>
        <v>0</v>
      </c>
      <c r="BC31" s="93">
        <f t="shared" si="125"/>
        <v>0</v>
      </c>
      <c r="BD31" s="93">
        <f t="shared" si="131"/>
        <v>0</v>
      </c>
      <c r="BE31" s="93">
        <f t="shared" si="131"/>
        <v>0</v>
      </c>
      <c r="BF31" s="93">
        <f t="shared" si="131"/>
        <v>0</v>
      </c>
      <c r="BG31" s="93">
        <f t="shared" si="131"/>
        <v>0</v>
      </c>
      <c r="BH31" s="93">
        <f t="shared" si="131"/>
        <v>0</v>
      </c>
      <c r="BI31" s="93">
        <f t="shared" si="131"/>
        <v>0</v>
      </c>
      <c r="BJ31" s="93">
        <f t="shared" si="131"/>
        <v>0</v>
      </c>
      <c r="BK31" s="93">
        <f t="shared" si="131"/>
        <v>0</v>
      </c>
      <c r="BL31" s="93">
        <f t="shared" si="131"/>
        <v>0</v>
      </c>
      <c r="BM31" s="93">
        <f t="shared" si="131"/>
        <v>0</v>
      </c>
      <c r="BN31" s="93">
        <f t="shared" si="131"/>
        <v>0</v>
      </c>
      <c r="BO31" s="93">
        <f t="shared" si="131"/>
        <v>0</v>
      </c>
      <c r="BP31" s="93">
        <f t="shared" si="131"/>
        <v>0</v>
      </c>
      <c r="BQ31" s="93">
        <f t="shared" si="131"/>
        <v>0</v>
      </c>
      <c r="BR31" s="93">
        <f t="shared" si="131"/>
        <v>0</v>
      </c>
      <c r="BS31" s="93">
        <f t="shared" si="131"/>
        <v>0</v>
      </c>
      <c r="BT31" s="93">
        <f t="shared" si="130"/>
        <v>0</v>
      </c>
      <c r="BU31" s="93">
        <f t="shared" si="130"/>
        <v>0</v>
      </c>
      <c r="BV31" s="93">
        <f t="shared" si="130"/>
        <v>0</v>
      </c>
      <c r="BW31" s="93">
        <f t="shared" si="130"/>
        <v>0</v>
      </c>
      <c r="BX31" s="93">
        <f t="shared" si="130"/>
        <v>0</v>
      </c>
      <c r="BY31" s="93">
        <f t="shared" si="130"/>
        <v>0</v>
      </c>
      <c r="BZ31" s="93">
        <f t="shared" si="130"/>
        <v>0</v>
      </c>
      <c r="CA31" s="93">
        <f t="shared" si="130"/>
        <v>0</v>
      </c>
      <c r="CB31" s="93">
        <f t="shared" si="130"/>
        <v>0</v>
      </c>
      <c r="CC31" s="93">
        <f t="shared" si="130"/>
        <v>0</v>
      </c>
      <c r="CD31" s="93">
        <f t="shared" si="130"/>
        <v>0</v>
      </c>
      <c r="CE31" s="93">
        <f t="shared" si="130"/>
        <v>0</v>
      </c>
      <c r="CF31" s="93">
        <f t="shared" si="130"/>
        <v>0</v>
      </c>
      <c r="CG31" s="93">
        <f t="shared" si="130"/>
        <v>0</v>
      </c>
      <c r="CH31" s="93">
        <f t="shared" si="130"/>
        <v>0</v>
      </c>
      <c r="CI31" s="93">
        <f t="shared" si="130"/>
        <v>0</v>
      </c>
      <c r="CJ31" s="93">
        <f t="shared" si="132"/>
        <v>0</v>
      </c>
      <c r="CK31" s="93">
        <f t="shared" si="132"/>
        <v>0</v>
      </c>
      <c r="CL31" s="93">
        <f t="shared" si="132"/>
        <v>0</v>
      </c>
      <c r="CM31" s="93">
        <f t="shared" si="132"/>
        <v>0</v>
      </c>
      <c r="CN31" s="93">
        <f t="shared" si="132"/>
        <v>0</v>
      </c>
      <c r="CO31" s="93">
        <f t="shared" si="132"/>
        <v>0</v>
      </c>
      <c r="CP31" s="93">
        <f t="shared" si="132"/>
        <v>0</v>
      </c>
      <c r="CQ31" s="93">
        <f t="shared" si="132"/>
        <v>0</v>
      </c>
      <c r="CR31" s="93">
        <f t="shared" si="132"/>
        <v>0</v>
      </c>
      <c r="CS31" s="93">
        <f t="shared" si="132"/>
        <v>0</v>
      </c>
      <c r="CT31" s="93">
        <f t="shared" si="132"/>
        <v>0</v>
      </c>
      <c r="CU31" s="93">
        <f t="shared" si="132"/>
        <v>0</v>
      </c>
      <c r="CV31" s="93">
        <f t="shared" si="132"/>
        <v>0</v>
      </c>
      <c r="CW31" s="93">
        <f t="shared" si="132"/>
        <v>0</v>
      </c>
      <c r="CX31" s="93">
        <f t="shared" si="132"/>
        <v>0</v>
      </c>
      <c r="CY31" s="93">
        <f t="shared" si="129"/>
        <v>0</v>
      </c>
      <c r="CZ31" s="93">
        <f t="shared" si="129"/>
        <v>0</v>
      </c>
      <c r="DA31" s="93">
        <f t="shared" si="129"/>
        <v>0</v>
      </c>
      <c r="DB31" s="93">
        <f t="shared" si="129"/>
        <v>0</v>
      </c>
      <c r="DC31" s="93">
        <f t="shared" si="129"/>
        <v>0</v>
      </c>
      <c r="DD31" s="93">
        <f t="shared" si="129"/>
        <v>0</v>
      </c>
      <c r="DE31" s="93">
        <f t="shared" si="129"/>
        <v>0</v>
      </c>
      <c r="DF31" s="93">
        <f t="shared" si="129"/>
        <v>0</v>
      </c>
      <c r="DG31" s="93">
        <f t="shared" si="129"/>
        <v>0</v>
      </c>
      <c r="DH31" s="93">
        <f t="shared" si="129"/>
        <v>0</v>
      </c>
      <c r="DI31" s="93">
        <f t="shared" si="129"/>
        <v>0</v>
      </c>
      <c r="DJ31" s="93">
        <f t="shared" si="129"/>
        <v>0</v>
      </c>
      <c r="DK31" s="93">
        <f t="shared" si="126"/>
        <v>0</v>
      </c>
      <c r="DL31" s="93">
        <f t="shared" si="126"/>
        <v>0</v>
      </c>
      <c r="DM31" s="93">
        <f t="shared" si="126"/>
        <v>0</v>
      </c>
      <c r="DN31" s="93">
        <f t="shared" si="126"/>
        <v>0</v>
      </c>
      <c r="DO31" s="93">
        <f t="shared" si="126"/>
        <v>0</v>
      </c>
      <c r="DP31" s="93">
        <f t="shared" si="126"/>
        <v>0</v>
      </c>
      <c r="DQ31" s="93">
        <f t="shared" si="126"/>
        <v>0</v>
      </c>
      <c r="DR31" s="93">
        <f t="shared" si="126"/>
        <v>0</v>
      </c>
      <c r="DS31" s="93">
        <f t="shared" si="126"/>
        <v>0</v>
      </c>
      <c r="DU31" s="37">
        <v>27</v>
      </c>
      <c r="DV31" s="93">
        <f t="shared" si="16"/>
        <v>0.67424105450894323</v>
      </c>
      <c r="DW31" s="93">
        <f t="shared" si="17"/>
        <v>0.68415636413407466</v>
      </c>
      <c r="DX31" s="93">
        <f t="shared" si="18"/>
        <v>0.69421748713604636</v>
      </c>
      <c r="DY31" s="93">
        <f t="shared" si="19"/>
        <v>0.70442656782922342</v>
      </c>
      <c r="DZ31" s="93">
        <f t="shared" si="20"/>
        <v>0.71478578206200605</v>
      </c>
      <c r="EA31" s="93">
        <f t="shared" si="21"/>
        <v>0.72529733768056492</v>
      </c>
      <c r="EB31" s="93">
        <f t="shared" si="22"/>
        <v>0.73596347499939674</v>
      </c>
      <c r="EC31" s="93">
        <f t="shared" si="23"/>
        <v>0.7467864672787996</v>
      </c>
      <c r="ED31" s="93">
        <f t="shared" si="24"/>
        <v>0.75776862120937016</v>
      </c>
      <c r="EE31" s="93">
        <f t="shared" si="25"/>
        <v>0.76891227740362555</v>
      </c>
      <c r="EF31" s="93">
        <f t="shared" si="26"/>
        <v>0.78021981089485526</v>
      </c>
      <c r="EG31" s="93">
        <f t="shared" si="27"/>
        <v>0.79169363164330897</v>
      </c>
      <c r="EH31" s="93">
        <f t="shared" si="28"/>
        <v>0.80333618504982807</v>
      </c>
      <c r="EI31" s="93">
        <f t="shared" si="29"/>
        <v>0.81514995247703126</v>
      </c>
      <c r="EJ31" s="93">
        <f t="shared" si="30"/>
        <v>0.827137451778164</v>
      </c>
      <c r="EK31" s="93">
        <f t="shared" si="31"/>
        <v>0.83930123783372512</v>
      </c>
      <c r="EL31" s="93">
        <f t="shared" si="32"/>
        <v>0.8516439030959857</v>
      </c>
      <c r="EM31" s="93">
        <f t="shared" si="33"/>
        <v>0.86416807814151486</v>
      </c>
      <c r="EN31" s="93">
        <f t="shared" si="34"/>
        <v>0.8768764322318312</v>
      </c>
      <c r="EO31" s="93">
        <f t="shared" si="35"/>
        <v>0.88977167388229927</v>
      </c>
      <c r="EP31" s="93">
        <f t="shared" si="36"/>
        <v>0.90285655143939192</v>
      </c>
      <c r="EQ31" s="93">
        <f t="shared" si="37"/>
        <v>0.91613385366644173</v>
      </c>
      <c r="ER31" s="93">
        <f t="shared" si="38"/>
        <v>0.92960641033800695</v>
      </c>
      <c r="ES31" s="93">
        <f t="shared" si="39"/>
        <v>0.94327709284297756</v>
      </c>
      <c r="ET31" s="93">
        <f t="shared" si="40"/>
        <v>0.95714881479655067</v>
      </c>
      <c r="EU31" s="93">
        <f t="shared" si="41"/>
        <v>0.97122453266120568</v>
      </c>
      <c r="EV31" s="93">
        <f t="shared" si="42"/>
        <v>0.98550724637681164</v>
      </c>
      <c r="EW31" s="93">
        <f t="shared" si="43"/>
        <v>1</v>
      </c>
      <c r="EX31" s="93">
        <f t="shared" si="44"/>
        <v>0</v>
      </c>
      <c r="EY31" s="93">
        <f t="shared" si="45"/>
        <v>0</v>
      </c>
      <c r="EZ31" s="93">
        <f t="shared" si="46"/>
        <v>0</v>
      </c>
      <c r="FA31" s="93">
        <f t="shared" si="47"/>
        <v>0</v>
      </c>
      <c r="FB31" s="93">
        <f t="shared" si="48"/>
        <v>0</v>
      </c>
      <c r="FC31" s="93">
        <f t="shared" si="49"/>
        <v>0</v>
      </c>
      <c r="FD31" s="93">
        <f t="shared" si="50"/>
        <v>0</v>
      </c>
      <c r="FE31" s="93">
        <f t="shared" si="51"/>
        <v>0</v>
      </c>
      <c r="FF31" s="93">
        <f t="shared" si="52"/>
        <v>0</v>
      </c>
      <c r="FG31" s="93">
        <f t="shared" si="53"/>
        <v>0</v>
      </c>
      <c r="FH31" s="93">
        <f t="shared" si="54"/>
        <v>0</v>
      </c>
      <c r="FI31" s="93">
        <f t="shared" si="55"/>
        <v>0</v>
      </c>
      <c r="FJ31" s="93">
        <f t="shared" si="56"/>
        <v>0</v>
      </c>
      <c r="FK31" s="93">
        <f t="shared" si="57"/>
        <v>0</v>
      </c>
      <c r="FL31" s="93">
        <f t="shared" si="58"/>
        <v>0</v>
      </c>
      <c r="FM31" s="93">
        <f t="shared" si="59"/>
        <v>0</v>
      </c>
      <c r="FN31" s="93">
        <f t="shared" si="60"/>
        <v>0</v>
      </c>
      <c r="FO31" s="93">
        <f t="shared" si="61"/>
        <v>0</v>
      </c>
      <c r="FP31" s="93">
        <f t="shared" si="62"/>
        <v>0</v>
      </c>
      <c r="FQ31" s="93">
        <f t="shared" si="63"/>
        <v>0</v>
      </c>
      <c r="FR31" s="93">
        <f t="shared" si="64"/>
        <v>0</v>
      </c>
      <c r="FS31" s="93">
        <f t="shared" si="65"/>
        <v>0</v>
      </c>
      <c r="FT31" s="93">
        <f t="shared" si="66"/>
        <v>0</v>
      </c>
      <c r="FU31" s="93">
        <f t="shared" si="67"/>
        <v>0</v>
      </c>
      <c r="FV31" s="93">
        <f t="shared" si="68"/>
        <v>0</v>
      </c>
      <c r="FW31" s="93">
        <f t="shared" si="69"/>
        <v>0</v>
      </c>
      <c r="FX31" s="93">
        <f t="shared" si="70"/>
        <v>0</v>
      </c>
      <c r="FY31" s="93">
        <f t="shared" si="71"/>
        <v>0</v>
      </c>
      <c r="FZ31" s="93">
        <f t="shared" si="72"/>
        <v>0</v>
      </c>
      <c r="GA31" s="93">
        <f t="shared" si="73"/>
        <v>0</v>
      </c>
      <c r="GB31" s="93">
        <f t="shared" si="74"/>
        <v>0</v>
      </c>
      <c r="GC31" s="93">
        <f t="shared" si="75"/>
        <v>0</v>
      </c>
      <c r="GD31" s="93">
        <f t="shared" si="76"/>
        <v>0</v>
      </c>
      <c r="GE31" s="93">
        <f t="shared" si="77"/>
        <v>0</v>
      </c>
      <c r="GF31" s="93">
        <f t="shared" si="78"/>
        <v>0</v>
      </c>
      <c r="GG31" s="93">
        <f t="shared" si="79"/>
        <v>0</v>
      </c>
      <c r="GH31" s="93">
        <f t="shared" si="80"/>
        <v>0</v>
      </c>
      <c r="GI31" s="93">
        <f t="shared" si="81"/>
        <v>0</v>
      </c>
      <c r="GJ31" s="93">
        <f t="shared" si="82"/>
        <v>0</v>
      </c>
      <c r="GK31" s="93">
        <f t="shared" si="83"/>
        <v>0</v>
      </c>
      <c r="GL31" s="93">
        <f t="shared" si="84"/>
        <v>0</v>
      </c>
      <c r="GM31" s="93">
        <f t="shared" si="85"/>
        <v>0</v>
      </c>
      <c r="GN31" s="93">
        <f t="shared" si="86"/>
        <v>0</v>
      </c>
      <c r="GO31" s="93">
        <f t="shared" si="87"/>
        <v>0</v>
      </c>
      <c r="GP31" s="93">
        <f t="shared" si="88"/>
        <v>0</v>
      </c>
      <c r="GQ31" s="93">
        <f t="shared" si="89"/>
        <v>0</v>
      </c>
      <c r="GR31" s="93">
        <f t="shared" si="90"/>
        <v>0</v>
      </c>
      <c r="GS31" s="93">
        <f t="shared" si="91"/>
        <v>0</v>
      </c>
      <c r="GT31" s="93">
        <f t="shared" si="92"/>
        <v>0</v>
      </c>
      <c r="GU31" s="93">
        <f t="shared" si="93"/>
        <v>0</v>
      </c>
      <c r="GV31" s="93">
        <f t="shared" si="94"/>
        <v>0</v>
      </c>
      <c r="GW31" s="93">
        <f t="shared" si="95"/>
        <v>0</v>
      </c>
      <c r="GX31" s="93">
        <f t="shared" si="96"/>
        <v>0</v>
      </c>
      <c r="GY31" s="93">
        <f t="shared" si="97"/>
        <v>0</v>
      </c>
      <c r="GZ31" s="93">
        <f t="shared" si="98"/>
        <v>0</v>
      </c>
      <c r="HA31" s="93">
        <f t="shared" si="99"/>
        <v>0</v>
      </c>
      <c r="HB31" s="93">
        <f t="shared" si="100"/>
        <v>0</v>
      </c>
      <c r="HC31" s="93">
        <f t="shared" si="101"/>
        <v>0</v>
      </c>
      <c r="HD31" s="93">
        <f t="shared" si="102"/>
        <v>0</v>
      </c>
      <c r="HE31" s="93">
        <f t="shared" si="103"/>
        <v>0</v>
      </c>
      <c r="HF31" s="93">
        <f t="shared" si="104"/>
        <v>0</v>
      </c>
      <c r="HG31" s="93">
        <f t="shared" si="105"/>
        <v>0</v>
      </c>
      <c r="HH31" s="93">
        <f t="shared" si="106"/>
        <v>0</v>
      </c>
      <c r="HI31" s="93">
        <f t="shared" si="107"/>
        <v>0</v>
      </c>
      <c r="HJ31" s="93">
        <f t="shared" si="108"/>
        <v>0</v>
      </c>
      <c r="HK31" s="93">
        <f t="shared" si="109"/>
        <v>0</v>
      </c>
      <c r="HL31" s="93">
        <f t="shared" si="110"/>
        <v>0</v>
      </c>
      <c r="HM31" s="93">
        <f t="shared" si="111"/>
        <v>0</v>
      </c>
      <c r="HN31" s="93">
        <f t="shared" si="112"/>
        <v>0</v>
      </c>
      <c r="HO31" s="93">
        <f t="shared" si="113"/>
        <v>0</v>
      </c>
      <c r="HP31" s="93">
        <f t="shared" si="114"/>
        <v>0</v>
      </c>
      <c r="HQ31" s="93">
        <f t="shared" si="115"/>
        <v>0</v>
      </c>
    </row>
    <row r="32" spans="2:225" x14ac:dyDescent="0.25">
      <c r="B32" s="40">
        <v>28</v>
      </c>
      <c r="C32" s="91">
        <f t="shared" ca="1" si="0"/>
        <v>11014633.632098757</v>
      </c>
      <c r="D32" s="91">
        <f t="shared" ca="1" si="1"/>
        <v>14268063.778158572</v>
      </c>
      <c r="E32" s="91">
        <f t="shared" ca="1" si="2"/>
        <v>5764094.2292647101</v>
      </c>
      <c r="F32" s="91">
        <f t="shared" ca="1" si="3"/>
        <v>8000739.6768688811</v>
      </c>
      <c r="H32" s="40">
        <v>28</v>
      </c>
      <c r="I32" s="91">
        <f t="shared" si="134"/>
        <v>430654.79000925075</v>
      </c>
      <c r="J32" s="41">
        <f t="shared" si="135"/>
        <v>0.78700000000000003</v>
      </c>
      <c r="K32" s="92">
        <f t="shared" si="4"/>
        <v>338925.31973728037</v>
      </c>
      <c r="L32" s="92">
        <f t="shared" si="5"/>
        <v>1350.3000786345831</v>
      </c>
      <c r="M32" s="42"/>
      <c r="N32" s="40">
        <v>28</v>
      </c>
      <c r="O32" s="54">
        <f t="shared" si="133"/>
        <v>3.83767404095655</v>
      </c>
      <c r="P32" s="92">
        <f t="shared" si="128"/>
        <v>457.06670138314445</v>
      </c>
      <c r="Q32" s="92">
        <f t="shared" si="7"/>
        <v>166829.34600484773</v>
      </c>
      <c r="R32" s="42"/>
      <c r="S32" s="40">
        <v>28</v>
      </c>
      <c r="T32" s="54">
        <f>'7. Dödsrisk'!F32</f>
        <v>2.9999999999999997E-4</v>
      </c>
      <c r="U32" s="90">
        <f t="shared" si="116"/>
        <v>0.99970000000000003</v>
      </c>
      <c r="V32" s="43"/>
      <c r="W32" s="37">
        <v>28</v>
      </c>
      <c r="X32" s="93">
        <f t="shared" si="136"/>
        <v>0.99372712046805967</v>
      </c>
      <c r="Y32" s="93">
        <f t="shared" si="136"/>
        <v>0.99581833897991778</v>
      </c>
      <c r="Z32" s="93">
        <f t="shared" si="136"/>
        <v>0.99600758042019788</v>
      </c>
      <c r="AA32" s="93">
        <f t="shared" si="136"/>
        <v>0.99611715330706163</v>
      </c>
      <c r="AB32" s="93">
        <f t="shared" si="136"/>
        <v>0.99616696165514418</v>
      </c>
      <c r="AC32" s="93">
        <f t="shared" si="136"/>
        <v>0.99623669822402006</v>
      </c>
      <c r="AD32" s="93">
        <f t="shared" si="136"/>
        <v>0.99623669822402006</v>
      </c>
      <c r="AE32" s="93">
        <f t="shared" si="136"/>
        <v>0.99634629631661487</v>
      </c>
      <c r="AF32" s="93">
        <f t="shared" si="136"/>
        <v>0.99643597555441499</v>
      </c>
      <c r="AG32" s="93">
        <f t="shared" si="136"/>
        <v>0.99652566286407274</v>
      </c>
      <c r="AH32" s="93">
        <f t="shared" si="136"/>
        <v>0.99661535824631486</v>
      </c>
      <c r="AI32" s="93">
        <f t="shared" si="136"/>
        <v>0.99681472119055303</v>
      </c>
      <c r="AJ32" s="93">
        <f t="shared" si="136"/>
        <v>0.99685459537436782</v>
      </c>
      <c r="AK32" s="93">
        <f t="shared" si="136"/>
        <v>0.99689447115321406</v>
      </c>
      <c r="AL32" s="93">
        <f t="shared" si="136"/>
        <v>0.99705399979318121</v>
      </c>
      <c r="AM32" s="93">
        <f t="shared" si="136"/>
        <v>0.99725345048327763</v>
      </c>
      <c r="AN32" s="93">
        <f t="shared" si="125"/>
        <v>0.99731328928063456</v>
      </c>
      <c r="AO32" s="93">
        <f t="shared" si="125"/>
        <v>0.99754272410717904</v>
      </c>
      <c r="AP32" s="93">
        <f t="shared" si="125"/>
        <v>0.99758262741227555</v>
      </c>
      <c r="AQ32" s="93">
        <f t="shared" si="125"/>
        <v>0.99778218384904527</v>
      </c>
      <c r="AR32" s="93">
        <f t="shared" si="125"/>
        <v>0.99800174423277654</v>
      </c>
      <c r="AS32" s="93">
        <f t="shared" si="125"/>
        <v>0.99826129216874049</v>
      </c>
      <c r="AT32" s="93">
        <f t="shared" si="125"/>
        <v>0.99852090760471779</v>
      </c>
      <c r="AU32" s="93">
        <f t="shared" si="125"/>
        <v>0.99869068502117142</v>
      </c>
      <c r="AV32" s="93">
        <f t="shared" si="125"/>
        <v>0.99896040433034061</v>
      </c>
      <c r="AW32" s="93">
        <f t="shared" si="125"/>
        <v>0.99922020158275204</v>
      </c>
      <c r="AX32" s="93">
        <f t="shared" si="125"/>
        <v>0.99944007840000015</v>
      </c>
      <c r="AY32" s="93">
        <f t="shared" si="125"/>
        <v>0.99972000000000005</v>
      </c>
      <c r="AZ32" s="93">
        <f t="shared" si="125"/>
        <v>1</v>
      </c>
      <c r="BA32" s="93">
        <f t="shared" si="125"/>
        <v>0</v>
      </c>
      <c r="BB32" s="93">
        <f t="shared" si="125"/>
        <v>0</v>
      </c>
      <c r="BC32" s="93">
        <f t="shared" si="125"/>
        <v>0</v>
      </c>
      <c r="BD32" s="93">
        <f t="shared" si="131"/>
        <v>0</v>
      </c>
      <c r="BE32" s="93">
        <f t="shared" si="131"/>
        <v>0</v>
      </c>
      <c r="BF32" s="93">
        <f t="shared" si="131"/>
        <v>0</v>
      </c>
      <c r="BG32" s="93">
        <f t="shared" si="131"/>
        <v>0</v>
      </c>
      <c r="BH32" s="93">
        <f t="shared" si="131"/>
        <v>0</v>
      </c>
      <c r="BI32" s="93">
        <f t="shared" si="131"/>
        <v>0</v>
      </c>
      <c r="BJ32" s="93">
        <f t="shared" si="131"/>
        <v>0</v>
      </c>
      <c r="BK32" s="93">
        <f t="shared" si="131"/>
        <v>0</v>
      </c>
      <c r="BL32" s="93">
        <f t="shared" si="131"/>
        <v>0</v>
      </c>
      <c r="BM32" s="93">
        <f t="shared" si="131"/>
        <v>0</v>
      </c>
      <c r="BN32" s="93">
        <f t="shared" si="131"/>
        <v>0</v>
      </c>
      <c r="BO32" s="93">
        <f t="shared" si="131"/>
        <v>0</v>
      </c>
      <c r="BP32" s="93">
        <f t="shared" si="131"/>
        <v>0</v>
      </c>
      <c r="BQ32" s="93">
        <f t="shared" si="131"/>
        <v>0</v>
      </c>
      <c r="BR32" s="93">
        <f t="shared" si="131"/>
        <v>0</v>
      </c>
      <c r="BS32" s="93">
        <f t="shared" si="131"/>
        <v>0</v>
      </c>
      <c r="BT32" s="93">
        <f t="shared" si="130"/>
        <v>0</v>
      </c>
      <c r="BU32" s="93">
        <f t="shared" si="130"/>
        <v>0</v>
      </c>
      <c r="BV32" s="93">
        <f t="shared" si="130"/>
        <v>0</v>
      </c>
      <c r="BW32" s="93">
        <f t="shared" si="130"/>
        <v>0</v>
      </c>
      <c r="BX32" s="93">
        <f t="shared" si="130"/>
        <v>0</v>
      </c>
      <c r="BY32" s="93">
        <f t="shared" si="130"/>
        <v>0</v>
      </c>
      <c r="BZ32" s="93">
        <f t="shared" si="130"/>
        <v>0</v>
      </c>
      <c r="CA32" s="93">
        <f t="shared" si="130"/>
        <v>0</v>
      </c>
      <c r="CB32" s="93">
        <f t="shared" si="130"/>
        <v>0</v>
      </c>
      <c r="CC32" s="93">
        <f t="shared" si="130"/>
        <v>0</v>
      </c>
      <c r="CD32" s="93">
        <f t="shared" si="130"/>
        <v>0</v>
      </c>
      <c r="CE32" s="93">
        <f t="shared" si="130"/>
        <v>0</v>
      </c>
      <c r="CF32" s="93">
        <f t="shared" si="130"/>
        <v>0</v>
      </c>
      <c r="CG32" s="93">
        <f t="shared" si="130"/>
        <v>0</v>
      </c>
      <c r="CH32" s="93">
        <f t="shared" si="130"/>
        <v>0</v>
      </c>
      <c r="CI32" s="93">
        <f t="shared" si="130"/>
        <v>0</v>
      </c>
      <c r="CJ32" s="93">
        <f t="shared" si="132"/>
        <v>0</v>
      </c>
      <c r="CK32" s="93">
        <f t="shared" si="132"/>
        <v>0</v>
      </c>
      <c r="CL32" s="93">
        <f t="shared" si="132"/>
        <v>0</v>
      </c>
      <c r="CM32" s="93">
        <f t="shared" si="132"/>
        <v>0</v>
      </c>
      <c r="CN32" s="93">
        <f t="shared" si="132"/>
        <v>0</v>
      </c>
      <c r="CO32" s="93">
        <f t="shared" si="132"/>
        <v>0</v>
      </c>
      <c r="CP32" s="93">
        <f t="shared" si="132"/>
        <v>0</v>
      </c>
      <c r="CQ32" s="93">
        <f t="shared" si="132"/>
        <v>0</v>
      </c>
      <c r="CR32" s="93">
        <f t="shared" si="132"/>
        <v>0</v>
      </c>
      <c r="CS32" s="93">
        <f t="shared" si="132"/>
        <v>0</v>
      </c>
      <c r="CT32" s="93">
        <f t="shared" si="132"/>
        <v>0</v>
      </c>
      <c r="CU32" s="93">
        <f t="shared" si="132"/>
        <v>0</v>
      </c>
      <c r="CV32" s="93">
        <f t="shared" si="132"/>
        <v>0</v>
      </c>
      <c r="CW32" s="93">
        <f t="shared" si="132"/>
        <v>0</v>
      </c>
      <c r="CX32" s="93">
        <f t="shared" si="132"/>
        <v>0</v>
      </c>
      <c r="CY32" s="93">
        <f t="shared" si="129"/>
        <v>0</v>
      </c>
      <c r="CZ32" s="93">
        <f t="shared" si="129"/>
        <v>0</v>
      </c>
      <c r="DA32" s="93">
        <f t="shared" si="129"/>
        <v>0</v>
      </c>
      <c r="DB32" s="93">
        <f t="shared" si="129"/>
        <v>0</v>
      </c>
      <c r="DC32" s="93">
        <f t="shared" si="129"/>
        <v>0</v>
      </c>
      <c r="DD32" s="93">
        <f t="shared" si="129"/>
        <v>0</v>
      </c>
      <c r="DE32" s="93">
        <f t="shared" si="129"/>
        <v>0</v>
      </c>
      <c r="DF32" s="93">
        <f t="shared" si="129"/>
        <v>0</v>
      </c>
      <c r="DG32" s="93">
        <f t="shared" si="129"/>
        <v>0</v>
      </c>
      <c r="DH32" s="93">
        <f t="shared" si="129"/>
        <v>0</v>
      </c>
      <c r="DI32" s="93">
        <f t="shared" si="129"/>
        <v>0</v>
      </c>
      <c r="DJ32" s="93">
        <f t="shared" si="129"/>
        <v>0</v>
      </c>
      <c r="DK32" s="93">
        <f t="shared" si="126"/>
        <v>0</v>
      </c>
      <c r="DL32" s="93">
        <f t="shared" si="126"/>
        <v>0</v>
      </c>
      <c r="DM32" s="93">
        <f t="shared" si="126"/>
        <v>0</v>
      </c>
      <c r="DN32" s="93">
        <f t="shared" si="126"/>
        <v>0</v>
      </c>
      <c r="DO32" s="93">
        <f t="shared" si="126"/>
        <v>0</v>
      </c>
      <c r="DP32" s="93">
        <f t="shared" si="126"/>
        <v>0</v>
      </c>
      <c r="DQ32" s="93">
        <f t="shared" si="126"/>
        <v>0</v>
      </c>
      <c r="DR32" s="93">
        <f t="shared" si="126"/>
        <v>0</v>
      </c>
      <c r="DS32" s="93">
        <f t="shared" si="126"/>
        <v>0</v>
      </c>
      <c r="DU32" s="37">
        <v>28</v>
      </c>
      <c r="DV32" s="93">
        <f t="shared" si="16"/>
        <v>0.6644694450233064</v>
      </c>
      <c r="DW32" s="93">
        <f t="shared" si="17"/>
        <v>0.67424105450894323</v>
      </c>
      <c r="DX32" s="93">
        <f t="shared" si="18"/>
        <v>0.68415636413407466</v>
      </c>
      <c r="DY32" s="93">
        <f t="shared" si="19"/>
        <v>0.69421748713604636</v>
      </c>
      <c r="DZ32" s="93">
        <f t="shared" si="20"/>
        <v>0.70442656782922342</v>
      </c>
      <c r="EA32" s="93">
        <f t="shared" si="21"/>
        <v>0.71478578206200605</v>
      </c>
      <c r="EB32" s="93">
        <f t="shared" si="22"/>
        <v>0.72529733768056492</v>
      </c>
      <c r="EC32" s="93">
        <f t="shared" si="23"/>
        <v>0.73596347499939674</v>
      </c>
      <c r="ED32" s="93">
        <f t="shared" si="24"/>
        <v>0.7467864672787996</v>
      </c>
      <c r="EE32" s="93">
        <f t="shared" si="25"/>
        <v>0.75776862120937016</v>
      </c>
      <c r="EF32" s="93">
        <f t="shared" si="26"/>
        <v>0.76891227740362555</v>
      </c>
      <c r="EG32" s="93">
        <f t="shared" si="27"/>
        <v>0.78021981089485526</v>
      </c>
      <c r="EH32" s="93">
        <f t="shared" si="28"/>
        <v>0.79169363164330897</v>
      </c>
      <c r="EI32" s="93">
        <f t="shared" si="29"/>
        <v>0.80333618504982807</v>
      </c>
      <c r="EJ32" s="93">
        <f t="shared" si="30"/>
        <v>0.81514995247703126</v>
      </c>
      <c r="EK32" s="93">
        <f t="shared" si="31"/>
        <v>0.827137451778164</v>
      </c>
      <c r="EL32" s="93">
        <f t="shared" si="32"/>
        <v>0.83930123783372512</v>
      </c>
      <c r="EM32" s="93">
        <f t="shared" si="33"/>
        <v>0.8516439030959857</v>
      </c>
      <c r="EN32" s="93">
        <f t="shared" si="34"/>
        <v>0.86416807814151486</v>
      </c>
      <c r="EO32" s="93">
        <f t="shared" si="35"/>
        <v>0.8768764322318312</v>
      </c>
      <c r="EP32" s="93">
        <f t="shared" si="36"/>
        <v>0.88977167388229927</v>
      </c>
      <c r="EQ32" s="93">
        <f t="shared" si="37"/>
        <v>0.90285655143939192</v>
      </c>
      <c r="ER32" s="93">
        <f t="shared" si="38"/>
        <v>0.91613385366644173</v>
      </c>
      <c r="ES32" s="93">
        <f t="shared" si="39"/>
        <v>0.92960641033800695</v>
      </c>
      <c r="ET32" s="93">
        <f t="shared" si="40"/>
        <v>0.94327709284297756</v>
      </c>
      <c r="EU32" s="93">
        <f t="shared" si="41"/>
        <v>0.95714881479655067</v>
      </c>
      <c r="EV32" s="93">
        <f t="shared" si="42"/>
        <v>0.97122453266120568</v>
      </c>
      <c r="EW32" s="93">
        <f t="shared" si="43"/>
        <v>0.98550724637681164</v>
      </c>
      <c r="EX32" s="93">
        <f t="shared" si="44"/>
        <v>1</v>
      </c>
      <c r="EY32" s="93">
        <f t="shared" si="45"/>
        <v>0</v>
      </c>
      <c r="EZ32" s="93">
        <f t="shared" si="46"/>
        <v>0</v>
      </c>
      <c r="FA32" s="93">
        <f t="shared" si="47"/>
        <v>0</v>
      </c>
      <c r="FB32" s="93">
        <f t="shared" si="48"/>
        <v>0</v>
      </c>
      <c r="FC32" s="93">
        <f t="shared" si="49"/>
        <v>0</v>
      </c>
      <c r="FD32" s="93">
        <f t="shared" si="50"/>
        <v>0</v>
      </c>
      <c r="FE32" s="93">
        <f t="shared" si="51"/>
        <v>0</v>
      </c>
      <c r="FF32" s="93">
        <f t="shared" si="52"/>
        <v>0</v>
      </c>
      <c r="FG32" s="93">
        <f t="shared" si="53"/>
        <v>0</v>
      </c>
      <c r="FH32" s="93">
        <f t="shared" si="54"/>
        <v>0</v>
      </c>
      <c r="FI32" s="93">
        <f t="shared" si="55"/>
        <v>0</v>
      </c>
      <c r="FJ32" s="93">
        <f t="shared" si="56"/>
        <v>0</v>
      </c>
      <c r="FK32" s="93">
        <f t="shared" si="57"/>
        <v>0</v>
      </c>
      <c r="FL32" s="93">
        <f t="shared" si="58"/>
        <v>0</v>
      </c>
      <c r="FM32" s="93">
        <f t="shared" si="59"/>
        <v>0</v>
      </c>
      <c r="FN32" s="93">
        <f t="shared" si="60"/>
        <v>0</v>
      </c>
      <c r="FO32" s="93">
        <f t="shared" si="61"/>
        <v>0</v>
      </c>
      <c r="FP32" s="93">
        <f t="shared" si="62"/>
        <v>0</v>
      </c>
      <c r="FQ32" s="93">
        <f t="shared" si="63"/>
        <v>0</v>
      </c>
      <c r="FR32" s="93">
        <f t="shared" si="64"/>
        <v>0</v>
      </c>
      <c r="FS32" s="93">
        <f t="shared" si="65"/>
        <v>0</v>
      </c>
      <c r="FT32" s="93">
        <f t="shared" si="66"/>
        <v>0</v>
      </c>
      <c r="FU32" s="93">
        <f t="shared" si="67"/>
        <v>0</v>
      </c>
      <c r="FV32" s="93">
        <f t="shared" si="68"/>
        <v>0</v>
      </c>
      <c r="FW32" s="93">
        <f t="shared" si="69"/>
        <v>0</v>
      </c>
      <c r="FX32" s="93">
        <f t="shared" si="70"/>
        <v>0</v>
      </c>
      <c r="FY32" s="93">
        <f t="shared" si="71"/>
        <v>0</v>
      </c>
      <c r="FZ32" s="93">
        <f t="shared" si="72"/>
        <v>0</v>
      </c>
      <c r="GA32" s="93">
        <f t="shared" si="73"/>
        <v>0</v>
      </c>
      <c r="GB32" s="93">
        <f t="shared" si="74"/>
        <v>0</v>
      </c>
      <c r="GC32" s="93">
        <f t="shared" si="75"/>
        <v>0</v>
      </c>
      <c r="GD32" s="93">
        <f t="shared" si="76"/>
        <v>0</v>
      </c>
      <c r="GE32" s="93">
        <f t="shared" si="77"/>
        <v>0</v>
      </c>
      <c r="GF32" s="93">
        <f t="shared" si="78"/>
        <v>0</v>
      </c>
      <c r="GG32" s="93">
        <f t="shared" si="79"/>
        <v>0</v>
      </c>
      <c r="GH32" s="93">
        <f t="shared" si="80"/>
        <v>0</v>
      </c>
      <c r="GI32" s="93">
        <f t="shared" si="81"/>
        <v>0</v>
      </c>
      <c r="GJ32" s="93">
        <f t="shared" si="82"/>
        <v>0</v>
      </c>
      <c r="GK32" s="93">
        <f t="shared" si="83"/>
        <v>0</v>
      </c>
      <c r="GL32" s="93">
        <f t="shared" si="84"/>
        <v>0</v>
      </c>
      <c r="GM32" s="93">
        <f t="shared" si="85"/>
        <v>0</v>
      </c>
      <c r="GN32" s="93">
        <f t="shared" si="86"/>
        <v>0</v>
      </c>
      <c r="GO32" s="93">
        <f t="shared" si="87"/>
        <v>0</v>
      </c>
      <c r="GP32" s="93">
        <f t="shared" si="88"/>
        <v>0</v>
      </c>
      <c r="GQ32" s="93">
        <f t="shared" si="89"/>
        <v>0</v>
      </c>
      <c r="GR32" s="93">
        <f t="shared" si="90"/>
        <v>0</v>
      </c>
      <c r="GS32" s="93">
        <f t="shared" si="91"/>
        <v>0</v>
      </c>
      <c r="GT32" s="93">
        <f t="shared" si="92"/>
        <v>0</v>
      </c>
      <c r="GU32" s="93">
        <f t="shared" si="93"/>
        <v>0</v>
      </c>
      <c r="GV32" s="93">
        <f t="shared" si="94"/>
        <v>0</v>
      </c>
      <c r="GW32" s="93">
        <f t="shared" si="95"/>
        <v>0</v>
      </c>
      <c r="GX32" s="93">
        <f t="shared" si="96"/>
        <v>0</v>
      </c>
      <c r="GY32" s="93">
        <f t="shared" si="97"/>
        <v>0</v>
      </c>
      <c r="GZ32" s="93">
        <f t="shared" si="98"/>
        <v>0</v>
      </c>
      <c r="HA32" s="93">
        <f t="shared" si="99"/>
        <v>0</v>
      </c>
      <c r="HB32" s="93">
        <f t="shared" si="100"/>
        <v>0</v>
      </c>
      <c r="HC32" s="93">
        <f t="shared" si="101"/>
        <v>0</v>
      </c>
      <c r="HD32" s="93">
        <f t="shared" si="102"/>
        <v>0</v>
      </c>
      <c r="HE32" s="93">
        <f t="shared" si="103"/>
        <v>0</v>
      </c>
      <c r="HF32" s="93">
        <f t="shared" si="104"/>
        <v>0</v>
      </c>
      <c r="HG32" s="93">
        <f t="shared" si="105"/>
        <v>0</v>
      </c>
      <c r="HH32" s="93">
        <f t="shared" si="106"/>
        <v>0</v>
      </c>
      <c r="HI32" s="93">
        <f t="shared" si="107"/>
        <v>0</v>
      </c>
      <c r="HJ32" s="93">
        <f t="shared" si="108"/>
        <v>0</v>
      </c>
      <c r="HK32" s="93">
        <f t="shared" si="109"/>
        <v>0</v>
      </c>
      <c r="HL32" s="93">
        <f t="shared" si="110"/>
        <v>0</v>
      </c>
      <c r="HM32" s="93">
        <f t="shared" si="111"/>
        <v>0</v>
      </c>
      <c r="HN32" s="93">
        <f t="shared" si="112"/>
        <v>0</v>
      </c>
      <c r="HO32" s="93">
        <f t="shared" si="113"/>
        <v>0</v>
      </c>
      <c r="HP32" s="93">
        <f t="shared" si="114"/>
        <v>0</v>
      </c>
      <c r="HQ32" s="93">
        <f t="shared" si="115"/>
        <v>0</v>
      </c>
    </row>
    <row r="33" spans="2:225" x14ac:dyDescent="0.25">
      <c r="B33" s="40">
        <v>29</v>
      </c>
      <c r="C33" s="91">
        <f t="shared" ca="1" si="0"/>
        <v>10835954.809280153</v>
      </c>
      <c r="D33" s="91">
        <f t="shared" ca="1" si="1"/>
        <v>13933318.453957481</v>
      </c>
      <c r="E33" s="91">
        <f t="shared" ca="1" si="2"/>
        <v>5681281.9867273476</v>
      </c>
      <c r="F33" s="91">
        <f t="shared" ca="1" si="3"/>
        <v>7836261.2092268048</v>
      </c>
      <c r="H33" s="40">
        <v>29</v>
      </c>
      <c r="I33" s="91">
        <f t="shared" si="134"/>
        <v>430654.79000925075</v>
      </c>
      <c r="J33" s="41">
        <f t="shared" si="135"/>
        <v>0.78700000000000003</v>
      </c>
      <c r="K33" s="92">
        <f t="shared" si="4"/>
        <v>338925.31973728037</v>
      </c>
      <c r="L33" s="92">
        <f t="shared" si="5"/>
        <v>1350.3000786345831</v>
      </c>
      <c r="M33" s="42"/>
      <c r="N33" s="40">
        <v>29</v>
      </c>
      <c r="O33" s="54">
        <f t="shared" si="133"/>
        <v>3.83767404095655</v>
      </c>
      <c r="P33" s="92">
        <f t="shared" si="128"/>
        <v>457.06670138314445</v>
      </c>
      <c r="Q33" s="92">
        <f t="shared" si="7"/>
        <v>166829.34600484773</v>
      </c>
      <c r="R33" s="42"/>
      <c r="S33" s="40">
        <v>29</v>
      </c>
      <c r="T33" s="54">
        <f>'7. Dödsrisk'!F33</f>
        <v>3.6999999999999999E-4</v>
      </c>
      <c r="U33" s="90">
        <f t="shared" si="116"/>
        <v>0.99963000000000002</v>
      </c>
      <c r="V33" s="43"/>
      <c r="W33" s="37">
        <v>29</v>
      </c>
      <c r="X33" s="93">
        <f t="shared" si="136"/>
        <v>0.99342900233191933</v>
      </c>
      <c r="Y33" s="93">
        <f t="shared" si="136"/>
        <v>0.99551959347822383</v>
      </c>
      <c r="Z33" s="93">
        <f t="shared" si="136"/>
        <v>0.99570877814607184</v>
      </c>
      <c r="AA33" s="93">
        <f t="shared" si="136"/>
        <v>0.99581831816106958</v>
      </c>
      <c r="AB33" s="93">
        <f t="shared" si="136"/>
        <v>0.99586811156664767</v>
      </c>
      <c r="AC33" s="93">
        <f t="shared" si="136"/>
        <v>0.99593782721455293</v>
      </c>
      <c r="AD33" s="93">
        <f t="shared" si="136"/>
        <v>0.99593782721455293</v>
      </c>
      <c r="AE33" s="93">
        <f t="shared" si="136"/>
        <v>0.99604739242771989</v>
      </c>
      <c r="AF33" s="93">
        <f t="shared" si="136"/>
        <v>0.99613704476174869</v>
      </c>
      <c r="AG33" s="93">
        <f t="shared" si="136"/>
        <v>0.9962267051652135</v>
      </c>
      <c r="AH33" s="93">
        <f t="shared" si="136"/>
        <v>0.99631637363884096</v>
      </c>
      <c r="AI33" s="93">
        <f t="shared" si="136"/>
        <v>0.99651567677419595</v>
      </c>
      <c r="AJ33" s="93">
        <f t="shared" si="136"/>
        <v>0.99655553899575555</v>
      </c>
      <c r="AK33" s="93">
        <f t="shared" si="136"/>
        <v>0.99659540281186809</v>
      </c>
      <c r="AL33" s="93">
        <f t="shared" si="136"/>
        <v>0.99675488359324327</v>
      </c>
      <c r="AM33" s="93">
        <f t="shared" si="136"/>
        <v>0.99695427444813267</v>
      </c>
      <c r="AN33" s="93">
        <f t="shared" ref="AN33:BC48" si="137">IF($W33&lt;AN$3,0,IF($W33=AN$3,1,AN32*$U32))</f>
        <v>0.99701409529385043</v>
      </c>
      <c r="AO33" s="93">
        <f t="shared" si="137"/>
        <v>0.9972434612899469</v>
      </c>
      <c r="AP33" s="93">
        <f t="shared" si="137"/>
        <v>0.99728335262405188</v>
      </c>
      <c r="AQ33" s="93">
        <f t="shared" si="137"/>
        <v>0.99748284919389063</v>
      </c>
      <c r="AR33" s="93">
        <f t="shared" si="137"/>
        <v>0.99770234370950672</v>
      </c>
      <c r="AS33" s="93">
        <f t="shared" si="137"/>
        <v>0.99796181378108995</v>
      </c>
      <c r="AT33" s="93">
        <f t="shared" si="137"/>
        <v>0.99822135133243639</v>
      </c>
      <c r="AU33" s="93">
        <f t="shared" si="137"/>
        <v>0.99839107781566505</v>
      </c>
      <c r="AV33" s="93">
        <f t="shared" si="137"/>
        <v>0.99866071620904151</v>
      </c>
      <c r="AW33" s="93">
        <f t="shared" si="137"/>
        <v>0.99892043552227727</v>
      </c>
      <c r="AX33" s="93">
        <f t="shared" si="137"/>
        <v>0.99914024637648013</v>
      </c>
      <c r="AY33" s="93">
        <f t="shared" si="137"/>
        <v>0.99942008400000004</v>
      </c>
      <c r="AZ33" s="93">
        <f t="shared" si="137"/>
        <v>0.99970000000000003</v>
      </c>
      <c r="BA33" s="93">
        <f t="shared" si="137"/>
        <v>1</v>
      </c>
      <c r="BB33" s="93">
        <f t="shared" si="137"/>
        <v>0</v>
      </c>
      <c r="BC33" s="93">
        <f t="shared" si="137"/>
        <v>0</v>
      </c>
      <c r="BD33" s="93">
        <f t="shared" si="131"/>
        <v>0</v>
      </c>
      <c r="BE33" s="93">
        <f t="shared" si="131"/>
        <v>0</v>
      </c>
      <c r="BF33" s="93">
        <f t="shared" si="131"/>
        <v>0</v>
      </c>
      <c r="BG33" s="93">
        <f t="shared" si="131"/>
        <v>0</v>
      </c>
      <c r="BH33" s="93">
        <f t="shared" si="131"/>
        <v>0</v>
      </c>
      <c r="BI33" s="93">
        <f t="shared" si="131"/>
        <v>0</v>
      </c>
      <c r="BJ33" s="93">
        <f t="shared" si="131"/>
        <v>0</v>
      </c>
      <c r="BK33" s="93">
        <f t="shared" si="131"/>
        <v>0</v>
      </c>
      <c r="BL33" s="93">
        <f t="shared" si="131"/>
        <v>0</v>
      </c>
      <c r="BM33" s="93">
        <f t="shared" si="131"/>
        <v>0</v>
      </c>
      <c r="BN33" s="93">
        <f t="shared" si="131"/>
        <v>0</v>
      </c>
      <c r="BO33" s="93">
        <f t="shared" si="131"/>
        <v>0</v>
      </c>
      <c r="BP33" s="93">
        <f t="shared" si="131"/>
        <v>0</v>
      </c>
      <c r="BQ33" s="93">
        <f t="shared" si="131"/>
        <v>0</v>
      </c>
      <c r="BR33" s="93">
        <f t="shared" si="131"/>
        <v>0</v>
      </c>
      <c r="BS33" s="93">
        <f t="shared" si="131"/>
        <v>0</v>
      </c>
      <c r="BT33" s="93">
        <f t="shared" si="130"/>
        <v>0</v>
      </c>
      <c r="BU33" s="93">
        <f t="shared" si="130"/>
        <v>0</v>
      </c>
      <c r="BV33" s="93">
        <f t="shared" si="130"/>
        <v>0</v>
      </c>
      <c r="BW33" s="93">
        <f t="shared" si="130"/>
        <v>0</v>
      </c>
      <c r="BX33" s="93">
        <f t="shared" si="130"/>
        <v>0</v>
      </c>
      <c r="BY33" s="93">
        <f t="shared" si="130"/>
        <v>0</v>
      </c>
      <c r="BZ33" s="93">
        <f t="shared" si="130"/>
        <v>0</v>
      </c>
      <c r="CA33" s="93">
        <f t="shared" si="130"/>
        <v>0</v>
      </c>
      <c r="CB33" s="93">
        <f t="shared" si="130"/>
        <v>0</v>
      </c>
      <c r="CC33" s="93">
        <f t="shared" si="130"/>
        <v>0</v>
      </c>
      <c r="CD33" s="93">
        <f t="shared" si="130"/>
        <v>0</v>
      </c>
      <c r="CE33" s="93">
        <f t="shared" si="130"/>
        <v>0</v>
      </c>
      <c r="CF33" s="93">
        <f t="shared" si="130"/>
        <v>0</v>
      </c>
      <c r="CG33" s="93">
        <f t="shared" si="130"/>
        <v>0</v>
      </c>
      <c r="CH33" s="93">
        <f t="shared" si="130"/>
        <v>0</v>
      </c>
      <c r="CI33" s="93">
        <f t="shared" si="130"/>
        <v>0</v>
      </c>
      <c r="CJ33" s="93">
        <f t="shared" si="132"/>
        <v>0</v>
      </c>
      <c r="CK33" s="93">
        <f t="shared" si="132"/>
        <v>0</v>
      </c>
      <c r="CL33" s="93">
        <f t="shared" si="132"/>
        <v>0</v>
      </c>
      <c r="CM33" s="93">
        <f t="shared" si="132"/>
        <v>0</v>
      </c>
      <c r="CN33" s="93">
        <f t="shared" si="132"/>
        <v>0</v>
      </c>
      <c r="CO33" s="93">
        <f t="shared" si="132"/>
        <v>0</v>
      </c>
      <c r="CP33" s="93">
        <f t="shared" si="132"/>
        <v>0</v>
      </c>
      <c r="CQ33" s="93">
        <f t="shared" si="132"/>
        <v>0</v>
      </c>
      <c r="CR33" s="93">
        <f t="shared" si="132"/>
        <v>0</v>
      </c>
      <c r="CS33" s="93">
        <f t="shared" si="132"/>
        <v>0</v>
      </c>
      <c r="CT33" s="93">
        <f t="shared" si="132"/>
        <v>0</v>
      </c>
      <c r="CU33" s="93">
        <f t="shared" si="132"/>
        <v>0</v>
      </c>
      <c r="CV33" s="93">
        <f t="shared" si="132"/>
        <v>0</v>
      </c>
      <c r="CW33" s="93">
        <f t="shared" si="132"/>
        <v>0</v>
      </c>
      <c r="CX33" s="93">
        <f t="shared" si="132"/>
        <v>0</v>
      </c>
      <c r="CY33" s="93">
        <f t="shared" si="129"/>
        <v>0</v>
      </c>
      <c r="CZ33" s="93">
        <f t="shared" si="129"/>
        <v>0</v>
      </c>
      <c r="DA33" s="93">
        <f t="shared" si="129"/>
        <v>0</v>
      </c>
      <c r="DB33" s="93">
        <f t="shared" si="129"/>
        <v>0</v>
      </c>
      <c r="DC33" s="93">
        <f t="shared" si="129"/>
        <v>0</v>
      </c>
      <c r="DD33" s="93">
        <f t="shared" si="129"/>
        <v>0</v>
      </c>
      <c r="DE33" s="93">
        <f t="shared" si="129"/>
        <v>0</v>
      </c>
      <c r="DF33" s="93">
        <f t="shared" si="129"/>
        <v>0</v>
      </c>
      <c r="DG33" s="93">
        <f t="shared" si="129"/>
        <v>0</v>
      </c>
      <c r="DH33" s="93">
        <f t="shared" si="129"/>
        <v>0</v>
      </c>
      <c r="DI33" s="93">
        <f t="shared" si="129"/>
        <v>0</v>
      </c>
      <c r="DJ33" s="93">
        <f t="shared" si="129"/>
        <v>0</v>
      </c>
      <c r="DK33" s="93">
        <f t="shared" si="126"/>
        <v>0</v>
      </c>
      <c r="DL33" s="93">
        <f t="shared" si="126"/>
        <v>0</v>
      </c>
      <c r="DM33" s="93">
        <f t="shared" si="126"/>
        <v>0</v>
      </c>
      <c r="DN33" s="93">
        <f t="shared" si="126"/>
        <v>0</v>
      </c>
      <c r="DO33" s="93">
        <f t="shared" si="126"/>
        <v>0</v>
      </c>
      <c r="DP33" s="93">
        <f t="shared" si="126"/>
        <v>0</v>
      </c>
      <c r="DQ33" s="93">
        <f t="shared" si="126"/>
        <v>0</v>
      </c>
      <c r="DR33" s="93">
        <f t="shared" si="126"/>
        <v>0</v>
      </c>
      <c r="DS33" s="93">
        <f t="shared" si="126"/>
        <v>0</v>
      </c>
      <c r="DU33" s="37">
        <v>29</v>
      </c>
      <c r="DV33" s="93">
        <f t="shared" si="16"/>
        <v>0.65483945306644697</v>
      </c>
      <c r="DW33" s="93">
        <f t="shared" si="17"/>
        <v>0.6644694450233064</v>
      </c>
      <c r="DX33" s="93">
        <f t="shared" si="18"/>
        <v>0.67424105450894323</v>
      </c>
      <c r="DY33" s="93">
        <f t="shared" si="19"/>
        <v>0.68415636413407466</v>
      </c>
      <c r="DZ33" s="93">
        <f t="shared" si="20"/>
        <v>0.69421748713604636</v>
      </c>
      <c r="EA33" s="93">
        <f t="shared" si="21"/>
        <v>0.70442656782922342</v>
      </c>
      <c r="EB33" s="93">
        <f t="shared" si="22"/>
        <v>0.71478578206200605</v>
      </c>
      <c r="EC33" s="93">
        <f t="shared" si="23"/>
        <v>0.72529733768056492</v>
      </c>
      <c r="ED33" s="93">
        <f t="shared" si="24"/>
        <v>0.73596347499939674</v>
      </c>
      <c r="EE33" s="93">
        <f t="shared" si="25"/>
        <v>0.7467864672787996</v>
      </c>
      <c r="EF33" s="93">
        <f t="shared" si="26"/>
        <v>0.75776862120937016</v>
      </c>
      <c r="EG33" s="93">
        <f t="shared" si="27"/>
        <v>0.76891227740362555</v>
      </c>
      <c r="EH33" s="93">
        <f t="shared" si="28"/>
        <v>0.78021981089485526</v>
      </c>
      <c r="EI33" s="93">
        <f t="shared" si="29"/>
        <v>0.79169363164330897</v>
      </c>
      <c r="EJ33" s="93">
        <f t="shared" si="30"/>
        <v>0.80333618504982807</v>
      </c>
      <c r="EK33" s="93">
        <f t="shared" si="31"/>
        <v>0.81514995247703126</v>
      </c>
      <c r="EL33" s="93">
        <f t="shared" si="32"/>
        <v>0.827137451778164</v>
      </c>
      <c r="EM33" s="93">
        <f t="shared" si="33"/>
        <v>0.83930123783372512</v>
      </c>
      <c r="EN33" s="93">
        <f t="shared" si="34"/>
        <v>0.8516439030959857</v>
      </c>
      <c r="EO33" s="93">
        <f t="shared" si="35"/>
        <v>0.86416807814151486</v>
      </c>
      <c r="EP33" s="93">
        <f t="shared" si="36"/>
        <v>0.8768764322318312</v>
      </c>
      <c r="EQ33" s="93">
        <f t="shared" si="37"/>
        <v>0.88977167388229927</v>
      </c>
      <c r="ER33" s="93">
        <f t="shared" si="38"/>
        <v>0.90285655143939192</v>
      </c>
      <c r="ES33" s="93">
        <f t="shared" si="39"/>
        <v>0.91613385366644173</v>
      </c>
      <c r="ET33" s="93">
        <f t="shared" si="40"/>
        <v>0.92960641033800695</v>
      </c>
      <c r="EU33" s="93">
        <f t="shared" si="41"/>
        <v>0.94327709284297756</v>
      </c>
      <c r="EV33" s="93">
        <f t="shared" si="42"/>
        <v>0.95714881479655067</v>
      </c>
      <c r="EW33" s="93">
        <f t="shared" si="43"/>
        <v>0.97122453266120568</v>
      </c>
      <c r="EX33" s="93">
        <f t="shared" si="44"/>
        <v>0.98550724637681164</v>
      </c>
      <c r="EY33" s="93">
        <f t="shared" si="45"/>
        <v>1</v>
      </c>
      <c r="EZ33" s="93">
        <f t="shared" si="46"/>
        <v>0</v>
      </c>
      <c r="FA33" s="93">
        <f t="shared" si="47"/>
        <v>0</v>
      </c>
      <c r="FB33" s="93">
        <f t="shared" si="48"/>
        <v>0</v>
      </c>
      <c r="FC33" s="93">
        <f t="shared" si="49"/>
        <v>0</v>
      </c>
      <c r="FD33" s="93">
        <f t="shared" si="50"/>
        <v>0</v>
      </c>
      <c r="FE33" s="93">
        <f t="shared" si="51"/>
        <v>0</v>
      </c>
      <c r="FF33" s="93">
        <f t="shared" si="52"/>
        <v>0</v>
      </c>
      <c r="FG33" s="93">
        <f t="shared" si="53"/>
        <v>0</v>
      </c>
      <c r="FH33" s="93">
        <f t="shared" si="54"/>
        <v>0</v>
      </c>
      <c r="FI33" s="93">
        <f t="shared" si="55"/>
        <v>0</v>
      </c>
      <c r="FJ33" s="93">
        <f t="shared" si="56"/>
        <v>0</v>
      </c>
      <c r="FK33" s="93">
        <f t="shared" si="57"/>
        <v>0</v>
      </c>
      <c r="FL33" s="93">
        <f t="shared" si="58"/>
        <v>0</v>
      </c>
      <c r="FM33" s="93">
        <f t="shared" si="59"/>
        <v>0</v>
      </c>
      <c r="FN33" s="93">
        <f t="shared" si="60"/>
        <v>0</v>
      </c>
      <c r="FO33" s="93">
        <f t="shared" si="61"/>
        <v>0</v>
      </c>
      <c r="FP33" s="93">
        <f t="shared" si="62"/>
        <v>0</v>
      </c>
      <c r="FQ33" s="93">
        <f t="shared" si="63"/>
        <v>0</v>
      </c>
      <c r="FR33" s="93">
        <f t="shared" si="64"/>
        <v>0</v>
      </c>
      <c r="FS33" s="93">
        <f t="shared" si="65"/>
        <v>0</v>
      </c>
      <c r="FT33" s="93">
        <f t="shared" si="66"/>
        <v>0</v>
      </c>
      <c r="FU33" s="93">
        <f t="shared" si="67"/>
        <v>0</v>
      </c>
      <c r="FV33" s="93">
        <f t="shared" si="68"/>
        <v>0</v>
      </c>
      <c r="FW33" s="93">
        <f t="shared" si="69"/>
        <v>0</v>
      </c>
      <c r="FX33" s="93">
        <f t="shared" si="70"/>
        <v>0</v>
      </c>
      <c r="FY33" s="93">
        <f t="shared" si="71"/>
        <v>0</v>
      </c>
      <c r="FZ33" s="93">
        <f t="shared" si="72"/>
        <v>0</v>
      </c>
      <c r="GA33" s="93">
        <f t="shared" si="73"/>
        <v>0</v>
      </c>
      <c r="GB33" s="93">
        <f t="shared" si="74"/>
        <v>0</v>
      </c>
      <c r="GC33" s="93">
        <f t="shared" si="75"/>
        <v>0</v>
      </c>
      <c r="GD33" s="93">
        <f t="shared" si="76"/>
        <v>0</v>
      </c>
      <c r="GE33" s="93">
        <f t="shared" si="77"/>
        <v>0</v>
      </c>
      <c r="GF33" s="93">
        <f t="shared" si="78"/>
        <v>0</v>
      </c>
      <c r="GG33" s="93">
        <f t="shared" si="79"/>
        <v>0</v>
      </c>
      <c r="GH33" s="93">
        <f t="shared" si="80"/>
        <v>0</v>
      </c>
      <c r="GI33" s="93">
        <f t="shared" si="81"/>
        <v>0</v>
      </c>
      <c r="GJ33" s="93">
        <f t="shared" si="82"/>
        <v>0</v>
      </c>
      <c r="GK33" s="93">
        <f t="shared" si="83"/>
        <v>0</v>
      </c>
      <c r="GL33" s="93">
        <f t="shared" si="84"/>
        <v>0</v>
      </c>
      <c r="GM33" s="93">
        <f t="shared" si="85"/>
        <v>0</v>
      </c>
      <c r="GN33" s="93">
        <f t="shared" si="86"/>
        <v>0</v>
      </c>
      <c r="GO33" s="93">
        <f t="shared" si="87"/>
        <v>0</v>
      </c>
      <c r="GP33" s="93">
        <f t="shared" si="88"/>
        <v>0</v>
      </c>
      <c r="GQ33" s="93">
        <f t="shared" si="89"/>
        <v>0</v>
      </c>
      <c r="GR33" s="93">
        <f t="shared" si="90"/>
        <v>0</v>
      </c>
      <c r="GS33" s="93">
        <f t="shared" si="91"/>
        <v>0</v>
      </c>
      <c r="GT33" s="93">
        <f t="shared" si="92"/>
        <v>0</v>
      </c>
      <c r="GU33" s="93">
        <f t="shared" si="93"/>
        <v>0</v>
      </c>
      <c r="GV33" s="93">
        <f t="shared" si="94"/>
        <v>0</v>
      </c>
      <c r="GW33" s="93">
        <f t="shared" si="95"/>
        <v>0</v>
      </c>
      <c r="GX33" s="93">
        <f t="shared" si="96"/>
        <v>0</v>
      </c>
      <c r="GY33" s="93">
        <f t="shared" si="97"/>
        <v>0</v>
      </c>
      <c r="GZ33" s="93">
        <f t="shared" si="98"/>
        <v>0</v>
      </c>
      <c r="HA33" s="93">
        <f t="shared" si="99"/>
        <v>0</v>
      </c>
      <c r="HB33" s="93">
        <f t="shared" si="100"/>
        <v>0</v>
      </c>
      <c r="HC33" s="93">
        <f t="shared" si="101"/>
        <v>0</v>
      </c>
      <c r="HD33" s="93">
        <f t="shared" si="102"/>
        <v>0</v>
      </c>
      <c r="HE33" s="93">
        <f t="shared" si="103"/>
        <v>0</v>
      </c>
      <c r="HF33" s="93">
        <f t="shared" si="104"/>
        <v>0</v>
      </c>
      <c r="HG33" s="93">
        <f t="shared" si="105"/>
        <v>0</v>
      </c>
      <c r="HH33" s="93">
        <f t="shared" si="106"/>
        <v>0</v>
      </c>
      <c r="HI33" s="93">
        <f t="shared" si="107"/>
        <v>0</v>
      </c>
      <c r="HJ33" s="93">
        <f t="shared" si="108"/>
        <v>0</v>
      </c>
      <c r="HK33" s="93">
        <f t="shared" si="109"/>
        <v>0</v>
      </c>
      <c r="HL33" s="93">
        <f t="shared" si="110"/>
        <v>0</v>
      </c>
      <c r="HM33" s="93">
        <f t="shared" si="111"/>
        <v>0</v>
      </c>
      <c r="HN33" s="93">
        <f t="shared" si="112"/>
        <v>0</v>
      </c>
      <c r="HO33" s="93">
        <f t="shared" si="113"/>
        <v>0</v>
      </c>
      <c r="HP33" s="93">
        <f t="shared" si="114"/>
        <v>0</v>
      </c>
      <c r="HQ33" s="93">
        <f t="shared" si="115"/>
        <v>0</v>
      </c>
    </row>
    <row r="34" spans="2:225" x14ac:dyDescent="0.25">
      <c r="B34" s="40">
        <v>30</v>
      </c>
      <c r="C34" s="91">
        <f t="shared" ca="1" si="0"/>
        <v>10655340.046088496</v>
      </c>
      <c r="D34" s="91">
        <f t="shared" ca="1" si="1"/>
        <v>13599424.921441132</v>
      </c>
      <c r="E34" s="91">
        <f t="shared" ca="1" si="2"/>
        <v>5597618.6513988469</v>
      </c>
      <c r="F34" s="91">
        <f t="shared" ca="1" si="3"/>
        <v>7672270.6033451902</v>
      </c>
      <c r="H34" s="40">
        <v>30</v>
      </c>
      <c r="I34" s="91">
        <f t="shared" si="134"/>
        <v>430654.79000925075</v>
      </c>
      <c r="J34" s="41">
        <f t="shared" si="135"/>
        <v>0.78700000000000003</v>
      </c>
      <c r="K34" s="92">
        <f t="shared" si="4"/>
        <v>338925.31973728037</v>
      </c>
      <c r="L34" s="92">
        <f t="shared" si="5"/>
        <v>1350.3000786345831</v>
      </c>
      <c r="M34" s="42"/>
      <c r="N34" s="40">
        <v>30</v>
      </c>
      <c r="O34" s="54">
        <f t="shared" si="133"/>
        <v>3.83767404095655</v>
      </c>
      <c r="P34" s="92">
        <f t="shared" si="128"/>
        <v>457.06670138314445</v>
      </c>
      <c r="Q34" s="92">
        <f t="shared" si="7"/>
        <v>166829.34600484773</v>
      </c>
      <c r="R34" s="42"/>
      <c r="S34" s="40">
        <v>30</v>
      </c>
      <c r="T34" s="54">
        <f>'7. Dödsrisk'!F34</f>
        <v>2.6000000000000003E-4</v>
      </c>
      <c r="U34" s="90">
        <f t="shared" si="116"/>
        <v>0.99973999999999996</v>
      </c>
      <c r="V34" s="43"/>
      <c r="W34" s="37">
        <v>30</v>
      </c>
      <c r="X34" s="93">
        <f t="shared" si="136"/>
        <v>0.99306143360105659</v>
      </c>
      <c r="Y34" s="93">
        <f t="shared" si="136"/>
        <v>0.9951512512286369</v>
      </c>
      <c r="Z34" s="93">
        <f t="shared" si="136"/>
        <v>0.99534036589815778</v>
      </c>
      <c r="AA34" s="93">
        <f t="shared" si="136"/>
        <v>0.99544986538335001</v>
      </c>
      <c r="AB34" s="93">
        <f t="shared" si="136"/>
        <v>0.99549964036536798</v>
      </c>
      <c r="AC34" s="93">
        <f t="shared" si="136"/>
        <v>0.99556933021848359</v>
      </c>
      <c r="AD34" s="93">
        <f t="shared" si="136"/>
        <v>0.99556933021848359</v>
      </c>
      <c r="AE34" s="93">
        <f t="shared" si="136"/>
        <v>0.99567885489252161</v>
      </c>
      <c r="AF34" s="93">
        <f t="shared" si="136"/>
        <v>0.99576847405518687</v>
      </c>
      <c r="AG34" s="93">
        <f t="shared" si="136"/>
        <v>0.99585810128430241</v>
      </c>
      <c r="AH34" s="93">
        <f t="shared" si="136"/>
        <v>0.99594773658059466</v>
      </c>
      <c r="AI34" s="93">
        <f t="shared" si="136"/>
        <v>0.99614696597378949</v>
      </c>
      <c r="AJ34" s="93">
        <f t="shared" si="136"/>
        <v>0.99618681344632709</v>
      </c>
      <c r="AK34" s="93">
        <f t="shared" si="136"/>
        <v>0.99622666251282777</v>
      </c>
      <c r="AL34" s="93">
        <f t="shared" si="136"/>
        <v>0.99638608428631381</v>
      </c>
      <c r="AM34" s="93">
        <f t="shared" si="136"/>
        <v>0.99658540136658691</v>
      </c>
      <c r="AN34" s="93">
        <f t="shared" si="137"/>
        <v>0.9966452000785917</v>
      </c>
      <c r="AO34" s="93">
        <f t="shared" si="137"/>
        <v>0.99687448120926958</v>
      </c>
      <c r="AP34" s="93">
        <f t="shared" si="137"/>
        <v>0.99691435778358095</v>
      </c>
      <c r="AQ34" s="93">
        <f t="shared" si="137"/>
        <v>0.99711378053968891</v>
      </c>
      <c r="AR34" s="93">
        <f t="shared" si="137"/>
        <v>0.99733319384233421</v>
      </c>
      <c r="AS34" s="93">
        <f t="shared" si="137"/>
        <v>0.99759256790999096</v>
      </c>
      <c r="AT34" s="93">
        <f t="shared" si="137"/>
        <v>0.99785200943244345</v>
      </c>
      <c r="AU34" s="93">
        <f t="shared" si="137"/>
        <v>0.99802167311687329</v>
      </c>
      <c r="AV34" s="93">
        <f t="shared" si="137"/>
        <v>0.99829121174404423</v>
      </c>
      <c r="AW34" s="93">
        <f t="shared" si="137"/>
        <v>0.99855083496113406</v>
      </c>
      <c r="AX34" s="93">
        <f t="shared" si="137"/>
        <v>0.99877056448532087</v>
      </c>
      <c r="AY34" s="93">
        <f t="shared" si="137"/>
        <v>0.99905029856892003</v>
      </c>
      <c r="AZ34" s="93">
        <f t="shared" si="137"/>
        <v>0.99933011100000002</v>
      </c>
      <c r="BA34" s="93">
        <f t="shared" si="137"/>
        <v>0.99963000000000002</v>
      </c>
      <c r="BB34" s="93">
        <f t="shared" si="137"/>
        <v>1</v>
      </c>
      <c r="BC34" s="93">
        <f t="shared" si="137"/>
        <v>0</v>
      </c>
      <c r="BD34" s="93">
        <f t="shared" si="131"/>
        <v>0</v>
      </c>
      <c r="BE34" s="93">
        <f t="shared" si="131"/>
        <v>0</v>
      </c>
      <c r="BF34" s="93">
        <f t="shared" si="131"/>
        <v>0</v>
      </c>
      <c r="BG34" s="93">
        <f t="shared" si="131"/>
        <v>0</v>
      </c>
      <c r="BH34" s="93">
        <f t="shared" si="131"/>
        <v>0</v>
      </c>
      <c r="BI34" s="93">
        <f t="shared" si="131"/>
        <v>0</v>
      </c>
      <c r="BJ34" s="93">
        <f t="shared" si="131"/>
        <v>0</v>
      </c>
      <c r="BK34" s="93">
        <f t="shared" si="131"/>
        <v>0</v>
      </c>
      <c r="BL34" s="93">
        <f t="shared" si="131"/>
        <v>0</v>
      </c>
      <c r="BM34" s="93">
        <f t="shared" si="131"/>
        <v>0</v>
      </c>
      <c r="BN34" s="93">
        <f t="shared" si="131"/>
        <v>0</v>
      </c>
      <c r="BO34" s="93">
        <f t="shared" si="131"/>
        <v>0</v>
      </c>
      <c r="BP34" s="93">
        <f t="shared" si="131"/>
        <v>0</v>
      </c>
      <c r="BQ34" s="93">
        <f t="shared" si="131"/>
        <v>0</v>
      </c>
      <c r="BR34" s="93">
        <f t="shared" si="131"/>
        <v>0</v>
      </c>
      <c r="BS34" s="93">
        <f t="shared" si="131"/>
        <v>0</v>
      </c>
      <c r="BT34" s="93">
        <f t="shared" si="130"/>
        <v>0</v>
      </c>
      <c r="BU34" s="93">
        <f t="shared" si="130"/>
        <v>0</v>
      </c>
      <c r="BV34" s="93">
        <f t="shared" si="130"/>
        <v>0</v>
      </c>
      <c r="BW34" s="93">
        <f t="shared" si="130"/>
        <v>0</v>
      </c>
      <c r="BX34" s="93">
        <f t="shared" si="130"/>
        <v>0</v>
      </c>
      <c r="BY34" s="93">
        <f t="shared" si="130"/>
        <v>0</v>
      </c>
      <c r="BZ34" s="93">
        <f t="shared" si="130"/>
        <v>0</v>
      </c>
      <c r="CA34" s="93">
        <f t="shared" si="130"/>
        <v>0</v>
      </c>
      <c r="CB34" s="93">
        <f t="shared" si="130"/>
        <v>0</v>
      </c>
      <c r="CC34" s="93">
        <f t="shared" si="130"/>
        <v>0</v>
      </c>
      <c r="CD34" s="93">
        <f t="shared" si="130"/>
        <v>0</v>
      </c>
      <c r="CE34" s="93">
        <f t="shared" si="130"/>
        <v>0</v>
      </c>
      <c r="CF34" s="93">
        <f t="shared" si="130"/>
        <v>0</v>
      </c>
      <c r="CG34" s="93">
        <f t="shared" si="130"/>
        <v>0</v>
      </c>
      <c r="CH34" s="93">
        <f t="shared" si="130"/>
        <v>0</v>
      </c>
      <c r="CI34" s="93">
        <f t="shared" si="130"/>
        <v>0</v>
      </c>
      <c r="CJ34" s="93">
        <f t="shared" si="132"/>
        <v>0</v>
      </c>
      <c r="CK34" s="93">
        <f t="shared" si="132"/>
        <v>0</v>
      </c>
      <c r="CL34" s="93">
        <f t="shared" si="132"/>
        <v>0</v>
      </c>
      <c r="CM34" s="93">
        <f t="shared" si="132"/>
        <v>0</v>
      </c>
      <c r="CN34" s="93">
        <f t="shared" si="132"/>
        <v>0</v>
      </c>
      <c r="CO34" s="93">
        <f t="shared" si="132"/>
        <v>0</v>
      </c>
      <c r="CP34" s="93">
        <f t="shared" si="132"/>
        <v>0</v>
      </c>
      <c r="CQ34" s="93">
        <f t="shared" si="132"/>
        <v>0</v>
      </c>
      <c r="CR34" s="93">
        <f t="shared" si="132"/>
        <v>0</v>
      </c>
      <c r="CS34" s="93">
        <f t="shared" si="132"/>
        <v>0</v>
      </c>
      <c r="CT34" s="93">
        <f t="shared" si="132"/>
        <v>0</v>
      </c>
      <c r="CU34" s="93">
        <f t="shared" si="132"/>
        <v>0</v>
      </c>
      <c r="CV34" s="93">
        <f t="shared" si="132"/>
        <v>0</v>
      </c>
      <c r="CW34" s="93">
        <f t="shared" si="132"/>
        <v>0</v>
      </c>
      <c r="CX34" s="93">
        <f t="shared" si="132"/>
        <v>0</v>
      </c>
      <c r="CY34" s="93">
        <f t="shared" si="129"/>
        <v>0</v>
      </c>
      <c r="CZ34" s="93">
        <f t="shared" si="129"/>
        <v>0</v>
      </c>
      <c r="DA34" s="93">
        <f t="shared" si="129"/>
        <v>0</v>
      </c>
      <c r="DB34" s="93">
        <f t="shared" si="129"/>
        <v>0</v>
      </c>
      <c r="DC34" s="93">
        <f t="shared" si="129"/>
        <v>0</v>
      </c>
      <c r="DD34" s="93">
        <f t="shared" si="129"/>
        <v>0</v>
      </c>
      <c r="DE34" s="93">
        <f t="shared" si="129"/>
        <v>0</v>
      </c>
      <c r="DF34" s="93">
        <f t="shared" si="129"/>
        <v>0</v>
      </c>
      <c r="DG34" s="93">
        <f t="shared" si="129"/>
        <v>0</v>
      </c>
      <c r="DH34" s="93">
        <f t="shared" si="129"/>
        <v>0</v>
      </c>
      <c r="DI34" s="93">
        <f t="shared" si="129"/>
        <v>0</v>
      </c>
      <c r="DJ34" s="93">
        <f t="shared" si="129"/>
        <v>0</v>
      </c>
      <c r="DK34" s="93">
        <f t="shared" si="129"/>
        <v>0</v>
      </c>
      <c r="DL34" s="93">
        <f t="shared" si="129"/>
        <v>0</v>
      </c>
      <c r="DM34" s="93">
        <f t="shared" si="129"/>
        <v>0</v>
      </c>
      <c r="DN34" s="93">
        <f t="shared" si="129"/>
        <v>0</v>
      </c>
      <c r="DO34" s="93">
        <f t="shared" ref="DO34:DS49" si="138">IF($W34&lt;DO$3,0,IF($W34=DO$3,1,DO33*$U33))</f>
        <v>0</v>
      </c>
      <c r="DP34" s="93">
        <f t="shared" si="138"/>
        <v>0</v>
      </c>
      <c r="DQ34" s="93">
        <f t="shared" si="138"/>
        <v>0</v>
      </c>
      <c r="DR34" s="93">
        <f t="shared" si="138"/>
        <v>0</v>
      </c>
      <c r="DS34" s="93">
        <f t="shared" si="138"/>
        <v>0</v>
      </c>
      <c r="DU34" s="37">
        <v>30</v>
      </c>
      <c r="DV34" s="93">
        <f t="shared" si="16"/>
        <v>0.64534902621041157</v>
      </c>
      <c r="DW34" s="93">
        <f t="shared" si="17"/>
        <v>0.65483945306644697</v>
      </c>
      <c r="DX34" s="93">
        <f t="shared" si="18"/>
        <v>0.6644694450233064</v>
      </c>
      <c r="DY34" s="93">
        <f t="shared" si="19"/>
        <v>0.67424105450894323</v>
      </c>
      <c r="DZ34" s="93">
        <f t="shared" si="20"/>
        <v>0.68415636413407466</v>
      </c>
      <c r="EA34" s="93">
        <f t="shared" si="21"/>
        <v>0.69421748713604636</v>
      </c>
      <c r="EB34" s="93">
        <f t="shared" si="22"/>
        <v>0.70442656782922342</v>
      </c>
      <c r="EC34" s="93">
        <f t="shared" si="23"/>
        <v>0.71478578206200605</v>
      </c>
      <c r="ED34" s="93">
        <f t="shared" si="24"/>
        <v>0.72529733768056492</v>
      </c>
      <c r="EE34" s="93">
        <f t="shared" si="25"/>
        <v>0.73596347499939674</v>
      </c>
      <c r="EF34" s="93">
        <f t="shared" si="26"/>
        <v>0.7467864672787996</v>
      </c>
      <c r="EG34" s="93">
        <f t="shared" si="27"/>
        <v>0.75776862120937016</v>
      </c>
      <c r="EH34" s="93">
        <f t="shared" si="28"/>
        <v>0.76891227740362555</v>
      </c>
      <c r="EI34" s="93">
        <f t="shared" si="29"/>
        <v>0.78021981089485526</v>
      </c>
      <c r="EJ34" s="93">
        <f t="shared" si="30"/>
        <v>0.79169363164330897</v>
      </c>
      <c r="EK34" s="93">
        <f t="shared" si="31"/>
        <v>0.80333618504982807</v>
      </c>
      <c r="EL34" s="93">
        <f t="shared" si="32"/>
        <v>0.81514995247703126</v>
      </c>
      <c r="EM34" s="93">
        <f t="shared" si="33"/>
        <v>0.827137451778164</v>
      </c>
      <c r="EN34" s="93">
        <f t="shared" si="34"/>
        <v>0.83930123783372512</v>
      </c>
      <c r="EO34" s="93">
        <f t="shared" si="35"/>
        <v>0.8516439030959857</v>
      </c>
      <c r="EP34" s="93">
        <f t="shared" si="36"/>
        <v>0.86416807814151486</v>
      </c>
      <c r="EQ34" s="93">
        <f t="shared" si="37"/>
        <v>0.8768764322318312</v>
      </c>
      <c r="ER34" s="93">
        <f t="shared" si="38"/>
        <v>0.88977167388229927</v>
      </c>
      <c r="ES34" s="93">
        <f t="shared" si="39"/>
        <v>0.90285655143939192</v>
      </c>
      <c r="ET34" s="93">
        <f t="shared" si="40"/>
        <v>0.91613385366644173</v>
      </c>
      <c r="EU34" s="93">
        <f t="shared" si="41"/>
        <v>0.92960641033800695</v>
      </c>
      <c r="EV34" s="93">
        <f t="shared" si="42"/>
        <v>0.94327709284297756</v>
      </c>
      <c r="EW34" s="93">
        <f t="shared" si="43"/>
        <v>0.95714881479655067</v>
      </c>
      <c r="EX34" s="93">
        <f t="shared" si="44"/>
        <v>0.97122453266120568</v>
      </c>
      <c r="EY34" s="93">
        <f t="shared" si="45"/>
        <v>0.98550724637681164</v>
      </c>
      <c r="EZ34" s="93">
        <f t="shared" si="46"/>
        <v>1</v>
      </c>
      <c r="FA34" s="93">
        <f t="shared" si="47"/>
        <v>0</v>
      </c>
      <c r="FB34" s="93">
        <f t="shared" si="48"/>
        <v>0</v>
      </c>
      <c r="FC34" s="93">
        <f t="shared" si="49"/>
        <v>0</v>
      </c>
      <c r="FD34" s="93">
        <f t="shared" si="50"/>
        <v>0</v>
      </c>
      <c r="FE34" s="93">
        <f t="shared" si="51"/>
        <v>0</v>
      </c>
      <c r="FF34" s="93">
        <f t="shared" si="52"/>
        <v>0</v>
      </c>
      <c r="FG34" s="93">
        <f t="shared" si="53"/>
        <v>0</v>
      </c>
      <c r="FH34" s="93">
        <f t="shared" si="54"/>
        <v>0</v>
      </c>
      <c r="FI34" s="93">
        <f t="shared" si="55"/>
        <v>0</v>
      </c>
      <c r="FJ34" s="93">
        <f t="shared" si="56"/>
        <v>0</v>
      </c>
      <c r="FK34" s="93">
        <f t="shared" si="57"/>
        <v>0</v>
      </c>
      <c r="FL34" s="93">
        <f t="shared" si="58"/>
        <v>0</v>
      </c>
      <c r="FM34" s="93">
        <f t="shared" si="59"/>
        <v>0</v>
      </c>
      <c r="FN34" s="93">
        <f t="shared" si="60"/>
        <v>0</v>
      </c>
      <c r="FO34" s="93">
        <f t="shared" si="61"/>
        <v>0</v>
      </c>
      <c r="FP34" s="93">
        <f t="shared" si="62"/>
        <v>0</v>
      </c>
      <c r="FQ34" s="93">
        <f t="shared" si="63"/>
        <v>0</v>
      </c>
      <c r="FR34" s="93">
        <f t="shared" si="64"/>
        <v>0</v>
      </c>
      <c r="FS34" s="93">
        <f t="shared" si="65"/>
        <v>0</v>
      </c>
      <c r="FT34" s="93">
        <f t="shared" si="66"/>
        <v>0</v>
      </c>
      <c r="FU34" s="93">
        <f t="shared" si="67"/>
        <v>0</v>
      </c>
      <c r="FV34" s="93">
        <f t="shared" si="68"/>
        <v>0</v>
      </c>
      <c r="FW34" s="93">
        <f t="shared" si="69"/>
        <v>0</v>
      </c>
      <c r="FX34" s="93">
        <f t="shared" si="70"/>
        <v>0</v>
      </c>
      <c r="FY34" s="93">
        <f t="shared" si="71"/>
        <v>0</v>
      </c>
      <c r="FZ34" s="93">
        <f t="shared" si="72"/>
        <v>0</v>
      </c>
      <c r="GA34" s="93">
        <f t="shared" si="73"/>
        <v>0</v>
      </c>
      <c r="GB34" s="93">
        <f t="shared" si="74"/>
        <v>0</v>
      </c>
      <c r="GC34" s="93">
        <f t="shared" si="75"/>
        <v>0</v>
      </c>
      <c r="GD34" s="93">
        <f t="shared" si="76"/>
        <v>0</v>
      </c>
      <c r="GE34" s="93">
        <f t="shared" si="77"/>
        <v>0</v>
      </c>
      <c r="GF34" s="93">
        <f t="shared" si="78"/>
        <v>0</v>
      </c>
      <c r="GG34" s="93">
        <f t="shared" si="79"/>
        <v>0</v>
      </c>
      <c r="GH34" s="93">
        <f t="shared" si="80"/>
        <v>0</v>
      </c>
      <c r="GI34" s="93">
        <f t="shared" si="81"/>
        <v>0</v>
      </c>
      <c r="GJ34" s="93">
        <f t="shared" si="82"/>
        <v>0</v>
      </c>
      <c r="GK34" s="93">
        <f t="shared" si="83"/>
        <v>0</v>
      </c>
      <c r="GL34" s="93">
        <f t="shared" si="84"/>
        <v>0</v>
      </c>
      <c r="GM34" s="93">
        <f t="shared" si="85"/>
        <v>0</v>
      </c>
      <c r="GN34" s="93">
        <f t="shared" si="86"/>
        <v>0</v>
      </c>
      <c r="GO34" s="93">
        <f t="shared" si="87"/>
        <v>0</v>
      </c>
      <c r="GP34" s="93">
        <f t="shared" si="88"/>
        <v>0</v>
      </c>
      <c r="GQ34" s="93">
        <f t="shared" si="89"/>
        <v>0</v>
      </c>
      <c r="GR34" s="93">
        <f t="shared" si="90"/>
        <v>0</v>
      </c>
      <c r="GS34" s="93">
        <f t="shared" si="91"/>
        <v>0</v>
      </c>
      <c r="GT34" s="93">
        <f t="shared" si="92"/>
        <v>0</v>
      </c>
      <c r="GU34" s="93">
        <f t="shared" si="93"/>
        <v>0</v>
      </c>
      <c r="GV34" s="93">
        <f t="shared" si="94"/>
        <v>0</v>
      </c>
      <c r="GW34" s="93">
        <f t="shared" si="95"/>
        <v>0</v>
      </c>
      <c r="GX34" s="93">
        <f t="shared" si="96"/>
        <v>0</v>
      </c>
      <c r="GY34" s="93">
        <f t="shared" si="97"/>
        <v>0</v>
      </c>
      <c r="GZ34" s="93">
        <f t="shared" si="98"/>
        <v>0</v>
      </c>
      <c r="HA34" s="93">
        <f t="shared" si="99"/>
        <v>0</v>
      </c>
      <c r="HB34" s="93">
        <f t="shared" si="100"/>
        <v>0</v>
      </c>
      <c r="HC34" s="93">
        <f t="shared" si="101"/>
        <v>0</v>
      </c>
      <c r="HD34" s="93">
        <f t="shared" si="102"/>
        <v>0</v>
      </c>
      <c r="HE34" s="93">
        <f t="shared" si="103"/>
        <v>0</v>
      </c>
      <c r="HF34" s="93">
        <f t="shared" si="104"/>
        <v>0</v>
      </c>
      <c r="HG34" s="93">
        <f t="shared" si="105"/>
        <v>0</v>
      </c>
      <c r="HH34" s="93">
        <f t="shared" si="106"/>
        <v>0</v>
      </c>
      <c r="HI34" s="93">
        <f t="shared" si="107"/>
        <v>0</v>
      </c>
      <c r="HJ34" s="93">
        <f t="shared" si="108"/>
        <v>0</v>
      </c>
      <c r="HK34" s="93">
        <f t="shared" si="109"/>
        <v>0</v>
      </c>
      <c r="HL34" s="93">
        <f t="shared" si="110"/>
        <v>0</v>
      </c>
      <c r="HM34" s="93">
        <f t="shared" si="111"/>
        <v>0</v>
      </c>
      <c r="HN34" s="93">
        <f t="shared" si="112"/>
        <v>0</v>
      </c>
      <c r="HO34" s="93">
        <f t="shared" si="113"/>
        <v>0</v>
      </c>
      <c r="HP34" s="93">
        <f t="shared" si="114"/>
        <v>0</v>
      </c>
      <c r="HQ34" s="93">
        <f t="shared" si="115"/>
        <v>0</v>
      </c>
    </row>
    <row r="35" spans="2:225" x14ac:dyDescent="0.25">
      <c r="B35" s="40">
        <v>31</v>
      </c>
      <c r="C35" s="91">
        <f t="shared" ca="1" si="0"/>
        <v>10470849.128394475</v>
      </c>
      <c r="D35" s="91">
        <f t="shared" ca="1" si="1"/>
        <v>13263948.228243198</v>
      </c>
      <c r="E35" s="91">
        <f t="shared" ca="1" si="2"/>
        <v>5512086.9966218546</v>
      </c>
      <c r="F35" s="91">
        <f t="shared" ca="1" si="3"/>
        <v>7507393.1795670297</v>
      </c>
      <c r="H35" s="40">
        <v>31</v>
      </c>
      <c r="I35" s="91">
        <f t="shared" si="134"/>
        <v>430654.79000925075</v>
      </c>
      <c r="J35" s="41">
        <f t="shared" si="135"/>
        <v>0.78700000000000003</v>
      </c>
      <c r="K35" s="92">
        <f t="shared" si="4"/>
        <v>338925.31973728037</v>
      </c>
      <c r="L35" s="92">
        <f t="shared" si="5"/>
        <v>1350.3000786345831</v>
      </c>
      <c r="M35" s="42"/>
      <c r="N35" s="40">
        <v>31</v>
      </c>
      <c r="O35" s="54">
        <f t="shared" si="133"/>
        <v>3.83767404095655</v>
      </c>
      <c r="P35" s="92">
        <f t="shared" si="128"/>
        <v>457.06670138314445</v>
      </c>
      <c r="Q35" s="92">
        <f t="shared" si="7"/>
        <v>166829.34600484773</v>
      </c>
      <c r="R35" s="42"/>
      <c r="S35" s="40">
        <v>31</v>
      </c>
      <c r="T35" s="54">
        <f>'7. Dödsrisk'!F35</f>
        <v>3.8999999999999999E-4</v>
      </c>
      <c r="U35" s="90">
        <f t="shared" si="116"/>
        <v>0.99961</v>
      </c>
      <c r="V35" s="43"/>
      <c r="W35" s="37">
        <v>31</v>
      </c>
      <c r="X35" s="93">
        <f t="shared" si="136"/>
        <v>0.99280323762832023</v>
      </c>
      <c r="Y35" s="93">
        <f t="shared" si="136"/>
        <v>0.9948925119033174</v>
      </c>
      <c r="Z35" s="93">
        <f t="shared" si="136"/>
        <v>0.99508157740302416</v>
      </c>
      <c r="AA35" s="93">
        <f t="shared" si="136"/>
        <v>0.99519104841835027</v>
      </c>
      <c r="AB35" s="93">
        <f t="shared" si="136"/>
        <v>0.99524081045887292</v>
      </c>
      <c r="AC35" s="93">
        <f t="shared" si="136"/>
        <v>0.99531048219262674</v>
      </c>
      <c r="AD35" s="93">
        <f t="shared" si="136"/>
        <v>0.99531048219262674</v>
      </c>
      <c r="AE35" s="93">
        <f t="shared" si="136"/>
        <v>0.99541997839024954</v>
      </c>
      <c r="AF35" s="93">
        <f t="shared" si="136"/>
        <v>0.99550957425193254</v>
      </c>
      <c r="AG35" s="93">
        <f t="shared" si="136"/>
        <v>0.9955991781779685</v>
      </c>
      <c r="AH35" s="93">
        <f t="shared" si="136"/>
        <v>0.99568879016908363</v>
      </c>
      <c r="AI35" s="93">
        <f t="shared" si="136"/>
        <v>0.99588796776263622</v>
      </c>
      <c r="AJ35" s="93">
        <f t="shared" si="136"/>
        <v>0.99592780487483101</v>
      </c>
      <c r="AK35" s="93">
        <f t="shared" si="136"/>
        <v>0.99596764358057444</v>
      </c>
      <c r="AL35" s="93">
        <f t="shared" si="136"/>
        <v>0.99612702390439933</v>
      </c>
      <c r="AM35" s="93">
        <f t="shared" si="136"/>
        <v>0.99632628916223154</v>
      </c>
      <c r="AN35" s="93">
        <f t="shared" si="137"/>
        <v>0.99638607232657117</v>
      </c>
      <c r="AO35" s="93">
        <f t="shared" si="137"/>
        <v>0.99661529384415515</v>
      </c>
      <c r="AP35" s="93">
        <f t="shared" si="137"/>
        <v>0.99665516005055721</v>
      </c>
      <c r="AQ35" s="93">
        <f t="shared" si="137"/>
        <v>0.99685453095674859</v>
      </c>
      <c r="AR35" s="93">
        <f t="shared" si="137"/>
        <v>0.99707388721193513</v>
      </c>
      <c r="AS35" s="93">
        <f t="shared" si="137"/>
        <v>0.99733319384233432</v>
      </c>
      <c r="AT35" s="93">
        <f t="shared" si="137"/>
        <v>0.99759256790999096</v>
      </c>
      <c r="AU35" s="93">
        <f t="shared" si="137"/>
        <v>0.99776218748186285</v>
      </c>
      <c r="AV35" s="93">
        <f t="shared" si="137"/>
        <v>0.99803165602899069</v>
      </c>
      <c r="AW35" s="93">
        <f t="shared" si="137"/>
        <v>0.99829121174404412</v>
      </c>
      <c r="AX35" s="93">
        <f t="shared" si="137"/>
        <v>0.9985108841385546</v>
      </c>
      <c r="AY35" s="93">
        <f t="shared" si="137"/>
        <v>0.99879054549129209</v>
      </c>
      <c r="AZ35" s="93">
        <f t="shared" si="137"/>
        <v>0.99907028517113994</v>
      </c>
      <c r="BA35" s="93">
        <f t="shared" si="137"/>
        <v>0.99937009619999995</v>
      </c>
      <c r="BB35" s="93">
        <f t="shared" si="137"/>
        <v>0.99973999999999996</v>
      </c>
      <c r="BC35" s="93">
        <f t="shared" si="137"/>
        <v>1</v>
      </c>
      <c r="BD35" s="93">
        <f t="shared" si="131"/>
        <v>0</v>
      </c>
      <c r="BE35" s="93">
        <f t="shared" si="131"/>
        <v>0</v>
      </c>
      <c r="BF35" s="93">
        <f t="shared" si="131"/>
        <v>0</v>
      </c>
      <c r="BG35" s="93">
        <f t="shared" si="131"/>
        <v>0</v>
      </c>
      <c r="BH35" s="93">
        <f t="shared" si="131"/>
        <v>0</v>
      </c>
      <c r="BI35" s="93">
        <f t="shared" si="131"/>
        <v>0</v>
      </c>
      <c r="BJ35" s="93">
        <f t="shared" si="131"/>
        <v>0</v>
      </c>
      <c r="BK35" s="93">
        <f t="shared" si="131"/>
        <v>0</v>
      </c>
      <c r="BL35" s="93">
        <f t="shared" si="131"/>
        <v>0</v>
      </c>
      <c r="BM35" s="93">
        <f t="shared" si="131"/>
        <v>0</v>
      </c>
      <c r="BN35" s="93">
        <f t="shared" si="131"/>
        <v>0</v>
      </c>
      <c r="BO35" s="93">
        <f t="shared" si="131"/>
        <v>0</v>
      </c>
      <c r="BP35" s="93">
        <f t="shared" si="131"/>
        <v>0</v>
      </c>
      <c r="BQ35" s="93">
        <f t="shared" si="131"/>
        <v>0</v>
      </c>
      <c r="BR35" s="93">
        <f t="shared" si="131"/>
        <v>0</v>
      </c>
      <c r="BS35" s="93">
        <f t="shared" si="131"/>
        <v>0</v>
      </c>
      <c r="BT35" s="93">
        <f t="shared" si="130"/>
        <v>0</v>
      </c>
      <c r="BU35" s="93">
        <f t="shared" si="130"/>
        <v>0</v>
      </c>
      <c r="BV35" s="93">
        <f t="shared" si="130"/>
        <v>0</v>
      </c>
      <c r="BW35" s="93">
        <f t="shared" si="130"/>
        <v>0</v>
      </c>
      <c r="BX35" s="93">
        <f t="shared" si="130"/>
        <v>0</v>
      </c>
      <c r="BY35" s="93">
        <f t="shared" si="130"/>
        <v>0</v>
      </c>
      <c r="BZ35" s="93">
        <f t="shared" si="130"/>
        <v>0</v>
      </c>
      <c r="CA35" s="93">
        <f t="shared" si="130"/>
        <v>0</v>
      </c>
      <c r="CB35" s="93">
        <f t="shared" si="130"/>
        <v>0</v>
      </c>
      <c r="CC35" s="93">
        <f t="shared" si="130"/>
        <v>0</v>
      </c>
      <c r="CD35" s="93">
        <f t="shared" si="130"/>
        <v>0</v>
      </c>
      <c r="CE35" s="93">
        <f t="shared" si="130"/>
        <v>0</v>
      </c>
      <c r="CF35" s="93">
        <f t="shared" si="130"/>
        <v>0</v>
      </c>
      <c r="CG35" s="93">
        <f t="shared" si="130"/>
        <v>0</v>
      </c>
      <c r="CH35" s="93">
        <f t="shared" si="130"/>
        <v>0</v>
      </c>
      <c r="CI35" s="93">
        <f t="shared" si="130"/>
        <v>0</v>
      </c>
      <c r="CJ35" s="93">
        <f t="shared" si="132"/>
        <v>0</v>
      </c>
      <c r="CK35" s="93">
        <f t="shared" si="132"/>
        <v>0</v>
      </c>
      <c r="CL35" s="93">
        <f t="shared" si="132"/>
        <v>0</v>
      </c>
      <c r="CM35" s="93">
        <f t="shared" si="132"/>
        <v>0</v>
      </c>
      <c r="CN35" s="93">
        <f t="shared" si="132"/>
        <v>0</v>
      </c>
      <c r="CO35" s="93">
        <f t="shared" si="132"/>
        <v>0</v>
      </c>
      <c r="CP35" s="93">
        <f t="shared" si="132"/>
        <v>0</v>
      </c>
      <c r="CQ35" s="93">
        <f t="shared" si="132"/>
        <v>0</v>
      </c>
      <c r="CR35" s="93">
        <f t="shared" si="132"/>
        <v>0</v>
      </c>
      <c r="CS35" s="93">
        <f t="shared" si="132"/>
        <v>0</v>
      </c>
      <c r="CT35" s="93">
        <f t="shared" si="132"/>
        <v>0</v>
      </c>
      <c r="CU35" s="93">
        <f t="shared" si="132"/>
        <v>0</v>
      </c>
      <c r="CV35" s="93">
        <f t="shared" si="132"/>
        <v>0</v>
      </c>
      <c r="CW35" s="93">
        <f t="shared" si="132"/>
        <v>0</v>
      </c>
      <c r="CX35" s="93">
        <f t="shared" si="132"/>
        <v>0</v>
      </c>
      <c r="CY35" s="93">
        <f t="shared" si="132"/>
        <v>0</v>
      </c>
      <c r="CZ35" s="93">
        <f t="shared" ref="CZ35:DO50" si="139">IF($W35&lt;CZ$3,0,IF($W35=CZ$3,1,CZ34*$U34))</f>
        <v>0</v>
      </c>
      <c r="DA35" s="93">
        <f t="shared" si="139"/>
        <v>0</v>
      </c>
      <c r="DB35" s="93">
        <f t="shared" si="139"/>
        <v>0</v>
      </c>
      <c r="DC35" s="93">
        <f t="shared" si="139"/>
        <v>0</v>
      </c>
      <c r="DD35" s="93">
        <f t="shared" si="139"/>
        <v>0</v>
      </c>
      <c r="DE35" s="93">
        <f t="shared" si="139"/>
        <v>0</v>
      </c>
      <c r="DF35" s="93">
        <f t="shared" si="139"/>
        <v>0</v>
      </c>
      <c r="DG35" s="93">
        <f t="shared" si="139"/>
        <v>0</v>
      </c>
      <c r="DH35" s="93">
        <f t="shared" si="139"/>
        <v>0</v>
      </c>
      <c r="DI35" s="93">
        <f t="shared" si="139"/>
        <v>0</v>
      </c>
      <c r="DJ35" s="93">
        <f t="shared" si="139"/>
        <v>0</v>
      </c>
      <c r="DK35" s="93">
        <f t="shared" si="139"/>
        <v>0</v>
      </c>
      <c r="DL35" s="93">
        <f t="shared" si="139"/>
        <v>0</v>
      </c>
      <c r="DM35" s="93">
        <f t="shared" si="139"/>
        <v>0</v>
      </c>
      <c r="DN35" s="93">
        <f t="shared" si="139"/>
        <v>0</v>
      </c>
      <c r="DO35" s="93">
        <f t="shared" si="138"/>
        <v>0</v>
      </c>
      <c r="DP35" s="93">
        <f t="shared" si="138"/>
        <v>0</v>
      </c>
      <c r="DQ35" s="93">
        <f t="shared" si="138"/>
        <v>0</v>
      </c>
      <c r="DR35" s="93">
        <f t="shared" si="138"/>
        <v>0</v>
      </c>
      <c r="DS35" s="93">
        <f t="shared" si="138"/>
        <v>0</v>
      </c>
      <c r="DU35" s="37">
        <v>31</v>
      </c>
      <c r="DV35" s="93">
        <f t="shared" si="16"/>
        <v>0.63599614177257957</v>
      </c>
      <c r="DW35" s="93">
        <f t="shared" si="17"/>
        <v>0.64534902621041157</v>
      </c>
      <c r="DX35" s="93">
        <f t="shared" si="18"/>
        <v>0.65483945306644697</v>
      </c>
      <c r="DY35" s="93">
        <f t="shared" si="19"/>
        <v>0.6644694450233064</v>
      </c>
      <c r="DZ35" s="93">
        <f t="shared" si="20"/>
        <v>0.67424105450894323</v>
      </c>
      <c r="EA35" s="93">
        <f t="shared" si="21"/>
        <v>0.68415636413407466</v>
      </c>
      <c r="EB35" s="93">
        <f t="shared" si="22"/>
        <v>0.69421748713604636</v>
      </c>
      <c r="EC35" s="93">
        <f t="shared" si="23"/>
        <v>0.70442656782922342</v>
      </c>
      <c r="ED35" s="93">
        <f t="shared" si="24"/>
        <v>0.71478578206200605</v>
      </c>
      <c r="EE35" s="93">
        <f t="shared" si="25"/>
        <v>0.72529733768056492</v>
      </c>
      <c r="EF35" s="93">
        <f t="shared" si="26"/>
        <v>0.73596347499939674</v>
      </c>
      <c r="EG35" s="93">
        <f t="shared" si="27"/>
        <v>0.7467864672787996</v>
      </c>
      <c r="EH35" s="93">
        <f t="shared" si="28"/>
        <v>0.75776862120937016</v>
      </c>
      <c r="EI35" s="93">
        <f t="shared" si="29"/>
        <v>0.76891227740362555</v>
      </c>
      <c r="EJ35" s="93">
        <f t="shared" si="30"/>
        <v>0.78021981089485526</v>
      </c>
      <c r="EK35" s="93">
        <f t="shared" si="31"/>
        <v>0.79169363164330897</v>
      </c>
      <c r="EL35" s="93">
        <f t="shared" si="32"/>
        <v>0.80333618504982807</v>
      </c>
      <c r="EM35" s="93">
        <f t="shared" si="33"/>
        <v>0.81514995247703126</v>
      </c>
      <c r="EN35" s="93">
        <f t="shared" si="34"/>
        <v>0.827137451778164</v>
      </c>
      <c r="EO35" s="93">
        <f t="shared" si="35"/>
        <v>0.83930123783372512</v>
      </c>
      <c r="EP35" s="93">
        <f t="shared" si="36"/>
        <v>0.8516439030959857</v>
      </c>
      <c r="EQ35" s="93">
        <f t="shared" si="37"/>
        <v>0.86416807814151486</v>
      </c>
      <c r="ER35" s="93">
        <f t="shared" si="38"/>
        <v>0.8768764322318312</v>
      </c>
      <c r="ES35" s="93">
        <f t="shared" si="39"/>
        <v>0.88977167388229927</v>
      </c>
      <c r="ET35" s="93">
        <f t="shared" si="40"/>
        <v>0.90285655143939192</v>
      </c>
      <c r="EU35" s="93">
        <f t="shared" si="41"/>
        <v>0.91613385366644173</v>
      </c>
      <c r="EV35" s="93">
        <f t="shared" si="42"/>
        <v>0.92960641033800695</v>
      </c>
      <c r="EW35" s="93">
        <f t="shared" si="43"/>
        <v>0.94327709284297756</v>
      </c>
      <c r="EX35" s="93">
        <f t="shared" si="44"/>
        <v>0.95714881479655067</v>
      </c>
      <c r="EY35" s="93">
        <f t="shared" si="45"/>
        <v>0.97122453266120568</v>
      </c>
      <c r="EZ35" s="93">
        <f t="shared" si="46"/>
        <v>0.98550724637681164</v>
      </c>
      <c r="FA35" s="93">
        <f t="shared" si="47"/>
        <v>1</v>
      </c>
      <c r="FB35" s="93">
        <f t="shared" si="48"/>
        <v>0</v>
      </c>
      <c r="FC35" s="93">
        <f t="shared" si="49"/>
        <v>0</v>
      </c>
      <c r="FD35" s="93">
        <f t="shared" si="50"/>
        <v>0</v>
      </c>
      <c r="FE35" s="93">
        <f t="shared" si="51"/>
        <v>0</v>
      </c>
      <c r="FF35" s="93">
        <f t="shared" si="52"/>
        <v>0</v>
      </c>
      <c r="FG35" s="93">
        <f t="shared" si="53"/>
        <v>0</v>
      </c>
      <c r="FH35" s="93">
        <f t="shared" si="54"/>
        <v>0</v>
      </c>
      <c r="FI35" s="93">
        <f t="shared" si="55"/>
        <v>0</v>
      </c>
      <c r="FJ35" s="93">
        <f t="shared" si="56"/>
        <v>0</v>
      </c>
      <c r="FK35" s="93">
        <f t="shared" si="57"/>
        <v>0</v>
      </c>
      <c r="FL35" s="93">
        <f t="shared" si="58"/>
        <v>0</v>
      </c>
      <c r="FM35" s="93">
        <f t="shared" si="59"/>
        <v>0</v>
      </c>
      <c r="FN35" s="93">
        <f t="shared" si="60"/>
        <v>0</v>
      </c>
      <c r="FO35" s="93">
        <f t="shared" si="61"/>
        <v>0</v>
      </c>
      <c r="FP35" s="93">
        <f t="shared" si="62"/>
        <v>0</v>
      </c>
      <c r="FQ35" s="93">
        <f t="shared" si="63"/>
        <v>0</v>
      </c>
      <c r="FR35" s="93">
        <f t="shared" si="64"/>
        <v>0</v>
      </c>
      <c r="FS35" s="93">
        <f t="shared" si="65"/>
        <v>0</v>
      </c>
      <c r="FT35" s="93">
        <f t="shared" si="66"/>
        <v>0</v>
      </c>
      <c r="FU35" s="93">
        <f t="shared" si="67"/>
        <v>0</v>
      </c>
      <c r="FV35" s="93">
        <f t="shared" si="68"/>
        <v>0</v>
      </c>
      <c r="FW35" s="93">
        <f t="shared" si="69"/>
        <v>0</v>
      </c>
      <c r="FX35" s="93">
        <f t="shared" si="70"/>
        <v>0</v>
      </c>
      <c r="FY35" s="93">
        <f t="shared" si="71"/>
        <v>0</v>
      </c>
      <c r="FZ35" s="93">
        <f t="shared" si="72"/>
        <v>0</v>
      </c>
      <c r="GA35" s="93">
        <f t="shared" si="73"/>
        <v>0</v>
      </c>
      <c r="GB35" s="93">
        <f t="shared" si="74"/>
        <v>0</v>
      </c>
      <c r="GC35" s="93">
        <f t="shared" si="75"/>
        <v>0</v>
      </c>
      <c r="GD35" s="93">
        <f t="shared" si="76"/>
        <v>0</v>
      </c>
      <c r="GE35" s="93">
        <f t="shared" si="77"/>
        <v>0</v>
      </c>
      <c r="GF35" s="93">
        <f t="shared" si="78"/>
        <v>0</v>
      </c>
      <c r="GG35" s="93">
        <f t="shared" si="79"/>
        <v>0</v>
      </c>
      <c r="GH35" s="93">
        <f t="shared" si="80"/>
        <v>0</v>
      </c>
      <c r="GI35" s="93">
        <f t="shared" si="81"/>
        <v>0</v>
      </c>
      <c r="GJ35" s="93">
        <f t="shared" si="82"/>
        <v>0</v>
      </c>
      <c r="GK35" s="93">
        <f t="shared" si="83"/>
        <v>0</v>
      </c>
      <c r="GL35" s="93">
        <f t="shared" si="84"/>
        <v>0</v>
      </c>
      <c r="GM35" s="93">
        <f t="shared" si="85"/>
        <v>0</v>
      </c>
      <c r="GN35" s="93">
        <f t="shared" si="86"/>
        <v>0</v>
      </c>
      <c r="GO35" s="93">
        <f t="shared" si="87"/>
        <v>0</v>
      </c>
      <c r="GP35" s="93">
        <f t="shared" si="88"/>
        <v>0</v>
      </c>
      <c r="GQ35" s="93">
        <f t="shared" si="89"/>
        <v>0</v>
      </c>
      <c r="GR35" s="93">
        <f t="shared" si="90"/>
        <v>0</v>
      </c>
      <c r="GS35" s="93">
        <f t="shared" si="91"/>
        <v>0</v>
      </c>
      <c r="GT35" s="93">
        <f t="shared" si="92"/>
        <v>0</v>
      </c>
      <c r="GU35" s="93">
        <f t="shared" si="93"/>
        <v>0</v>
      </c>
      <c r="GV35" s="93">
        <f t="shared" si="94"/>
        <v>0</v>
      </c>
      <c r="GW35" s="93">
        <f t="shared" si="95"/>
        <v>0</v>
      </c>
      <c r="GX35" s="93">
        <f t="shared" si="96"/>
        <v>0</v>
      </c>
      <c r="GY35" s="93">
        <f t="shared" si="97"/>
        <v>0</v>
      </c>
      <c r="GZ35" s="93">
        <f t="shared" si="98"/>
        <v>0</v>
      </c>
      <c r="HA35" s="93">
        <f t="shared" si="99"/>
        <v>0</v>
      </c>
      <c r="HB35" s="93">
        <f t="shared" si="100"/>
        <v>0</v>
      </c>
      <c r="HC35" s="93">
        <f t="shared" si="101"/>
        <v>0</v>
      </c>
      <c r="HD35" s="93">
        <f t="shared" si="102"/>
        <v>0</v>
      </c>
      <c r="HE35" s="93">
        <f t="shared" si="103"/>
        <v>0</v>
      </c>
      <c r="HF35" s="93">
        <f t="shared" si="104"/>
        <v>0</v>
      </c>
      <c r="HG35" s="93">
        <f t="shared" si="105"/>
        <v>0</v>
      </c>
      <c r="HH35" s="93">
        <f t="shared" si="106"/>
        <v>0</v>
      </c>
      <c r="HI35" s="93">
        <f t="shared" si="107"/>
        <v>0</v>
      </c>
      <c r="HJ35" s="93">
        <f t="shared" si="108"/>
        <v>0</v>
      </c>
      <c r="HK35" s="93">
        <f t="shared" si="109"/>
        <v>0</v>
      </c>
      <c r="HL35" s="93">
        <f t="shared" si="110"/>
        <v>0</v>
      </c>
      <c r="HM35" s="93">
        <f t="shared" si="111"/>
        <v>0</v>
      </c>
      <c r="HN35" s="93">
        <f t="shared" si="112"/>
        <v>0</v>
      </c>
      <c r="HO35" s="93">
        <f t="shared" si="113"/>
        <v>0</v>
      </c>
      <c r="HP35" s="93">
        <f t="shared" si="114"/>
        <v>0</v>
      </c>
      <c r="HQ35" s="93">
        <f t="shared" si="115"/>
        <v>0</v>
      </c>
    </row>
    <row r="36" spans="2:225" x14ac:dyDescent="0.25">
      <c r="B36" s="40">
        <v>32</v>
      </c>
      <c r="C36" s="91">
        <f t="shared" ref="C36:C67" ca="1" si="140">SUMPRODUCT($K$4:$K$103,OFFSET($X$4,0,B36,100,1),OFFSET($DV$4,0,B36,100,1))</f>
        <v>10284933.812383097</v>
      </c>
      <c r="D36" s="91">
        <f t="shared" ref="D36:D67" ca="1" si="141">SUMPRODUCT($K$4:$K$103,OFFSET($X$4,0,B36,100,1))</f>
        <v>12930065.634103216</v>
      </c>
      <c r="E36" s="91">
        <f t="shared" ref="E36:E67" ca="1" si="142">SUMPRODUCT($Q$4:$Q$103,OFFSET($X$4,0,B36,100,1),OFFSET($DV$4,0,B36,100,1))</f>
        <v>5425980.5131732775</v>
      </c>
      <c r="F36" s="91">
        <f t="shared" ref="F36:F67" ca="1" si="143">SUMPRODUCT($Q$4:$Q$103,OFFSET($X$4,0,B36,100,1))</f>
        <v>7343427.7703926368</v>
      </c>
      <c r="H36" s="40">
        <v>32</v>
      </c>
      <c r="I36" s="91">
        <f t="shared" si="134"/>
        <v>430654.79000925075</v>
      </c>
      <c r="J36" s="41">
        <f t="shared" si="135"/>
        <v>0.78700000000000003</v>
      </c>
      <c r="K36" s="92">
        <f t="shared" ref="K36:K67" si="144">I36*J36</f>
        <v>338925.31973728037</v>
      </c>
      <c r="L36" s="92">
        <f t="shared" ref="L36:L67" si="145">K36/AD_2015</f>
        <v>1350.3000786345831</v>
      </c>
      <c r="M36" s="42"/>
      <c r="N36" s="40">
        <v>32</v>
      </c>
      <c r="O36" s="54">
        <f t="shared" si="133"/>
        <v>3.83767404095655</v>
      </c>
      <c r="P36" s="92">
        <f t="shared" si="128"/>
        <v>457.06670138314445</v>
      </c>
      <c r="Q36" s="92">
        <f t="shared" ref="Q36:Q67" si="146">P36*365</f>
        <v>166829.34600484773</v>
      </c>
      <c r="R36" s="42"/>
      <c r="S36" s="40">
        <v>32</v>
      </c>
      <c r="T36" s="54">
        <f>'7. Dödsrisk'!F36</f>
        <v>3.8999999999999999E-4</v>
      </c>
      <c r="U36" s="90">
        <f t="shared" si="116"/>
        <v>0.99961</v>
      </c>
      <c r="V36" s="43"/>
      <c r="W36" s="37">
        <v>32</v>
      </c>
      <c r="X36" s="93">
        <f t="shared" si="136"/>
        <v>0.99241604436564523</v>
      </c>
      <c r="Y36" s="93">
        <f t="shared" si="136"/>
        <v>0.99450450382367506</v>
      </c>
      <c r="Z36" s="93">
        <f t="shared" si="136"/>
        <v>0.99469349558783693</v>
      </c>
      <c r="AA36" s="93">
        <f t="shared" si="136"/>
        <v>0.99480292390946712</v>
      </c>
      <c r="AB36" s="93">
        <f t="shared" si="136"/>
        <v>0.99485266654279392</v>
      </c>
      <c r="AC36" s="93">
        <f t="shared" si="136"/>
        <v>0.99492231110457163</v>
      </c>
      <c r="AD36" s="93">
        <f t="shared" si="136"/>
        <v>0.99492231110457163</v>
      </c>
      <c r="AE36" s="93">
        <f t="shared" si="136"/>
        <v>0.99503176459867737</v>
      </c>
      <c r="AF36" s="93">
        <f t="shared" si="136"/>
        <v>0.99512132551797428</v>
      </c>
      <c r="AG36" s="93">
        <f t="shared" si="136"/>
        <v>0.9952108944984791</v>
      </c>
      <c r="AH36" s="93">
        <f t="shared" si="136"/>
        <v>0.99530047154091772</v>
      </c>
      <c r="AI36" s="93">
        <f t="shared" si="136"/>
        <v>0.99549957145520884</v>
      </c>
      <c r="AJ36" s="93">
        <f t="shared" si="136"/>
        <v>0.99553939303092986</v>
      </c>
      <c r="AK36" s="93">
        <f t="shared" si="136"/>
        <v>0.99557921619957801</v>
      </c>
      <c r="AL36" s="93">
        <f t="shared" si="136"/>
        <v>0.99573853436507664</v>
      </c>
      <c r="AM36" s="93">
        <f t="shared" si="136"/>
        <v>0.99593772190945828</v>
      </c>
      <c r="AN36" s="93">
        <f t="shared" si="137"/>
        <v>0.99599748175836378</v>
      </c>
      <c r="AO36" s="93">
        <f t="shared" si="137"/>
        <v>0.99622661387955591</v>
      </c>
      <c r="AP36" s="93">
        <f t="shared" si="137"/>
        <v>0.9962664645381375</v>
      </c>
      <c r="AQ36" s="93">
        <f t="shared" si="137"/>
        <v>0.99646575768967549</v>
      </c>
      <c r="AR36" s="93">
        <f t="shared" si="137"/>
        <v>0.99668502839592243</v>
      </c>
      <c r="AS36" s="93">
        <f t="shared" si="137"/>
        <v>0.99694423389673581</v>
      </c>
      <c r="AT36" s="93">
        <f t="shared" si="137"/>
        <v>0.99720350680850611</v>
      </c>
      <c r="AU36" s="93">
        <f t="shared" si="137"/>
        <v>0.99737306022874495</v>
      </c>
      <c r="AV36" s="93">
        <f t="shared" si="137"/>
        <v>0.99764242368313938</v>
      </c>
      <c r="AW36" s="93">
        <f t="shared" si="137"/>
        <v>0.99790187817146392</v>
      </c>
      <c r="AX36" s="93">
        <f t="shared" si="137"/>
        <v>0.99812146489374054</v>
      </c>
      <c r="AY36" s="93">
        <f t="shared" si="137"/>
        <v>0.99840101717855045</v>
      </c>
      <c r="AZ36" s="93">
        <f t="shared" si="137"/>
        <v>0.99868064775992316</v>
      </c>
      <c r="BA36" s="93">
        <f t="shared" si="137"/>
        <v>0.99898034186248197</v>
      </c>
      <c r="BB36" s="93">
        <f t="shared" si="137"/>
        <v>0.99935010139999991</v>
      </c>
      <c r="BC36" s="93">
        <f t="shared" si="137"/>
        <v>0.99961</v>
      </c>
      <c r="BD36" s="93">
        <f t="shared" si="131"/>
        <v>1</v>
      </c>
      <c r="BE36" s="93">
        <f t="shared" si="131"/>
        <v>0</v>
      </c>
      <c r="BF36" s="93">
        <f t="shared" si="131"/>
        <v>0</v>
      </c>
      <c r="BG36" s="93">
        <f t="shared" si="131"/>
        <v>0</v>
      </c>
      <c r="BH36" s="93">
        <f t="shared" si="131"/>
        <v>0</v>
      </c>
      <c r="BI36" s="93">
        <f t="shared" si="131"/>
        <v>0</v>
      </c>
      <c r="BJ36" s="93">
        <f t="shared" si="131"/>
        <v>0</v>
      </c>
      <c r="BK36" s="93">
        <f t="shared" si="131"/>
        <v>0</v>
      </c>
      <c r="BL36" s="93">
        <f t="shared" si="131"/>
        <v>0</v>
      </c>
      <c r="BM36" s="93">
        <f t="shared" si="131"/>
        <v>0</v>
      </c>
      <c r="BN36" s="93">
        <f t="shared" si="131"/>
        <v>0</v>
      </c>
      <c r="BO36" s="93">
        <f t="shared" si="131"/>
        <v>0</v>
      </c>
      <c r="BP36" s="93">
        <f t="shared" si="131"/>
        <v>0</v>
      </c>
      <c r="BQ36" s="93">
        <f t="shared" si="131"/>
        <v>0</v>
      </c>
      <c r="BR36" s="93">
        <f t="shared" si="131"/>
        <v>0</v>
      </c>
      <c r="BS36" s="93">
        <f t="shared" si="131"/>
        <v>0</v>
      </c>
      <c r="BT36" s="93">
        <f t="shared" si="130"/>
        <v>0</v>
      </c>
      <c r="BU36" s="93">
        <f t="shared" si="130"/>
        <v>0</v>
      </c>
      <c r="BV36" s="93">
        <f t="shared" si="130"/>
        <v>0</v>
      </c>
      <c r="BW36" s="93">
        <f t="shared" si="130"/>
        <v>0</v>
      </c>
      <c r="BX36" s="93">
        <f t="shared" si="130"/>
        <v>0</v>
      </c>
      <c r="BY36" s="93">
        <f t="shared" si="130"/>
        <v>0</v>
      </c>
      <c r="BZ36" s="93">
        <f t="shared" si="130"/>
        <v>0</v>
      </c>
      <c r="CA36" s="93">
        <f t="shared" si="130"/>
        <v>0</v>
      </c>
      <c r="CB36" s="93">
        <f t="shared" si="130"/>
        <v>0</v>
      </c>
      <c r="CC36" s="93">
        <f t="shared" si="130"/>
        <v>0</v>
      </c>
      <c r="CD36" s="93">
        <f t="shared" si="130"/>
        <v>0</v>
      </c>
      <c r="CE36" s="93">
        <f t="shared" si="130"/>
        <v>0</v>
      </c>
      <c r="CF36" s="93">
        <f t="shared" si="130"/>
        <v>0</v>
      </c>
      <c r="CG36" s="93">
        <f t="shared" si="130"/>
        <v>0</v>
      </c>
      <c r="CH36" s="93">
        <f t="shared" si="130"/>
        <v>0</v>
      </c>
      <c r="CI36" s="93">
        <f t="shared" si="130"/>
        <v>0</v>
      </c>
      <c r="CJ36" s="93">
        <f t="shared" si="132"/>
        <v>0</v>
      </c>
      <c r="CK36" s="93">
        <f t="shared" si="132"/>
        <v>0</v>
      </c>
      <c r="CL36" s="93">
        <f t="shared" si="132"/>
        <v>0</v>
      </c>
      <c r="CM36" s="93">
        <f t="shared" si="132"/>
        <v>0</v>
      </c>
      <c r="CN36" s="93">
        <f t="shared" si="132"/>
        <v>0</v>
      </c>
      <c r="CO36" s="93">
        <f t="shared" si="132"/>
        <v>0</v>
      </c>
      <c r="CP36" s="93">
        <f t="shared" si="132"/>
        <v>0</v>
      </c>
      <c r="CQ36" s="93">
        <f t="shared" si="132"/>
        <v>0</v>
      </c>
      <c r="CR36" s="93">
        <f t="shared" si="132"/>
        <v>0</v>
      </c>
      <c r="CS36" s="93">
        <f t="shared" si="132"/>
        <v>0</v>
      </c>
      <c r="CT36" s="93">
        <f t="shared" si="132"/>
        <v>0</v>
      </c>
      <c r="CU36" s="93">
        <f t="shared" si="132"/>
        <v>0</v>
      </c>
      <c r="CV36" s="93">
        <f t="shared" si="132"/>
        <v>0</v>
      </c>
      <c r="CW36" s="93">
        <f t="shared" si="132"/>
        <v>0</v>
      </c>
      <c r="CX36" s="93">
        <f t="shared" si="132"/>
        <v>0</v>
      </c>
      <c r="CY36" s="93">
        <f t="shared" si="132"/>
        <v>0</v>
      </c>
      <c r="CZ36" s="93">
        <f t="shared" si="139"/>
        <v>0</v>
      </c>
      <c r="DA36" s="93">
        <f t="shared" si="139"/>
        <v>0</v>
      </c>
      <c r="DB36" s="93">
        <f t="shared" si="139"/>
        <v>0</v>
      </c>
      <c r="DC36" s="93">
        <f t="shared" si="139"/>
        <v>0</v>
      </c>
      <c r="DD36" s="93">
        <f t="shared" si="139"/>
        <v>0</v>
      </c>
      <c r="DE36" s="93">
        <f t="shared" si="139"/>
        <v>0</v>
      </c>
      <c r="DF36" s="93">
        <f t="shared" si="139"/>
        <v>0</v>
      </c>
      <c r="DG36" s="93">
        <f t="shared" si="139"/>
        <v>0</v>
      </c>
      <c r="DH36" s="93">
        <f t="shared" si="139"/>
        <v>0</v>
      </c>
      <c r="DI36" s="93">
        <f t="shared" si="139"/>
        <v>0</v>
      </c>
      <c r="DJ36" s="93">
        <f t="shared" si="139"/>
        <v>0</v>
      </c>
      <c r="DK36" s="93">
        <f t="shared" si="139"/>
        <v>0</v>
      </c>
      <c r="DL36" s="93">
        <f t="shared" si="139"/>
        <v>0</v>
      </c>
      <c r="DM36" s="93">
        <f t="shared" si="139"/>
        <v>0</v>
      </c>
      <c r="DN36" s="93">
        <f t="shared" si="139"/>
        <v>0</v>
      </c>
      <c r="DO36" s="93">
        <f t="shared" si="138"/>
        <v>0</v>
      </c>
      <c r="DP36" s="93">
        <f t="shared" si="138"/>
        <v>0</v>
      </c>
      <c r="DQ36" s="93">
        <f t="shared" si="138"/>
        <v>0</v>
      </c>
      <c r="DR36" s="93">
        <f t="shared" si="138"/>
        <v>0</v>
      </c>
      <c r="DS36" s="93">
        <f t="shared" si="138"/>
        <v>0</v>
      </c>
      <c r="DU36" s="37">
        <v>32</v>
      </c>
      <c r="DV36" s="93">
        <f t="shared" ref="DV36:DV67" si="147">IF($W36&lt;DV$3,0,IF($W36=DV$3,1,DV35*((1+TF))/(1+DF)))</f>
        <v>0.62677880638457129</v>
      </c>
      <c r="DW36" s="93">
        <f t="shared" ref="DW36:DW67" si="148">IF($W36&lt;DW$3,0,IF($W36=DW$3,1,DW35*((1+TF))/(1+DF)))</f>
        <v>0.63599614177257957</v>
      </c>
      <c r="DX36" s="93">
        <f t="shared" ref="DX36:DX67" si="149">IF($W36&lt;DX$3,0,IF($W36=DX$3,1,DX35*((1+TF))/(1+DF)))</f>
        <v>0.64534902621041157</v>
      </c>
      <c r="DY36" s="93">
        <f t="shared" ref="DY36:DY67" si="150">IF($W36&lt;DY$3,0,IF($W36=DY$3,1,DY35*((1+TF))/(1+DF)))</f>
        <v>0.65483945306644697</v>
      </c>
      <c r="DZ36" s="93">
        <f t="shared" ref="DZ36:DZ67" si="151">IF($W36&lt;DZ$3,0,IF($W36=DZ$3,1,DZ35*((1+TF))/(1+DF)))</f>
        <v>0.6644694450233064</v>
      </c>
      <c r="EA36" s="93">
        <f t="shared" ref="EA36:EA67" si="152">IF($W36&lt;EA$3,0,IF($W36=EA$3,1,EA35*((1+TF))/(1+DF)))</f>
        <v>0.67424105450894323</v>
      </c>
      <c r="EB36" s="93">
        <f t="shared" ref="EB36:EB67" si="153">IF($W36&lt;EB$3,0,IF($W36=EB$3,1,EB35*((1+TF))/(1+DF)))</f>
        <v>0.68415636413407466</v>
      </c>
      <c r="EC36" s="93">
        <f t="shared" ref="EC36:EC67" si="154">IF($W36&lt;EC$3,0,IF($W36=EC$3,1,EC35*((1+TF))/(1+DF)))</f>
        <v>0.69421748713604636</v>
      </c>
      <c r="ED36" s="93">
        <f t="shared" ref="ED36:ED67" si="155">IF($W36&lt;ED$3,0,IF($W36=ED$3,1,ED35*((1+TF))/(1+DF)))</f>
        <v>0.70442656782922342</v>
      </c>
      <c r="EE36" s="93">
        <f t="shared" ref="EE36:EE67" si="156">IF($W36&lt;EE$3,0,IF($W36=EE$3,1,EE35*((1+TF))/(1+DF)))</f>
        <v>0.71478578206200605</v>
      </c>
      <c r="EF36" s="93">
        <f t="shared" ref="EF36:EF67" si="157">IF($W36&lt;EF$3,0,IF($W36=EF$3,1,EF35*((1+TF))/(1+DF)))</f>
        <v>0.72529733768056492</v>
      </c>
      <c r="EG36" s="93">
        <f t="shared" ref="EG36:EG67" si="158">IF($W36&lt;EG$3,0,IF($W36=EG$3,1,EG35*((1+TF))/(1+DF)))</f>
        <v>0.73596347499939674</v>
      </c>
      <c r="EH36" s="93">
        <f t="shared" ref="EH36:EH67" si="159">IF($W36&lt;EH$3,0,IF($W36=EH$3,1,EH35*((1+TF))/(1+DF)))</f>
        <v>0.7467864672787996</v>
      </c>
      <c r="EI36" s="93">
        <f t="shared" ref="EI36:EI67" si="160">IF($W36&lt;EI$3,0,IF($W36=EI$3,1,EI35*((1+TF))/(1+DF)))</f>
        <v>0.75776862120937016</v>
      </c>
      <c r="EJ36" s="93">
        <f t="shared" ref="EJ36:EJ67" si="161">IF($W36&lt;EJ$3,0,IF($W36=EJ$3,1,EJ35*((1+TF))/(1+DF)))</f>
        <v>0.76891227740362555</v>
      </c>
      <c r="EK36" s="93">
        <f t="shared" ref="EK36:EK67" si="162">IF($W36&lt;EK$3,0,IF($W36=EK$3,1,EK35*((1+TF))/(1+DF)))</f>
        <v>0.78021981089485526</v>
      </c>
      <c r="EL36" s="93">
        <f t="shared" ref="EL36:EL67" si="163">IF($W36&lt;EL$3,0,IF($W36=EL$3,1,EL35*((1+TF))/(1+DF)))</f>
        <v>0.79169363164330897</v>
      </c>
      <c r="EM36" s="93">
        <f t="shared" ref="EM36:EM67" si="164">IF($W36&lt;EM$3,0,IF($W36=EM$3,1,EM35*((1+TF))/(1+DF)))</f>
        <v>0.80333618504982807</v>
      </c>
      <c r="EN36" s="93">
        <f t="shared" ref="EN36:EN67" si="165">IF($W36&lt;EN$3,0,IF($W36=EN$3,1,EN35*((1+TF))/(1+DF)))</f>
        <v>0.81514995247703126</v>
      </c>
      <c r="EO36" s="93">
        <f t="shared" ref="EO36:EO67" si="166">IF($W36&lt;EO$3,0,IF($W36=EO$3,1,EO35*((1+TF))/(1+DF)))</f>
        <v>0.827137451778164</v>
      </c>
      <c r="EP36" s="93">
        <f t="shared" ref="EP36:EP67" si="167">IF($W36&lt;EP$3,0,IF($W36=EP$3,1,EP35*((1+TF))/(1+DF)))</f>
        <v>0.83930123783372512</v>
      </c>
      <c r="EQ36" s="93">
        <f t="shared" ref="EQ36:EQ67" si="168">IF($W36&lt;EQ$3,0,IF($W36=EQ$3,1,EQ35*((1+TF))/(1+DF)))</f>
        <v>0.8516439030959857</v>
      </c>
      <c r="ER36" s="93">
        <f t="shared" ref="ER36:ER67" si="169">IF($W36&lt;ER$3,0,IF($W36=ER$3,1,ER35*((1+TF))/(1+DF)))</f>
        <v>0.86416807814151486</v>
      </c>
      <c r="ES36" s="93">
        <f t="shared" ref="ES36:ES67" si="170">IF($W36&lt;ES$3,0,IF($W36=ES$3,1,ES35*((1+TF))/(1+DF)))</f>
        <v>0.8768764322318312</v>
      </c>
      <c r="ET36" s="93">
        <f t="shared" ref="ET36:ET67" si="171">IF($W36&lt;ET$3,0,IF($W36=ET$3,1,ET35*((1+TF))/(1+DF)))</f>
        <v>0.88977167388229927</v>
      </c>
      <c r="EU36" s="93">
        <f t="shared" ref="EU36:EU67" si="172">IF($W36&lt;EU$3,0,IF($W36=EU$3,1,EU35*((1+TF))/(1+DF)))</f>
        <v>0.90285655143939192</v>
      </c>
      <c r="EV36" s="93">
        <f t="shared" ref="EV36:EV67" si="173">IF($W36&lt;EV$3,0,IF($W36=EV$3,1,EV35*((1+TF))/(1+DF)))</f>
        <v>0.91613385366644173</v>
      </c>
      <c r="EW36" s="93">
        <f t="shared" ref="EW36:EW67" si="174">IF($W36&lt;EW$3,0,IF($W36=EW$3,1,EW35*((1+TF))/(1+DF)))</f>
        <v>0.92960641033800695</v>
      </c>
      <c r="EX36" s="93">
        <f t="shared" ref="EX36:EX67" si="175">IF($W36&lt;EX$3,0,IF($W36=EX$3,1,EX35*((1+TF))/(1+DF)))</f>
        <v>0.94327709284297756</v>
      </c>
      <c r="EY36" s="93">
        <f t="shared" ref="EY36:EY67" si="176">IF($W36&lt;EY$3,0,IF($W36=EY$3,1,EY35*((1+TF))/(1+DF)))</f>
        <v>0.95714881479655067</v>
      </c>
      <c r="EZ36" s="93">
        <f t="shared" ref="EZ36:EZ67" si="177">IF($W36&lt;EZ$3,0,IF($W36=EZ$3,1,EZ35*((1+TF))/(1+DF)))</f>
        <v>0.97122453266120568</v>
      </c>
      <c r="FA36" s="93">
        <f t="shared" ref="FA36:FA67" si="178">IF($W36&lt;FA$3,0,IF($W36=FA$3,1,FA35*((1+TF))/(1+DF)))</f>
        <v>0.98550724637681164</v>
      </c>
      <c r="FB36" s="93">
        <f t="shared" ref="FB36:FB67" si="179">IF($W36&lt;FB$3,0,IF($W36=FB$3,1,FB35*((1+TF))/(1+DF)))</f>
        <v>1</v>
      </c>
      <c r="FC36" s="93">
        <f t="shared" ref="FC36:FC67" si="180">IF($W36&lt;FC$3,0,IF($W36=FC$3,1,FC35*((1+TF))/(1+DF)))</f>
        <v>0</v>
      </c>
      <c r="FD36" s="93">
        <f t="shared" ref="FD36:FD67" si="181">IF($W36&lt;FD$3,0,IF($W36=FD$3,1,FD35*((1+TF))/(1+DF)))</f>
        <v>0</v>
      </c>
      <c r="FE36" s="93">
        <f t="shared" ref="FE36:FE67" si="182">IF($W36&lt;FE$3,0,IF($W36=FE$3,1,FE35*((1+TF))/(1+DF)))</f>
        <v>0</v>
      </c>
      <c r="FF36" s="93">
        <f t="shared" ref="FF36:FF67" si="183">IF($W36&lt;FF$3,0,IF($W36=FF$3,1,FF35*((1+TF))/(1+DF)))</f>
        <v>0</v>
      </c>
      <c r="FG36" s="93">
        <f t="shared" ref="FG36:FG67" si="184">IF($W36&lt;FG$3,0,IF($W36=FG$3,1,FG35*((1+TF))/(1+DF)))</f>
        <v>0</v>
      </c>
      <c r="FH36" s="93">
        <f t="shared" ref="FH36:FH67" si="185">IF($W36&lt;FH$3,0,IF($W36=FH$3,1,FH35*((1+TF))/(1+DF)))</f>
        <v>0</v>
      </c>
      <c r="FI36" s="93">
        <f t="shared" ref="FI36:FI67" si="186">IF($W36&lt;FI$3,0,IF($W36=FI$3,1,FI35*((1+TF))/(1+DF)))</f>
        <v>0</v>
      </c>
      <c r="FJ36" s="93">
        <f t="shared" ref="FJ36:FJ67" si="187">IF($W36&lt;FJ$3,0,IF($W36=FJ$3,1,FJ35*((1+TF))/(1+DF)))</f>
        <v>0</v>
      </c>
      <c r="FK36" s="93">
        <f t="shared" ref="FK36:FK67" si="188">IF($W36&lt;FK$3,0,IF($W36=FK$3,1,FK35*((1+TF))/(1+DF)))</f>
        <v>0</v>
      </c>
      <c r="FL36" s="93">
        <f t="shared" ref="FL36:FL67" si="189">IF($W36&lt;FL$3,0,IF($W36=FL$3,1,FL35*((1+TF))/(1+DF)))</f>
        <v>0</v>
      </c>
      <c r="FM36" s="93">
        <f t="shared" ref="FM36:FM67" si="190">IF($W36&lt;FM$3,0,IF($W36=FM$3,1,FM35*((1+TF))/(1+DF)))</f>
        <v>0</v>
      </c>
      <c r="FN36" s="93">
        <f t="shared" ref="FN36:FN67" si="191">IF($W36&lt;FN$3,0,IF($W36=FN$3,1,FN35*((1+TF))/(1+DF)))</f>
        <v>0</v>
      </c>
      <c r="FO36" s="93">
        <f t="shared" ref="FO36:FO67" si="192">IF($W36&lt;FO$3,0,IF($W36=FO$3,1,FO35*((1+TF))/(1+DF)))</f>
        <v>0</v>
      </c>
      <c r="FP36" s="93">
        <f t="shared" ref="FP36:FP67" si="193">IF($W36&lt;FP$3,0,IF($W36=FP$3,1,FP35*((1+TF))/(1+DF)))</f>
        <v>0</v>
      </c>
      <c r="FQ36" s="93">
        <f t="shared" ref="FQ36:FQ67" si="194">IF($W36&lt;FQ$3,0,IF($W36=FQ$3,1,FQ35*((1+TF))/(1+DF)))</f>
        <v>0</v>
      </c>
      <c r="FR36" s="93">
        <f t="shared" ref="FR36:FR67" si="195">IF($W36&lt;FR$3,0,IF($W36=FR$3,1,FR35*((1+TF))/(1+DF)))</f>
        <v>0</v>
      </c>
      <c r="FS36" s="93">
        <f t="shared" ref="FS36:FS67" si="196">IF($W36&lt;FS$3,0,IF($W36=FS$3,1,FS35*((1+TF))/(1+DF)))</f>
        <v>0</v>
      </c>
      <c r="FT36" s="93">
        <f t="shared" ref="FT36:FT67" si="197">IF($W36&lt;FT$3,0,IF($W36=FT$3,1,FT35*((1+TF))/(1+DF)))</f>
        <v>0</v>
      </c>
      <c r="FU36" s="93">
        <f t="shared" ref="FU36:FU67" si="198">IF($W36&lt;FU$3,0,IF($W36=FU$3,1,FU35*((1+TF))/(1+DF)))</f>
        <v>0</v>
      </c>
      <c r="FV36" s="93">
        <f t="shared" ref="FV36:FV67" si="199">IF($W36&lt;FV$3,0,IF($W36=FV$3,1,FV35*((1+TF))/(1+DF)))</f>
        <v>0</v>
      </c>
      <c r="FW36" s="93">
        <f t="shared" ref="FW36:FW67" si="200">IF($W36&lt;FW$3,0,IF($W36=FW$3,1,FW35*((1+TF))/(1+DF)))</f>
        <v>0</v>
      </c>
      <c r="FX36" s="93">
        <f t="shared" ref="FX36:FX67" si="201">IF($W36&lt;FX$3,0,IF($W36=FX$3,1,FX35*((1+TF))/(1+DF)))</f>
        <v>0</v>
      </c>
      <c r="FY36" s="93">
        <f t="shared" ref="FY36:FY67" si="202">IF($W36&lt;FY$3,0,IF($W36=FY$3,1,FY35*((1+TF))/(1+DF)))</f>
        <v>0</v>
      </c>
      <c r="FZ36" s="93">
        <f t="shared" ref="FZ36:FZ67" si="203">IF($W36&lt;FZ$3,0,IF($W36=FZ$3,1,FZ35*((1+TF))/(1+DF)))</f>
        <v>0</v>
      </c>
      <c r="GA36" s="93">
        <f t="shared" ref="GA36:GA67" si="204">IF($W36&lt;GA$3,0,IF($W36=GA$3,1,GA35*((1+TF))/(1+DF)))</f>
        <v>0</v>
      </c>
      <c r="GB36" s="93">
        <f t="shared" ref="GB36:GB67" si="205">IF($W36&lt;GB$3,0,IF($W36=GB$3,1,GB35*((1+TF))/(1+DF)))</f>
        <v>0</v>
      </c>
      <c r="GC36" s="93">
        <f t="shared" ref="GC36:GC67" si="206">IF($W36&lt;GC$3,0,IF($W36=GC$3,1,GC35*((1+TF))/(1+DF)))</f>
        <v>0</v>
      </c>
      <c r="GD36" s="93">
        <f t="shared" ref="GD36:GD67" si="207">IF($W36&lt;GD$3,0,IF($W36=GD$3,1,GD35*((1+TF))/(1+DF)))</f>
        <v>0</v>
      </c>
      <c r="GE36" s="93">
        <f t="shared" ref="GE36:GE67" si="208">IF($W36&lt;GE$3,0,IF($W36=GE$3,1,GE35*((1+TF))/(1+DF)))</f>
        <v>0</v>
      </c>
      <c r="GF36" s="93">
        <f t="shared" ref="GF36:GF67" si="209">IF($W36&lt;GF$3,0,IF($W36=GF$3,1,GF35*((1+TF))/(1+DF)))</f>
        <v>0</v>
      </c>
      <c r="GG36" s="93">
        <f t="shared" ref="GG36:GG67" si="210">IF($W36&lt;GG$3,0,IF($W36=GG$3,1,GG35*((1+TF))/(1+DF)))</f>
        <v>0</v>
      </c>
      <c r="GH36" s="93">
        <f t="shared" ref="GH36:GH67" si="211">IF($W36&lt;GH$3,0,IF($W36=GH$3,1,GH35*((1+TF))/(1+DF)))</f>
        <v>0</v>
      </c>
      <c r="GI36" s="93">
        <f t="shared" ref="GI36:GI67" si="212">IF($W36&lt;GI$3,0,IF($W36=GI$3,1,GI35*((1+TF))/(1+DF)))</f>
        <v>0</v>
      </c>
      <c r="GJ36" s="93">
        <f t="shared" ref="GJ36:GJ67" si="213">IF($W36&lt;GJ$3,0,IF($W36=GJ$3,1,GJ35*((1+TF))/(1+DF)))</f>
        <v>0</v>
      </c>
      <c r="GK36" s="93">
        <f t="shared" ref="GK36:GK67" si="214">IF($W36&lt;GK$3,0,IF($W36=GK$3,1,GK35*((1+TF))/(1+DF)))</f>
        <v>0</v>
      </c>
      <c r="GL36" s="93">
        <f t="shared" ref="GL36:GL67" si="215">IF($W36&lt;GL$3,0,IF($W36=GL$3,1,GL35*((1+TF))/(1+DF)))</f>
        <v>0</v>
      </c>
      <c r="GM36" s="93">
        <f t="shared" ref="GM36:GM67" si="216">IF($W36&lt;GM$3,0,IF($W36=GM$3,1,GM35*((1+TF))/(1+DF)))</f>
        <v>0</v>
      </c>
      <c r="GN36" s="93">
        <f t="shared" ref="GN36:GN67" si="217">IF($W36&lt;GN$3,0,IF($W36=GN$3,1,GN35*((1+TF))/(1+DF)))</f>
        <v>0</v>
      </c>
      <c r="GO36" s="93">
        <f t="shared" ref="GO36:GO67" si="218">IF($W36&lt;GO$3,0,IF($W36=GO$3,1,GO35*((1+TF))/(1+DF)))</f>
        <v>0</v>
      </c>
      <c r="GP36" s="93">
        <f t="shared" ref="GP36:GP67" si="219">IF($W36&lt;GP$3,0,IF($W36=GP$3,1,GP35*((1+TF))/(1+DF)))</f>
        <v>0</v>
      </c>
      <c r="GQ36" s="93">
        <f t="shared" ref="GQ36:GQ67" si="220">IF($W36&lt;GQ$3,0,IF($W36=GQ$3,1,GQ35*((1+TF))/(1+DF)))</f>
        <v>0</v>
      </c>
      <c r="GR36" s="93">
        <f t="shared" ref="GR36:GR67" si="221">IF($W36&lt;GR$3,0,IF($W36=GR$3,1,GR35*((1+TF))/(1+DF)))</f>
        <v>0</v>
      </c>
      <c r="GS36" s="93">
        <f t="shared" ref="GS36:GS67" si="222">IF($W36&lt;GS$3,0,IF($W36=GS$3,1,GS35*((1+TF))/(1+DF)))</f>
        <v>0</v>
      </c>
      <c r="GT36" s="93">
        <f t="shared" ref="GT36:GT67" si="223">IF($W36&lt;GT$3,0,IF($W36=GT$3,1,GT35*((1+TF))/(1+DF)))</f>
        <v>0</v>
      </c>
      <c r="GU36" s="93">
        <f t="shared" ref="GU36:GU67" si="224">IF($W36&lt;GU$3,0,IF($W36=GU$3,1,GU35*((1+TF))/(1+DF)))</f>
        <v>0</v>
      </c>
      <c r="GV36" s="93">
        <f t="shared" ref="GV36:GV67" si="225">IF($W36&lt;GV$3,0,IF($W36=GV$3,1,GV35*((1+TF))/(1+DF)))</f>
        <v>0</v>
      </c>
      <c r="GW36" s="93">
        <f t="shared" ref="GW36:GW67" si="226">IF($W36&lt;GW$3,0,IF($W36=GW$3,1,GW35*((1+TF))/(1+DF)))</f>
        <v>0</v>
      </c>
      <c r="GX36" s="93">
        <f t="shared" ref="GX36:GX67" si="227">IF($W36&lt;GX$3,0,IF($W36=GX$3,1,GX35*((1+TF))/(1+DF)))</f>
        <v>0</v>
      </c>
      <c r="GY36" s="93">
        <f t="shared" ref="GY36:GY67" si="228">IF($W36&lt;GY$3,0,IF($W36=GY$3,1,GY35*((1+TF))/(1+DF)))</f>
        <v>0</v>
      </c>
      <c r="GZ36" s="93">
        <f t="shared" ref="GZ36:GZ67" si="229">IF($W36&lt;GZ$3,0,IF($W36=GZ$3,1,GZ35*((1+TF))/(1+DF)))</f>
        <v>0</v>
      </c>
      <c r="HA36" s="93">
        <f t="shared" ref="HA36:HA67" si="230">IF($W36&lt;HA$3,0,IF($W36=HA$3,1,HA35*((1+TF))/(1+DF)))</f>
        <v>0</v>
      </c>
      <c r="HB36" s="93">
        <f t="shared" ref="HB36:HB67" si="231">IF($W36&lt;HB$3,0,IF($W36=HB$3,1,HB35*((1+TF))/(1+DF)))</f>
        <v>0</v>
      </c>
      <c r="HC36" s="93">
        <f t="shared" ref="HC36:HC67" si="232">IF($W36&lt;HC$3,0,IF($W36=HC$3,1,HC35*((1+TF))/(1+DF)))</f>
        <v>0</v>
      </c>
      <c r="HD36" s="93">
        <f t="shared" ref="HD36:HD67" si="233">IF($W36&lt;HD$3,0,IF($W36=HD$3,1,HD35*((1+TF))/(1+DF)))</f>
        <v>0</v>
      </c>
      <c r="HE36" s="93">
        <f t="shared" ref="HE36:HE67" si="234">IF($W36&lt;HE$3,0,IF($W36=HE$3,1,HE35*((1+TF))/(1+DF)))</f>
        <v>0</v>
      </c>
      <c r="HF36" s="93">
        <f t="shared" ref="HF36:HF67" si="235">IF($W36&lt;HF$3,0,IF($W36=HF$3,1,HF35*((1+TF))/(1+DF)))</f>
        <v>0</v>
      </c>
      <c r="HG36" s="93">
        <f t="shared" ref="HG36:HG67" si="236">IF($W36&lt;HG$3,0,IF($W36=HG$3,1,HG35*((1+TF))/(1+DF)))</f>
        <v>0</v>
      </c>
      <c r="HH36" s="93">
        <f t="shared" ref="HH36:HH67" si="237">IF($W36&lt;HH$3,0,IF($W36=HH$3,1,HH35*((1+TF))/(1+DF)))</f>
        <v>0</v>
      </c>
      <c r="HI36" s="93">
        <f t="shared" ref="HI36:HI67" si="238">IF($W36&lt;HI$3,0,IF($W36=HI$3,1,HI35*((1+TF))/(1+DF)))</f>
        <v>0</v>
      </c>
      <c r="HJ36" s="93">
        <f t="shared" ref="HJ36:HJ67" si="239">IF($W36&lt;HJ$3,0,IF($W36=HJ$3,1,HJ35*((1+TF))/(1+DF)))</f>
        <v>0</v>
      </c>
      <c r="HK36" s="93">
        <f t="shared" ref="HK36:HK67" si="240">IF($W36&lt;HK$3,0,IF($W36=HK$3,1,HK35*((1+TF))/(1+DF)))</f>
        <v>0</v>
      </c>
      <c r="HL36" s="93">
        <f t="shared" ref="HL36:HL67" si="241">IF($W36&lt;HL$3,0,IF($W36=HL$3,1,HL35*((1+TF))/(1+DF)))</f>
        <v>0</v>
      </c>
      <c r="HM36" s="93">
        <f t="shared" ref="HM36:HM67" si="242">IF($W36&lt;HM$3,0,IF($W36=HM$3,1,HM35*((1+TF))/(1+DF)))</f>
        <v>0</v>
      </c>
      <c r="HN36" s="93">
        <f t="shared" ref="HN36:HN67" si="243">IF($W36&lt;HN$3,0,IF($W36=HN$3,1,HN35*((1+TF))/(1+DF)))</f>
        <v>0</v>
      </c>
      <c r="HO36" s="93">
        <f t="shared" ref="HO36:HO67" si="244">IF($W36&lt;HO$3,0,IF($W36=HO$3,1,HO35*((1+TF))/(1+DF)))</f>
        <v>0</v>
      </c>
      <c r="HP36" s="93">
        <f t="shared" ref="HP36:HP67" si="245">IF($W36&lt;HP$3,0,IF($W36=HP$3,1,HP35*((1+TF))/(1+DF)))</f>
        <v>0</v>
      </c>
      <c r="HQ36" s="93">
        <f t="shared" ref="HQ36:HQ67" si="246">IF($W36&lt;HQ$3,0,IF($W36=HQ$3,1,HQ35*((1+TF))/(1+DF)))</f>
        <v>0</v>
      </c>
    </row>
    <row r="37" spans="2:225" x14ac:dyDescent="0.25">
      <c r="B37" s="40">
        <v>33</v>
      </c>
      <c r="C37" s="91">
        <f t="shared" ca="1" si="140"/>
        <v>10096210.845649827</v>
      </c>
      <c r="D37" s="91">
        <f t="shared" ca="1" si="141"/>
        <v>12596052.774948172</v>
      </c>
      <c r="E37" s="91">
        <f t="shared" ca="1" si="142"/>
        <v>5338573.6692401487</v>
      </c>
      <c r="F37" s="91">
        <f t="shared" ca="1" si="143"/>
        <v>7179398.3897597948</v>
      </c>
      <c r="H37" s="40">
        <v>33</v>
      </c>
      <c r="I37" s="91">
        <f t="shared" si="134"/>
        <v>430654.79000925075</v>
      </c>
      <c r="J37" s="41">
        <f t="shared" si="135"/>
        <v>0.78700000000000003</v>
      </c>
      <c r="K37" s="92">
        <f t="shared" si="144"/>
        <v>338925.31973728037</v>
      </c>
      <c r="L37" s="92">
        <f t="shared" si="145"/>
        <v>1350.3000786345831</v>
      </c>
      <c r="M37" s="42"/>
      <c r="N37" s="40">
        <v>33</v>
      </c>
      <c r="O37" s="54">
        <f t="shared" si="133"/>
        <v>3.83767404095655</v>
      </c>
      <c r="P37" s="92">
        <f t="shared" si="128"/>
        <v>457.06670138314445</v>
      </c>
      <c r="Q37" s="92">
        <f t="shared" si="146"/>
        <v>166829.34600484773</v>
      </c>
      <c r="R37" s="42"/>
      <c r="S37" s="40">
        <v>33</v>
      </c>
      <c r="T37" s="54">
        <f>'7. Dödsrisk'!F37</f>
        <v>4.0000000000000002E-4</v>
      </c>
      <c r="U37" s="90">
        <f t="shared" si="116"/>
        <v>0.99960000000000004</v>
      </c>
      <c r="V37" s="43"/>
      <c r="W37" s="37">
        <v>33</v>
      </c>
      <c r="X37" s="93">
        <f t="shared" si="136"/>
        <v>0.99202900210834266</v>
      </c>
      <c r="Y37" s="93">
        <f t="shared" si="136"/>
        <v>0.99411664706718383</v>
      </c>
      <c r="Z37" s="93">
        <f t="shared" si="136"/>
        <v>0.9943055651245577</v>
      </c>
      <c r="AA37" s="93">
        <f t="shared" si="136"/>
        <v>0.99441495076914244</v>
      </c>
      <c r="AB37" s="93">
        <f t="shared" si="136"/>
        <v>0.99446467400284222</v>
      </c>
      <c r="AC37" s="93">
        <f t="shared" si="136"/>
        <v>0.9945342914032409</v>
      </c>
      <c r="AD37" s="93">
        <f t="shared" si="136"/>
        <v>0.9945342914032409</v>
      </c>
      <c r="AE37" s="93">
        <f t="shared" si="136"/>
        <v>0.99464370221048393</v>
      </c>
      <c r="AF37" s="93">
        <f t="shared" si="136"/>
        <v>0.99473322820102228</v>
      </c>
      <c r="AG37" s="93">
        <f t="shared" si="136"/>
        <v>0.99482276224962474</v>
      </c>
      <c r="AH37" s="93">
        <f t="shared" si="136"/>
        <v>0.99491230435701672</v>
      </c>
      <c r="AI37" s="93">
        <f t="shared" si="136"/>
        <v>0.99511132662234136</v>
      </c>
      <c r="AJ37" s="93">
        <f t="shared" si="136"/>
        <v>0.99515113266764776</v>
      </c>
      <c r="AK37" s="93">
        <f t="shared" si="136"/>
        <v>0.99519094030526012</v>
      </c>
      <c r="AL37" s="93">
        <f t="shared" si="136"/>
        <v>0.99535019633667421</v>
      </c>
      <c r="AM37" s="93">
        <f t="shared" si="136"/>
        <v>0.9955493061979136</v>
      </c>
      <c r="AN37" s="93">
        <f t="shared" si="137"/>
        <v>0.99560904274047801</v>
      </c>
      <c r="AO37" s="93">
        <f t="shared" si="137"/>
        <v>0.99583808550014286</v>
      </c>
      <c r="AP37" s="93">
        <f t="shared" si="137"/>
        <v>0.99587792061696767</v>
      </c>
      <c r="AQ37" s="93">
        <f t="shared" si="137"/>
        <v>0.99607713604417647</v>
      </c>
      <c r="AR37" s="93">
        <f t="shared" si="137"/>
        <v>0.99629632123484801</v>
      </c>
      <c r="AS37" s="93">
        <f t="shared" si="137"/>
        <v>0.99655542564551614</v>
      </c>
      <c r="AT37" s="93">
        <f t="shared" si="137"/>
        <v>0.99681459744085077</v>
      </c>
      <c r="AU37" s="93">
        <f t="shared" si="137"/>
        <v>0.99698408473525568</v>
      </c>
      <c r="AV37" s="93">
        <f t="shared" si="137"/>
        <v>0.99725334313790293</v>
      </c>
      <c r="AW37" s="93">
        <f t="shared" si="137"/>
        <v>0.997512696438977</v>
      </c>
      <c r="AX37" s="93">
        <f t="shared" si="137"/>
        <v>0.99773219752243203</v>
      </c>
      <c r="AY37" s="93">
        <f t="shared" si="137"/>
        <v>0.99801164078185078</v>
      </c>
      <c r="AZ37" s="93">
        <f t="shared" si="137"/>
        <v>0.99829116230729675</v>
      </c>
      <c r="BA37" s="93">
        <f t="shared" si="137"/>
        <v>0.99859073952915556</v>
      </c>
      <c r="BB37" s="93">
        <f t="shared" si="137"/>
        <v>0.99896035486045387</v>
      </c>
      <c r="BC37" s="93">
        <f t="shared" si="137"/>
        <v>0.99922015210000004</v>
      </c>
      <c r="BD37" s="93">
        <f t="shared" si="131"/>
        <v>0.99961</v>
      </c>
      <c r="BE37" s="93">
        <f t="shared" si="131"/>
        <v>1</v>
      </c>
      <c r="BF37" s="93">
        <f t="shared" si="131"/>
        <v>0</v>
      </c>
      <c r="BG37" s="93">
        <f t="shared" si="131"/>
        <v>0</v>
      </c>
      <c r="BH37" s="93">
        <f t="shared" si="131"/>
        <v>0</v>
      </c>
      <c r="BI37" s="93">
        <f t="shared" si="131"/>
        <v>0</v>
      </c>
      <c r="BJ37" s="93">
        <f t="shared" si="131"/>
        <v>0</v>
      </c>
      <c r="BK37" s="93">
        <f t="shared" si="131"/>
        <v>0</v>
      </c>
      <c r="BL37" s="93">
        <f t="shared" si="131"/>
        <v>0</v>
      </c>
      <c r="BM37" s="93">
        <f t="shared" si="131"/>
        <v>0</v>
      </c>
      <c r="BN37" s="93">
        <f t="shared" si="131"/>
        <v>0</v>
      </c>
      <c r="BO37" s="93">
        <f t="shared" si="131"/>
        <v>0</v>
      </c>
      <c r="BP37" s="93">
        <f t="shared" si="131"/>
        <v>0</v>
      </c>
      <c r="BQ37" s="93">
        <f t="shared" si="131"/>
        <v>0</v>
      </c>
      <c r="BR37" s="93">
        <f t="shared" si="131"/>
        <v>0</v>
      </c>
      <c r="BS37" s="93">
        <f t="shared" ref="BS37:CI51" si="247">IF($W37&lt;BS$3,0,IF($W37=BS$3,1,BS36*$U36))</f>
        <v>0</v>
      </c>
      <c r="BT37" s="93">
        <f t="shared" si="247"/>
        <v>0</v>
      </c>
      <c r="BU37" s="93">
        <f t="shared" si="247"/>
        <v>0</v>
      </c>
      <c r="BV37" s="93">
        <f t="shared" si="247"/>
        <v>0</v>
      </c>
      <c r="BW37" s="93">
        <f t="shared" si="247"/>
        <v>0</v>
      </c>
      <c r="BX37" s="93">
        <f t="shared" si="247"/>
        <v>0</v>
      </c>
      <c r="BY37" s="93">
        <f t="shared" si="247"/>
        <v>0</v>
      </c>
      <c r="BZ37" s="93">
        <f t="shared" si="247"/>
        <v>0</v>
      </c>
      <c r="CA37" s="93">
        <f t="shared" si="247"/>
        <v>0</v>
      </c>
      <c r="CB37" s="93">
        <f t="shared" si="247"/>
        <v>0</v>
      </c>
      <c r="CC37" s="93">
        <f t="shared" si="247"/>
        <v>0</v>
      </c>
      <c r="CD37" s="93">
        <f t="shared" si="247"/>
        <v>0</v>
      </c>
      <c r="CE37" s="93">
        <f t="shared" si="247"/>
        <v>0</v>
      </c>
      <c r="CF37" s="93">
        <f t="shared" si="247"/>
        <v>0</v>
      </c>
      <c r="CG37" s="93">
        <f t="shared" si="247"/>
        <v>0</v>
      </c>
      <c r="CH37" s="93">
        <f t="shared" si="247"/>
        <v>0</v>
      </c>
      <c r="CI37" s="93">
        <f t="shared" si="247"/>
        <v>0</v>
      </c>
      <c r="CJ37" s="93">
        <f t="shared" si="132"/>
        <v>0</v>
      </c>
      <c r="CK37" s="93">
        <f t="shared" si="132"/>
        <v>0</v>
      </c>
      <c r="CL37" s="93">
        <f t="shared" si="132"/>
        <v>0</v>
      </c>
      <c r="CM37" s="93">
        <f t="shared" si="132"/>
        <v>0</v>
      </c>
      <c r="CN37" s="93">
        <f t="shared" si="132"/>
        <v>0</v>
      </c>
      <c r="CO37" s="93">
        <f t="shared" si="132"/>
        <v>0</v>
      </c>
      <c r="CP37" s="93">
        <f t="shared" si="132"/>
        <v>0</v>
      </c>
      <c r="CQ37" s="93">
        <f t="shared" si="132"/>
        <v>0</v>
      </c>
      <c r="CR37" s="93">
        <f t="shared" si="132"/>
        <v>0</v>
      </c>
      <c r="CS37" s="93">
        <f t="shared" si="132"/>
        <v>0</v>
      </c>
      <c r="CT37" s="93">
        <f t="shared" si="132"/>
        <v>0</v>
      </c>
      <c r="CU37" s="93">
        <f t="shared" si="132"/>
        <v>0</v>
      </c>
      <c r="CV37" s="93">
        <f t="shared" si="132"/>
        <v>0</v>
      </c>
      <c r="CW37" s="93">
        <f t="shared" si="132"/>
        <v>0</v>
      </c>
      <c r="CX37" s="93">
        <f t="shared" si="132"/>
        <v>0</v>
      </c>
      <c r="CY37" s="93">
        <f t="shared" si="132"/>
        <v>0</v>
      </c>
      <c r="CZ37" s="93">
        <f t="shared" si="139"/>
        <v>0</v>
      </c>
      <c r="DA37" s="93">
        <f t="shared" si="139"/>
        <v>0</v>
      </c>
      <c r="DB37" s="93">
        <f t="shared" si="139"/>
        <v>0</v>
      </c>
      <c r="DC37" s="93">
        <f t="shared" si="139"/>
        <v>0</v>
      </c>
      <c r="DD37" s="93">
        <f t="shared" si="139"/>
        <v>0</v>
      </c>
      <c r="DE37" s="93">
        <f t="shared" si="139"/>
        <v>0</v>
      </c>
      <c r="DF37" s="93">
        <f t="shared" si="139"/>
        <v>0</v>
      </c>
      <c r="DG37" s="93">
        <f t="shared" si="139"/>
        <v>0</v>
      </c>
      <c r="DH37" s="93">
        <f t="shared" si="139"/>
        <v>0</v>
      </c>
      <c r="DI37" s="93">
        <f t="shared" si="139"/>
        <v>0</v>
      </c>
      <c r="DJ37" s="93">
        <f t="shared" si="139"/>
        <v>0</v>
      </c>
      <c r="DK37" s="93">
        <f t="shared" si="139"/>
        <v>0</v>
      </c>
      <c r="DL37" s="93">
        <f t="shared" si="139"/>
        <v>0</v>
      </c>
      <c r="DM37" s="93">
        <f t="shared" si="139"/>
        <v>0</v>
      </c>
      <c r="DN37" s="93">
        <f t="shared" si="139"/>
        <v>0</v>
      </c>
      <c r="DO37" s="93">
        <f t="shared" si="138"/>
        <v>0</v>
      </c>
      <c r="DP37" s="93">
        <f t="shared" si="138"/>
        <v>0</v>
      </c>
      <c r="DQ37" s="93">
        <f t="shared" si="138"/>
        <v>0</v>
      </c>
      <c r="DR37" s="93">
        <f t="shared" si="138"/>
        <v>0</v>
      </c>
      <c r="DS37" s="93">
        <f t="shared" si="138"/>
        <v>0</v>
      </c>
      <c r="DU37" s="37">
        <v>33</v>
      </c>
      <c r="DV37" s="93">
        <f t="shared" si="147"/>
        <v>0.61769505556740356</v>
      </c>
      <c r="DW37" s="93">
        <f t="shared" si="148"/>
        <v>0.62677880638457129</v>
      </c>
      <c r="DX37" s="93">
        <f t="shared" si="149"/>
        <v>0.63599614177257957</v>
      </c>
      <c r="DY37" s="93">
        <f t="shared" si="150"/>
        <v>0.64534902621041157</v>
      </c>
      <c r="DZ37" s="93">
        <f t="shared" si="151"/>
        <v>0.65483945306644697</v>
      </c>
      <c r="EA37" s="93">
        <f t="shared" si="152"/>
        <v>0.6644694450233064</v>
      </c>
      <c r="EB37" s="93">
        <f t="shared" si="153"/>
        <v>0.67424105450894323</v>
      </c>
      <c r="EC37" s="93">
        <f t="shared" si="154"/>
        <v>0.68415636413407466</v>
      </c>
      <c r="ED37" s="93">
        <f t="shared" si="155"/>
        <v>0.69421748713604636</v>
      </c>
      <c r="EE37" s="93">
        <f t="shared" si="156"/>
        <v>0.70442656782922342</v>
      </c>
      <c r="EF37" s="93">
        <f t="shared" si="157"/>
        <v>0.71478578206200605</v>
      </c>
      <c r="EG37" s="93">
        <f t="shared" si="158"/>
        <v>0.72529733768056492</v>
      </c>
      <c r="EH37" s="93">
        <f t="shared" si="159"/>
        <v>0.73596347499939674</v>
      </c>
      <c r="EI37" s="93">
        <f t="shared" si="160"/>
        <v>0.7467864672787996</v>
      </c>
      <c r="EJ37" s="93">
        <f t="shared" si="161"/>
        <v>0.75776862120937016</v>
      </c>
      <c r="EK37" s="93">
        <f t="shared" si="162"/>
        <v>0.76891227740362555</v>
      </c>
      <c r="EL37" s="93">
        <f t="shared" si="163"/>
        <v>0.78021981089485526</v>
      </c>
      <c r="EM37" s="93">
        <f t="shared" si="164"/>
        <v>0.79169363164330897</v>
      </c>
      <c r="EN37" s="93">
        <f t="shared" si="165"/>
        <v>0.80333618504982807</v>
      </c>
      <c r="EO37" s="93">
        <f t="shared" si="166"/>
        <v>0.81514995247703126</v>
      </c>
      <c r="EP37" s="93">
        <f t="shared" si="167"/>
        <v>0.827137451778164</v>
      </c>
      <c r="EQ37" s="93">
        <f t="shared" si="168"/>
        <v>0.83930123783372512</v>
      </c>
      <c r="ER37" s="93">
        <f t="shared" si="169"/>
        <v>0.8516439030959857</v>
      </c>
      <c r="ES37" s="93">
        <f t="shared" si="170"/>
        <v>0.86416807814151486</v>
      </c>
      <c r="ET37" s="93">
        <f t="shared" si="171"/>
        <v>0.8768764322318312</v>
      </c>
      <c r="EU37" s="93">
        <f t="shared" si="172"/>
        <v>0.88977167388229927</v>
      </c>
      <c r="EV37" s="93">
        <f t="shared" si="173"/>
        <v>0.90285655143939192</v>
      </c>
      <c r="EW37" s="93">
        <f t="shared" si="174"/>
        <v>0.91613385366644173</v>
      </c>
      <c r="EX37" s="93">
        <f t="shared" si="175"/>
        <v>0.92960641033800695</v>
      </c>
      <c r="EY37" s="93">
        <f t="shared" si="176"/>
        <v>0.94327709284297756</v>
      </c>
      <c r="EZ37" s="93">
        <f t="shared" si="177"/>
        <v>0.95714881479655067</v>
      </c>
      <c r="FA37" s="93">
        <f t="shared" si="178"/>
        <v>0.97122453266120568</v>
      </c>
      <c r="FB37" s="93">
        <f t="shared" si="179"/>
        <v>0.98550724637681164</v>
      </c>
      <c r="FC37" s="93">
        <f t="shared" si="180"/>
        <v>1</v>
      </c>
      <c r="FD37" s="93">
        <f t="shared" si="181"/>
        <v>0</v>
      </c>
      <c r="FE37" s="93">
        <f t="shared" si="182"/>
        <v>0</v>
      </c>
      <c r="FF37" s="93">
        <f t="shared" si="183"/>
        <v>0</v>
      </c>
      <c r="FG37" s="93">
        <f t="shared" si="184"/>
        <v>0</v>
      </c>
      <c r="FH37" s="93">
        <f t="shared" si="185"/>
        <v>0</v>
      </c>
      <c r="FI37" s="93">
        <f t="shared" si="186"/>
        <v>0</v>
      </c>
      <c r="FJ37" s="93">
        <f t="shared" si="187"/>
        <v>0</v>
      </c>
      <c r="FK37" s="93">
        <f t="shared" si="188"/>
        <v>0</v>
      </c>
      <c r="FL37" s="93">
        <f t="shared" si="189"/>
        <v>0</v>
      </c>
      <c r="FM37" s="93">
        <f t="shared" si="190"/>
        <v>0</v>
      </c>
      <c r="FN37" s="93">
        <f t="shared" si="191"/>
        <v>0</v>
      </c>
      <c r="FO37" s="93">
        <f t="shared" si="192"/>
        <v>0</v>
      </c>
      <c r="FP37" s="93">
        <f t="shared" si="193"/>
        <v>0</v>
      </c>
      <c r="FQ37" s="93">
        <f t="shared" si="194"/>
        <v>0</v>
      </c>
      <c r="FR37" s="93">
        <f t="shared" si="195"/>
        <v>0</v>
      </c>
      <c r="FS37" s="93">
        <f t="shared" si="196"/>
        <v>0</v>
      </c>
      <c r="FT37" s="93">
        <f t="shared" si="197"/>
        <v>0</v>
      </c>
      <c r="FU37" s="93">
        <f t="shared" si="198"/>
        <v>0</v>
      </c>
      <c r="FV37" s="93">
        <f t="shared" si="199"/>
        <v>0</v>
      </c>
      <c r="FW37" s="93">
        <f t="shared" si="200"/>
        <v>0</v>
      </c>
      <c r="FX37" s="93">
        <f t="shared" si="201"/>
        <v>0</v>
      </c>
      <c r="FY37" s="93">
        <f t="shared" si="202"/>
        <v>0</v>
      </c>
      <c r="FZ37" s="93">
        <f t="shared" si="203"/>
        <v>0</v>
      </c>
      <c r="GA37" s="93">
        <f t="shared" si="204"/>
        <v>0</v>
      </c>
      <c r="GB37" s="93">
        <f t="shared" si="205"/>
        <v>0</v>
      </c>
      <c r="GC37" s="93">
        <f t="shared" si="206"/>
        <v>0</v>
      </c>
      <c r="GD37" s="93">
        <f t="shared" si="207"/>
        <v>0</v>
      </c>
      <c r="GE37" s="93">
        <f t="shared" si="208"/>
        <v>0</v>
      </c>
      <c r="GF37" s="93">
        <f t="shared" si="209"/>
        <v>0</v>
      </c>
      <c r="GG37" s="93">
        <f t="shared" si="210"/>
        <v>0</v>
      </c>
      <c r="GH37" s="93">
        <f t="shared" si="211"/>
        <v>0</v>
      </c>
      <c r="GI37" s="93">
        <f t="shared" si="212"/>
        <v>0</v>
      </c>
      <c r="GJ37" s="93">
        <f t="shared" si="213"/>
        <v>0</v>
      </c>
      <c r="GK37" s="93">
        <f t="shared" si="214"/>
        <v>0</v>
      </c>
      <c r="GL37" s="93">
        <f t="shared" si="215"/>
        <v>0</v>
      </c>
      <c r="GM37" s="93">
        <f t="shared" si="216"/>
        <v>0</v>
      </c>
      <c r="GN37" s="93">
        <f t="shared" si="217"/>
        <v>0</v>
      </c>
      <c r="GO37" s="93">
        <f t="shared" si="218"/>
        <v>0</v>
      </c>
      <c r="GP37" s="93">
        <f t="shared" si="219"/>
        <v>0</v>
      </c>
      <c r="GQ37" s="93">
        <f t="shared" si="220"/>
        <v>0</v>
      </c>
      <c r="GR37" s="93">
        <f t="shared" si="221"/>
        <v>0</v>
      </c>
      <c r="GS37" s="93">
        <f t="shared" si="222"/>
        <v>0</v>
      </c>
      <c r="GT37" s="93">
        <f t="shared" si="223"/>
        <v>0</v>
      </c>
      <c r="GU37" s="93">
        <f t="shared" si="224"/>
        <v>0</v>
      </c>
      <c r="GV37" s="93">
        <f t="shared" si="225"/>
        <v>0</v>
      </c>
      <c r="GW37" s="93">
        <f t="shared" si="226"/>
        <v>0</v>
      </c>
      <c r="GX37" s="93">
        <f t="shared" si="227"/>
        <v>0</v>
      </c>
      <c r="GY37" s="93">
        <f t="shared" si="228"/>
        <v>0</v>
      </c>
      <c r="GZ37" s="93">
        <f t="shared" si="229"/>
        <v>0</v>
      </c>
      <c r="HA37" s="93">
        <f t="shared" si="230"/>
        <v>0</v>
      </c>
      <c r="HB37" s="93">
        <f t="shared" si="231"/>
        <v>0</v>
      </c>
      <c r="HC37" s="93">
        <f t="shared" si="232"/>
        <v>0</v>
      </c>
      <c r="HD37" s="93">
        <f t="shared" si="233"/>
        <v>0</v>
      </c>
      <c r="HE37" s="93">
        <f t="shared" si="234"/>
        <v>0</v>
      </c>
      <c r="HF37" s="93">
        <f t="shared" si="235"/>
        <v>0</v>
      </c>
      <c r="HG37" s="93">
        <f t="shared" si="236"/>
        <v>0</v>
      </c>
      <c r="HH37" s="93">
        <f t="shared" si="237"/>
        <v>0</v>
      </c>
      <c r="HI37" s="93">
        <f t="shared" si="238"/>
        <v>0</v>
      </c>
      <c r="HJ37" s="93">
        <f t="shared" si="239"/>
        <v>0</v>
      </c>
      <c r="HK37" s="93">
        <f t="shared" si="240"/>
        <v>0</v>
      </c>
      <c r="HL37" s="93">
        <f t="shared" si="241"/>
        <v>0</v>
      </c>
      <c r="HM37" s="93">
        <f t="shared" si="242"/>
        <v>0</v>
      </c>
      <c r="HN37" s="93">
        <f t="shared" si="243"/>
        <v>0</v>
      </c>
      <c r="HO37" s="93">
        <f t="shared" si="244"/>
        <v>0</v>
      </c>
      <c r="HP37" s="93">
        <f t="shared" si="245"/>
        <v>0</v>
      </c>
      <c r="HQ37" s="93">
        <f t="shared" si="246"/>
        <v>0</v>
      </c>
    </row>
    <row r="38" spans="2:225" x14ac:dyDescent="0.25">
      <c r="B38" s="40">
        <v>34</v>
      </c>
      <c r="C38" s="91">
        <f t="shared" ca="1" si="140"/>
        <v>9904736.9137061499</v>
      </c>
      <c r="D38" s="91">
        <f t="shared" ca="1" si="141"/>
        <v>12262032.268118134</v>
      </c>
      <c r="E38" s="91">
        <f t="shared" ca="1" si="142"/>
        <v>5249899.3465509079</v>
      </c>
      <c r="F38" s="91">
        <f t="shared" ca="1" si="143"/>
        <v>7015375.1938324813</v>
      </c>
      <c r="H38" s="40">
        <v>34</v>
      </c>
      <c r="I38" s="91">
        <f t="shared" si="134"/>
        <v>430654.79000925075</v>
      </c>
      <c r="J38" s="41">
        <f t="shared" si="135"/>
        <v>0.78700000000000003</v>
      </c>
      <c r="K38" s="92">
        <f t="shared" si="144"/>
        <v>338925.31973728037</v>
      </c>
      <c r="L38" s="92">
        <f t="shared" si="145"/>
        <v>1350.3000786345831</v>
      </c>
      <c r="M38" s="42"/>
      <c r="N38" s="40">
        <v>34</v>
      </c>
      <c r="O38" s="54">
        <f t="shared" si="133"/>
        <v>3.83767404095655</v>
      </c>
      <c r="P38" s="92">
        <f t="shared" si="128"/>
        <v>457.06670138314445</v>
      </c>
      <c r="Q38" s="92">
        <f t="shared" si="146"/>
        <v>166829.34600484773</v>
      </c>
      <c r="R38" s="42"/>
      <c r="S38" s="40">
        <v>34</v>
      </c>
      <c r="T38" s="54">
        <f>'7. Dödsrisk'!F38</f>
        <v>4.6999999999999999E-4</v>
      </c>
      <c r="U38" s="90">
        <f t="shared" si="116"/>
        <v>0.99953000000000003</v>
      </c>
      <c r="V38" s="43"/>
      <c r="W38" s="37">
        <v>34</v>
      </c>
      <c r="X38" s="93">
        <f t="shared" si="136"/>
        <v>0.9916321905074994</v>
      </c>
      <c r="Y38" s="93">
        <f t="shared" si="136"/>
        <v>0.99371900040835703</v>
      </c>
      <c r="Z38" s="93">
        <f t="shared" si="136"/>
        <v>0.99390784289850787</v>
      </c>
      <c r="AA38" s="93">
        <f t="shared" si="136"/>
        <v>0.99401718478883483</v>
      </c>
      <c r="AB38" s="93">
        <f t="shared" si="136"/>
        <v>0.99406688813324118</v>
      </c>
      <c r="AC38" s="93">
        <f t="shared" si="136"/>
        <v>0.99413647768667968</v>
      </c>
      <c r="AD38" s="93">
        <f t="shared" si="136"/>
        <v>0.99413647768667968</v>
      </c>
      <c r="AE38" s="93">
        <f t="shared" si="136"/>
        <v>0.99424584472959976</v>
      </c>
      <c r="AF38" s="93">
        <f t="shared" si="136"/>
        <v>0.99433533490974191</v>
      </c>
      <c r="AG38" s="93">
        <f t="shared" si="136"/>
        <v>0.99442483314472496</v>
      </c>
      <c r="AH38" s="93">
        <f t="shared" si="136"/>
        <v>0.99451433943527401</v>
      </c>
      <c r="AI38" s="93">
        <f t="shared" si="136"/>
        <v>0.99471328209169252</v>
      </c>
      <c r="AJ38" s="93">
        <f t="shared" si="136"/>
        <v>0.99475307221458076</v>
      </c>
      <c r="AK38" s="93">
        <f t="shared" si="136"/>
        <v>0.99479286392913802</v>
      </c>
      <c r="AL38" s="93">
        <f t="shared" si="136"/>
        <v>0.99495205625813954</v>
      </c>
      <c r="AM38" s="93">
        <f t="shared" si="136"/>
        <v>0.99515108647543449</v>
      </c>
      <c r="AN38" s="93">
        <f t="shared" si="137"/>
        <v>0.99521079912338184</v>
      </c>
      <c r="AO38" s="93">
        <f t="shared" si="137"/>
        <v>0.99543975026594289</v>
      </c>
      <c r="AP38" s="93">
        <f t="shared" si="137"/>
        <v>0.99547956944872096</v>
      </c>
      <c r="AQ38" s="93">
        <f t="shared" si="137"/>
        <v>0.99567870518975887</v>
      </c>
      <c r="AR38" s="93">
        <f t="shared" si="137"/>
        <v>0.99589780270635408</v>
      </c>
      <c r="AS38" s="93">
        <f t="shared" si="137"/>
        <v>0.99615680347525792</v>
      </c>
      <c r="AT38" s="93">
        <f t="shared" si="137"/>
        <v>0.9964158716018745</v>
      </c>
      <c r="AU38" s="93">
        <f t="shared" si="137"/>
        <v>0.99658529110136163</v>
      </c>
      <c r="AV38" s="93">
        <f t="shared" si="137"/>
        <v>0.99685444180064786</v>
      </c>
      <c r="AW38" s="93">
        <f t="shared" si="137"/>
        <v>0.9971136913604014</v>
      </c>
      <c r="AX38" s="93">
        <f t="shared" si="137"/>
        <v>0.99733310464342306</v>
      </c>
      <c r="AY38" s="93">
        <f t="shared" si="137"/>
        <v>0.99761243612553807</v>
      </c>
      <c r="AZ38" s="93">
        <f t="shared" si="137"/>
        <v>0.99789184584237389</v>
      </c>
      <c r="BA38" s="93">
        <f t="shared" si="137"/>
        <v>0.99819130323334393</v>
      </c>
      <c r="BB38" s="93">
        <f t="shared" si="137"/>
        <v>0.99856077071850968</v>
      </c>
      <c r="BC38" s="93">
        <f t="shared" si="137"/>
        <v>0.99882046403916003</v>
      </c>
      <c r="BD38" s="93">
        <f t="shared" ref="BD38:BS53" si="248">IF($W38&lt;BD$3,0,IF($W38=BD$3,1,BD37*$U37))</f>
        <v>0.99921015600000007</v>
      </c>
      <c r="BE38" s="93">
        <f t="shared" si="248"/>
        <v>0.99960000000000004</v>
      </c>
      <c r="BF38" s="93">
        <f t="shared" si="248"/>
        <v>1</v>
      </c>
      <c r="BG38" s="93">
        <f t="shared" si="248"/>
        <v>0</v>
      </c>
      <c r="BH38" s="93">
        <f t="shared" si="248"/>
        <v>0</v>
      </c>
      <c r="BI38" s="93">
        <f t="shared" si="248"/>
        <v>0</v>
      </c>
      <c r="BJ38" s="93">
        <f t="shared" si="248"/>
        <v>0</v>
      </c>
      <c r="BK38" s="93">
        <f t="shared" si="248"/>
        <v>0</v>
      </c>
      <c r="BL38" s="93">
        <f t="shared" si="248"/>
        <v>0</v>
      </c>
      <c r="BM38" s="93">
        <f t="shared" si="248"/>
        <v>0</v>
      </c>
      <c r="BN38" s="93">
        <f t="shared" si="248"/>
        <v>0</v>
      </c>
      <c r="BO38" s="93">
        <f t="shared" si="248"/>
        <v>0</v>
      </c>
      <c r="BP38" s="93">
        <f t="shared" si="248"/>
        <v>0</v>
      </c>
      <c r="BQ38" s="93">
        <f t="shared" si="248"/>
        <v>0</v>
      </c>
      <c r="BR38" s="93">
        <f t="shared" si="248"/>
        <v>0</v>
      </c>
      <c r="BS38" s="93">
        <f t="shared" si="247"/>
        <v>0</v>
      </c>
      <c r="BT38" s="93">
        <f t="shared" si="247"/>
        <v>0</v>
      </c>
      <c r="BU38" s="93">
        <f t="shared" si="247"/>
        <v>0</v>
      </c>
      <c r="BV38" s="93">
        <f t="shared" si="247"/>
        <v>0</v>
      </c>
      <c r="BW38" s="93">
        <f t="shared" si="247"/>
        <v>0</v>
      </c>
      <c r="BX38" s="93">
        <f t="shared" si="247"/>
        <v>0</v>
      </c>
      <c r="BY38" s="93">
        <f t="shared" si="247"/>
        <v>0</v>
      </c>
      <c r="BZ38" s="93">
        <f t="shared" si="247"/>
        <v>0</v>
      </c>
      <c r="CA38" s="93">
        <f t="shared" si="247"/>
        <v>0</v>
      </c>
      <c r="CB38" s="93">
        <f t="shared" si="247"/>
        <v>0</v>
      </c>
      <c r="CC38" s="93">
        <f t="shared" si="247"/>
        <v>0</v>
      </c>
      <c r="CD38" s="93">
        <f t="shared" si="247"/>
        <v>0</v>
      </c>
      <c r="CE38" s="93">
        <f t="shared" si="247"/>
        <v>0</v>
      </c>
      <c r="CF38" s="93">
        <f t="shared" si="247"/>
        <v>0</v>
      </c>
      <c r="CG38" s="93">
        <f t="shared" si="247"/>
        <v>0</v>
      </c>
      <c r="CH38" s="93">
        <f t="shared" si="247"/>
        <v>0</v>
      </c>
      <c r="CI38" s="93">
        <f t="shared" si="247"/>
        <v>0</v>
      </c>
      <c r="CJ38" s="93">
        <f t="shared" si="132"/>
        <v>0</v>
      </c>
      <c r="CK38" s="93">
        <f t="shared" si="132"/>
        <v>0</v>
      </c>
      <c r="CL38" s="93">
        <f t="shared" si="132"/>
        <v>0</v>
      </c>
      <c r="CM38" s="93">
        <f t="shared" si="132"/>
        <v>0</v>
      </c>
      <c r="CN38" s="93">
        <f t="shared" si="132"/>
        <v>0</v>
      </c>
      <c r="CO38" s="93">
        <f t="shared" si="132"/>
        <v>0</v>
      </c>
      <c r="CP38" s="93">
        <f t="shared" si="132"/>
        <v>0</v>
      </c>
      <c r="CQ38" s="93">
        <f t="shared" si="132"/>
        <v>0</v>
      </c>
      <c r="CR38" s="93">
        <f t="shared" si="132"/>
        <v>0</v>
      </c>
      <c r="CS38" s="93">
        <f t="shared" si="132"/>
        <v>0</v>
      </c>
      <c r="CT38" s="93">
        <f t="shared" si="132"/>
        <v>0</v>
      </c>
      <c r="CU38" s="93">
        <f t="shared" si="132"/>
        <v>0</v>
      </c>
      <c r="CV38" s="93">
        <f t="shared" si="132"/>
        <v>0</v>
      </c>
      <c r="CW38" s="93">
        <f t="shared" si="132"/>
        <v>0</v>
      </c>
      <c r="CX38" s="93">
        <f t="shared" si="132"/>
        <v>0</v>
      </c>
      <c r="CY38" s="93">
        <f t="shared" si="132"/>
        <v>0</v>
      </c>
      <c r="CZ38" s="93">
        <f t="shared" si="139"/>
        <v>0</v>
      </c>
      <c r="DA38" s="93">
        <f t="shared" si="139"/>
        <v>0</v>
      </c>
      <c r="DB38" s="93">
        <f t="shared" si="139"/>
        <v>0</v>
      </c>
      <c r="DC38" s="93">
        <f t="shared" si="139"/>
        <v>0</v>
      </c>
      <c r="DD38" s="93">
        <f t="shared" si="139"/>
        <v>0</v>
      </c>
      <c r="DE38" s="93">
        <f t="shared" si="139"/>
        <v>0</v>
      </c>
      <c r="DF38" s="93">
        <f t="shared" si="139"/>
        <v>0</v>
      </c>
      <c r="DG38" s="93">
        <f t="shared" si="139"/>
        <v>0</v>
      </c>
      <c r="DH38" s="93">
        <f t="shared" si="139"/>
        <v>0</v>
      </c>
      <c r="DI38" s="93">
        <f t="shared" si="139"/>
        <v>0</v>
      </c>
      <c r="DJ38" s="93">
        <f t="shared" si="139"/>
        <v>0</v>
      </c>
      <c r="DK38" s="93">
        <f t="shared" si="139"/>
        <v>0</v>
      </c>
      <c r="DL38" s="93">
        <f t="shared" si="139"/>
        <v>0</v>
      </c>
      <c r="DM38" s="93">
        <f t="shared" si="139"/>
        <v>0</v>
      </c>
      <c r="DN38" s="93">
        <f t="shared" si="139"/>
        <v>0</v>
      </c>
      <c r="DO38" s="93">
        <f t="shared" si="138"/>
        <v>0</v>
      </c>
      <c r="DP38" s="93">
        <f t="shared" si="138"/>
        <v>0</v>
      </c>
      <c r="DQ38" s="93">
        <f t="shared" si="138"/>
        <v>0</v>
      </c>
      <c r="DR38" s="93">
        <f t="shared" si="138"/>
        <v>0</v>
      </c>
      <c r="DS38" s="93">
        <f t="shared" si="138"/>
        <v>0</v>
      </c>
      <c r="DU38" s="37">
        <v>34</v>
      </c>
      <c r="DV38" s="93">
        <f t="shared" si="147"/>
        <v>0.60874295331280348</v>
      </c>
      <c r="DW38" s="93">
        <f t="shared" si="148"/>
        <v>0.61769505556740356</v>
      </c>
      <c r="DX38" s="93">
        <f t="shared" si="149"/>
        <v>0.62677880638457129</v>
      </c>
      <c r="DY38" s="93">
        <f t="shared" si="150"/>
        <v>0.63599614177257957</v>
      </c>
      <c r="DZ38" s="93">
        <f t="shared" si="151"/>
        <v>0.64534902621041157</v>
      </c>
      <c r="EA38" s="93">
        <f t="shared" si="152"/>
        <v>0.65483945306644697</v>
      </c>
      <c r="EB38" s="93">
        <f t="shared" si="153"/>
        <v>0.6644694450233064</v>
      </c>
      <c r="EC38" s="93">
        <f t="shared" si="154"/>
        <v>0.67424105450894323</v>
      </c>
      <c r="ED38" s="93">
        <f t="shared" si="155"/>
        <v>0.68415636413407466</v>
      </c>
      <c r="EE38" s="93">
        <f t="shared" si="156"/>
        <v>0.69421748713604636</v>
      </c>
      <c r="EF38" s="93">
        <f t="shared" si="157"/>
        <v>0.70442656782922342</v>
      </c>
      <c r="EG38" s="93">
        <f t="shared" si="158"/>
        <v>0.71478578206200605</v>
      </c>
      <c r="EH38" s="93">
        <f t="shared" si="159"/>
        <v>0.72529733768056492</v>
      </c>
      <c r="EI38" s="93">
        <f t="shared" si="160"/>
        <v>0.73596347499939674</v>
      </c>
      <c r="EJ38" s="93">
        <f t="shared" si="161"/>
        <v>0.7467864672787996</v>
      </c>
      <c r="EK38" s="93">
        <f t="shared" si="162"/>
        <v>0.75776862120937016</v>
      </c>
      <c r="EL38" s="93">
        <f t="shared" si="163"/>
        <v>0.76891227740362555</v>
      </c>
      <c r="EM38" s="93">
        <f t="shared" si="164"/>
        <v>0.78021981089485526</v>
      </c>
      <c r="EN38" s="93">
        <f t="shared" si="165"/>
        <v>0.79169363164330897</v>
      </c>
      <c r="EO38" s="93">
        <f t="shared" si="166"/>
        <v>0.80333618504982807</v>
      </c>
      <c r="EP38" s="93">
        <f t="shared" si="167"/>
        <v>0.81514995247703126</v>
      </c>
      <c r="EQ38" s="93">
        <f t="shared" si="168"/>
        <v>0.827137451778164</v>
      </c>
      <c r="ER38" s="93">
        <f t="shared" si="169"/>
        <v>0.83930123783372512</v>
      </c>
      <c r="ES38" s="93">
        <f t="shared" si="170"/>
        <v>0.8516439030959857</v>
      </c>
      <c r="ET38" s="93">
        <f t="shared" si="171"/>
        <v>0.86416807814151486</v>
      </c>
      <c r="EU38" s="93">
        <f t="shared" si="172"/>
        <v>0.8768764322318312</v>
      </c>
      <c r="EV38" s="93">
        <f t="shared" si="173"/>
        <v>0.88977167388229927</v>
      </c>
      <c r="EW38" s="93">
        <f t="shared" si="174"/>
        <v>0.90285655143939192</v>
      </c>
      <c r="EX38" s="93">
        <f t="shared" si="175"/>
        <v>0.91613385366644173</v>
      </c>
      <c r="EY38" s="93">
        <f t="shared" si="176"/>
        <v>0.92960641033800695</v>
      </c>
      <c r="EZ38" s="93">
        <f t="shared" si="177"/>
        <v>0.94327709284297756</v>
      </c>
      <c r="FA38" s="93">
        <f t="shared" si="178"/>
        <v>0.95714881479655067</v>
      </c>
      <c r="FB38" s="93">
        <f t="shared" si="179"/>
        <v>0.97122453266120568</v>
      </c>
      <c r="FC38" s="93">
        <f t="shared" si="180"/>
        <v>0.98550724637681164</v>
      </c>
      <c r="FD38" s="93">
        <f t="shared" si="181"/>
        <v>1</v>
      </c>
      <c r="FE38" s="93">
        <f t="shared" si="182"/>
        <v>0</v>
      </c>
      <c r="FF38" s="93">
        <f t="shared" si="183"/>
        <v>0</v>
      </c>
      <c r="FG38" s="93">
        <f t="shared" si="184"/>
        <v>0</v>
      </c>
      <c r="FH38" s="93">
        <f t="shared" si="185"/>
        <v>0</v>
      </c>
      <c r="FI38" s="93">
        <f t="shared" si="186"/>
        <v>0</v>
      </c>
      <c r="FJ38" s="93">
        <f t="shared" si="187"/>
        <v>0</v>
      </c>
      <c r="FK38" s="93">
        <f t="shared" si="188"/>
        <v>0</v>
      </c>
      <c r="FL38" s="93">
        <f t="shared" si="189"/>
        <v>0</v>
      </c>
      <c r="FM38" s="93">
        <f t="shared" si="190"/>
        <v>0</v>
      </c>
      <c r="FN38" s="93">
        <f t="shared" si="191"/>
        <v>0</v>
      </c>
      <c r="FO38" s="93">
        <f t="shared" si="192"/>
        <v>0</v>
      </c>
      <c r="FP38" s="93">
        <f t="shared" si="193"/>
        <v>0</v>
      </c>
      <c r="FQ38" s="93">
        <f t="shared" si="194"/>
        <v>0</v>
      </c>
      <c r="FR38" s="93">
        <f t="shared" si="195"/>
        <v>0</v>
      </c>
      <c r="FS38" s="93">
        <f t="shared" si="196"/>
        <v>0</v>
      </c>
      <c r="FT38" s="93">
        <f t="shared" si="197"/>
        <v>0</v>
      </c>
      <c r="FU38" s="93">
        <f t="shared" si="198"/>
        <v>0</v>
      </c>
      <c r="FV38" s="93">
        <f t="shared" si="199"/>
        <v>0</v>
      </c>
      <c r="FW38" s="93">
        <f t="shared" si="200"/>
        <v>0</v>
      </c>
      <c r="FX38" s="93">
        <f t="shared" si="201"/>
        <v>0</v>
      </c>
      <c r="FY38" s="93">
        <f t="shared" si="202"/>
        <v>0</v>
      </c>
      <c r="FZ38" s="93">
        <f t="shared" si="203"/>
        <v>0</v>
      </c>
      <c r="GA38" s="93">
        <f t="shared" si="204"/>
        <v>0</v>
      </c>
      <c r="GB38" s="93">
        <f t="shared" si="205"/>
        <v>0</v>
      </c>
      <c r="GC38" s="93">
        <f t="shared" si="206"/>
        <v>0</v>
      </c>
      <c r="GD38" s="93">
        <f t="shared" si="207"/>
        <v>0</v>
      </c>
      <c r="GE38" s="93">
        <f t="shared" si="208"/>
        <v>0</v>
      </c>
      <c r="GF38" s="93">
        <f t="shared" si="209"/>
        <v>0</v>
      </c>
      <c r="GG38" s="93">
        <f t="shared" si="210"/>
        <v>0</v>
      </c>
      <c r="GH38" s="93">
        <f t="shared" si="211"/>
        <v>0</v>
      </c>
      <c r="GI38" s="93">
        <f t="shared" si="212"/>
        <v>0</v>
      </c>
      <c r="GJ38" s="93">
        <f t="shared" si="213"/>
        <v>0</v>
      </c>
      <c r="GK38" s="93">
        <f t="shared" si="214"/>
        <v>0</v>
      </c>
      <c r="GL38" s="93">
        <f t="shared" si="215"/>
        <v>0</v>
      </c>
      <c r="GM38" s="93">
        <f t="shared" si="216"/>
        <v>0</v>
      </c>
      <c r="GN38" s="93">
        <f t="shared" si="217"/>
        <v>0</v>
      </c>
      <c r="GO38" s="93">
        <f t="shared" si="218"/>
        <v>0</v>
      </c>
      <c r="GP38" s="93">
        <f t="shared" si="219"/>
        <v>0</v>
      </c>
      <c r="GQ38" s="93">
        <f t="shared" si="220"/>
        <v>0</v>
      </c>
      <c r="GR38" s="93">
        <f t="shared" si="221"/>
        <v>0</v>
      </c>
      <c r="GS38" s="93">
        <f t="shared" si="222"/>
        <v>0</v>
      </c>
      <c r="GT38" s="93">
        <f t="shared" si="223"/>
        <v>0</v>
      </c>
      <c r="GU38" s="93">
        <f t="shared" si="224"/>
        <v>0</v>
      </c>
      <c r="GV38" s="93">
        <f t="shared" si="225"/>
        <v>0</v>
      </c>
      <c r="GW38" s="93">
        <f t="shared" si="226"/>
        <v>0</v>
      </c>
      <c r="GX38" s="93">
        <f t="shared" si="227"/>
        <v>0</v>
      </c>
      <c r="GY38" s="93">
        <f t="shared" si="228"/>
        <v>0</v>
      </c>
      <c r="GZ38" s="93">
        <f t="shared" si="229"/>
        <v>0</v>
      </c>
      <c r="HA38" s="93">
        <f t="shared" si="230"/>
        <v>0</v>
      </c>
      <c r="HB38" s="93">
        <f t="shared" si="231"/>
        <v>0</v>
      </c>
      <c r="HC38" s="93">
        <f t="shared" si="232"/>
        <v>0</v>
      </c>
      <c r="HD38" s="93">
        <f t="shared" si="233"/>
        <v>0</v>
      </c>
      <c r="HE38" s="93">
        <f t="shared" si="234"/>
        <v>0</v>
      </c>
      <c r="HF38" s="93">
        <f t="shared" si="235"/>
        <v>0</v>
      </c>
      <c r="HG38" s="93">
        <f t="shared" si="236"/>
        <v>0</v>
      </c>
      <c r="HH38" s="93">
        <f t="shared" si="237"/>
        <v>0</v>
      </c>
      <c r="HI38" s="93">
        <f t="shared" si="238"/>
        <v>0</v>
      </c>
      <c r="HJ38" s="93">
        <f t="shared" si="239"/>
        <v>0</v>
      </c>
      <c r="HK38" s="93">
        <f t="shared" si="240"/>
        <v>0</v>
      </c>
      <c r="HL38" s="93">
        <f t="shared" si="241"/>
        <v>0</v>
      </c>
      <c r="HM38" s="93">
        <f t="shared" si="242"/>
        <v>0</v>
      </c>
      <c r="HN38" s="93">
        <f t="shared" si="243"/>
        <v>0</v>
      </c>
      <c r="HO38" s="93">
        <f t="shared" si="244"/>
        <v>0</v>
      </c>
      <c r="HP38" s="93">
        <f t="shared" si="245"/>
        <v>0</v>
      </c>
      <c r="HQ38" s="93">
        <f t="shared" si="246"/>
        <v>0</v>
      </c>
    </row>
    <row r="39" spans="2:225" x14ac:dyDescent="0.25">
      <c r="B39" s="40">
        <v>35</v>
      </c>
      <c r="C39" s="91">
        <f t="shared" ca="1" si="140"/>
        <v>9711049.48713913</v>
      </c>
      <c r="D39" s="91">
        <f t="shared" ca="1" si="141"/>
        <v>11928713.443699395</v>
      </c>
      <c r="E39" s="91">
        <f t="shared" ca="1" si="142"/>
        <v>5160246.3457483603</v>
      </c>
      <c r="F39" s="91">
        <f t="shared" ca="1" si="143"/>
        <v>6851766.1779312631</v>
      </c>
      <c r="H39" s="40">
        <v>35</v>
      </c>
      <c r="I39" s="91">
        <f t="shared" ref="I39:I48" si="249">AI_kvinna_35_44*(1+SOCA)</f>
        <v>471561.31359851995</v>
      </c>
      <c r="J39" s="41">
        <f t="shared" ref="J39:J48" si="250">SI_KVINNA_35_44</f>
        <v>0.85799999999999998</v>
      </c>
      <c r="K39" s="92">
        <f t="shared" si="144"/>
        <v>404599.6070675301</v>
      </c>
      <c r="L39" s="92">
        <f t="shared" si="145"/>
        <v>1611.9506257670521</v>
      </c>
      <c r="M39" s="42"/>
      <c r="N39" s="40">
        <v>35</v>
      </c>
      <c r="O39" s="54">
        <f t="shared" si="133"/>
        <v>3.83767404095655</v>
      </c>
      <c r="P39" s="92">
        <f t="shared" si="128"/>
        <v>476.48959822304863</v>
      </c>
      <c r="Q39" s="92">
        <f t="shared" si="146"/>
        <v>173918.70335141275</v>
      </c>
      <c r="R39" s="42"/>
      <c r="S39" s="40">
        <v>35</v>
      </c>
      <c r="T39" s="54">
        <f>'7. Dödsrisk'!F39</f>
        <v>2.5000000000000001E-4</v>
      </c>
      <c r="U39" s="90">
        <f t="shared" si="116"/>
        <v>0.99975000000000003</v>
      </c>
      <c r="V39" s="43"/>
      <c r="W39" s="37">
        <v>35</v>
      </c>
      <c r="X39" s="93">
        <f t="shared" si="136"/>
        <v>0.99116612337796095</v>
      </c>
      <c r="Y39" s="93">
        <f t="shared" si="136"/>
        <v>0.99325195247816511</v>
      </c>
      <c r="Z39" s="93">
        <f t="shared" si="136"/>
        <v>0.99344070621234559</v>
      </c>
      <c r="AA39" s="93">
        <f t="shared" si="136"/>
        <v>0.99354999671198407</v>
      </c>
      <c r="AB39" s="93">
        <f t="shared" si="136"/>
        <v>0.99359967669581861</v>
      </c>
      <c r="AC39" s="93">
        <f t="shared" si="136"/>
        <v>0.99366923354216696</v>
      </c>
      <c r="AD39" s="93">
        <f t="shared" si="136"/>
        <v>0.99366923354216696</v>
      </c>
      <c r="AE39" s="93">
        <f t="shared" si="136"/>
        <v>0.99377854918257691</v>
      </c>
      <c r="AF39" s="93">
        <f t="shared" si="136"/>
        <v>0.99386799730233433</v>
      </c>
      <c r="AG39" s="93">
        <f t="shared" si="136"/>
        <v>0.99395745347314701</v>
      </c>
      <c r="AH39" s="93">
        <f t="shared" si="136"/>
        <v>0.9940469176957395</v>
      </c>
      <c r="AI39" s="93">
        <f t="shared" si="136"/>
        <v>0.99424576684910948</v>
      </c>
      <c r="AJ39" s="93">
        <f t="shared" si="136"/>
        <v>0.99428553827063992</v>
      </c>
      <c r="AK39" s="93">
        <f t="shared" si="136"/>
        <v>0.99432531128309132</v>
      </c>
      <c r="AL39" s="93">
        <f t="shared" si="136"/>
        <v>0.99448442879169829</v>
      </c>
      <c r="AM39" s="93">
        <f t="shared" si="136"/>
        <v>0.99468336546479108</v>
      </c>
      <c r="AN39" s="93">
        <f t="shared" si="137"/>
        <v>0.99474305004779384</v>
      </c>
      <c r="AO39" s="93">
        <f t="shared" si="137"/>
        <v>0.99497189358331795</v>
      </c>
      <c r="AP39" s="93">
        <f t="shared" si="137"/>
        <v>0.99501169405108014</v>
      </c>
      <c r="AQ39" s="93">
        <f t="shared" si="137"/>
        <v>0.99521073619831968</v>
      </c>
      <c r="AR39" s="93">
        <f t="shared" si="137"/>
        <v>0.99542973073908214</v>
      </c>
      <c r="AS39" s="93">
        <f t="shared" si="137"/>
        <v>0.99568860977762463</v>
      </c>
      <c r="AT39" s="93">
        <f t="shared" si="137"/>
        <v>0.99594755614222163</v>
      </c>
      <c r="AU39" s="93">
        <f t="shared" si="137"/>
        <v>0.99611689601454401</v>
      </c>
      <c r="AV39" s="93">
        <f t="shared" si="137"/>
        <v>0.99638592021300154</v>
      </c>
      <c r="AW39" s="93">
        <f t="shared" si="137"/>
        <v>0.99664504792546205</v>
      </c>
      <c r="AX39" s="93">
        <f t="shared" si="137"/>
        <v>0.99686435808424068</v>
      </c>
      <c r="AY39" s="93">
        <f t="shared" si="137"/>
        <v>0.99714355828055912</v>
      </c>
      <c r="AZ39" s="93">
        <f t="shared" si="137"/>
        <v>0.99742283667482801</v>
      </c>
      <c r="BA39" s="93">
        <f t="shared" si="137"/>
        <v>0.99772215332082426</v>
      </c>
      <c r="BB39" s="93">
        <f t="shared" si="137"/>
        <v>0.99809144715627196</v>
      </c>
      <c r="BC39" s="93">
        <f t="shared" si="137"/>
        <v>0.99835101842106166</v>
      </c>
      <c r="BD39" s="93">
        <f t="shared" si="248"/>
        <v>0.99874052722668005</v>
      </c>
      <c r="BE39" s="93">
        <f t="shared" si="248"/>
        <v>0.99913018800000009</v>
      </c>
      <c r="BF39" s="93">
        <f t="shared" si="248"/>
        <v>0.99953000000000003</v>
      </c>
      <c r="BG39" s="93">
        <f t="shared" si="248"/>
        <v>1</v>
      </c>
      <c r="BH39" s="93">
        <f t="shared" si="248"/>
        <v>0</v>
      </c>
      <c r="BI39" s="93">
        <f t="shared" si="248"/>
        <v>0</v>
      </c>
      <c r="BJ39" s="93">
        <f t="shared" si="248"/>
        <v>0</v>
      </c>
      <c r="BK39" s="93">
        <f t="shared" si="248"/>
        <v>0</v>
      </c>
      <c r="BL39" s="93">
        <f t="shared" si="248"/>
        <v>0</v>
      </c>
      <c r="BM39" s="93">
        <f t="shared" si="248"/>
        <v>0</v>
      </c>
      <c r="BN39" s="93">
        <f t="shared" si="248"/>
        <v>0</v>
      </c>
      <c r="BO39" s="93">
        <f t="shared" si="248"/>
        <v>0</v>
      </c>
      <c r="BP39" s="93">
        <f t="shared" si="248"/>
        <v>0</v>
      </c>
      <c r="BQ39" s="93">
        <f t="shared" si="248"/>
        <v>0</v>
      </c>
      <c r="BR39" s="93">
        <f t="shared" si="248"/>
        <v>0</v>
      </c>
      <c r="BS39" s="93">
        <f t="shared" si="247"/>
        <v>0</v>
      </c>
      <c r="BT39" s="93">
        <f t="shared" si="247"/>
        <v>0</v>
      </c>
      <c r="BU39" s="93">
        <f t="shared" si="247"/>
        <v>0</v>
      </c>
      <c r="BV39" s="93">
        <f t="shared" si="247"/>
        <v>0</v>
      </c>
      <c r="BW39" s="93">
        <f t="shared" si="247"/>
        <v>0</v>
      </c>
      <c r="BX39" s="93">
        <f t="shared" si="247"/>
        <v>0</v>
      </c>
      <c r="BY39" s="93">
        <f t="shared" si="247"/>
        <v>0</v>
      </c>
      <c r="BZ39" s="93">
        <f t="shared" si="247"/>
        <v>0</v>
      </c>
      <c r="CA39" s="93">
        <f t="shared" si="247"/>
        <v>0</v>
      </c>
      <c r="CB39" s="93">
        <f t="shared" si="247"/>
        <v>0</v>
      </c>
      <c r="CC39" s="93">
        <f t="shared" si="247"/>
        <v>0</v>
      </c>
      <c r="CD39" s="93">
        <f t="shared" si="247"/>
        <v>0</v>
      </c>
      <c r="CE39" s="93">
        <f t="shared" si="247"/>
        <v>0</v>
      </c>
      <c r="CF39" s="93">
        <f t="shared" si="247"/>
        <v>0</v>
      </c>
      <c r="CG39" s="93">
        <f t="shared" si="247"/>
        <v>0</v>
      </c>
      <c r="CH39" s="93">
        <f t="shared" si="247"/>
        <v>0</v>
      </c>
      <c r="CI39" s="93">
        <f t="shared" si="247"/>
        <v>0</v>
      </c>
      <c r="CJ39" s="93">
        <f t="shared" ref="CJ39:CY54" si="251">IF($W39&lt;CJ$3,0,IF($W39=CJ$3,1,CJ38*$U38))</f>
        <v>0</v>
      </c>
      <c r="CK39" s="93">
        <f t="shared" si="251"/>
        <v>0</v>
      </c>
      <c r="CL39" s="93">
        <f t="shared" si="251"/>
        <v>0</v>
      </c>
      <c r="CM39" s="93">
        <f t="shared" si="251"/>
        <v>0</v>
      </c>
      <c r="CN39" s="93">
        <f t="shared" si="251"/>
        <v>0</v>
      </c>
      <c r="CO39" s="93">
        <f t="shared" si="251"/>
        <v>0</v>
      </c>
      <c r="CP39" s="93">
        <f t="shared" si="251"/>
        <v>0</v>
      </c>
      <c r="CQ39" s="93">
        <f t="shared" si="251"/>
        <v>0</v>
      </c>
      <c r="CR39" s="93">
        <f t="shared" si="251"/>
        <v>0</v>
      </c>
      <c r="CS39" s="93">
        <f t="shared" si="251"/>
        <v>0</v>
      </c>
      <c r="CT39" s="93">
        <f t="shared" si="251"/>
        <v>0</v>
      </c>
      <c r="CU39" s="93">
        <f t="shared" si="251"/>
        <v>0</v>
      </c>
      <c r="CV39" s="93">
        <f t="shared" si="251"/>
        <v>0</v>
      </c>
      <c r="CW39" s="93">
        <f t="shared" si="251"/>
        <v>0</v>
      </c>
      <c r="CX39" s="93">
        <f t="shared" si="251"/>
        <v>0</v>
      </c>
      <c r="CY39" s="93">
        <f t="shared" si="251"/>
        <v>0</v>
      </c>
      <c r="CZ39" s="93">
        <f t="shared" si="139"/>
        <v>0</v>
      </c>
      <c r="DA39" s="93">
        <f t="shared" si="139"/>
        <v>0</v>
      </c>
      <c r="DB39" s="93">
        <f t="shared" si="139"/>
        <v>0</v>
      </c>
      <c r="DC39" s="93">
        <f t="shared" si="139"/>
        <v>0</v>
      </c>
      <c r="DD39" s="93">
        <f t="shared" si="139"/>
        <v>0</v>
      </c>
      <c r="DE39" s="93">
        <f t="shared" si="139"/>
        <v>0</v>
      </c>
      <c r="DF39" s="93">
        <f t="shared" si="139"/>
        <v>0</v>
      </c>
      <c r="DG39" s="93">
        <f t="shared" si="139"/>
        <v>0</v>
      </c>
      <c r="DH39" s="93">
        <f t="shared" si="139"/>
        <v>0</v>
      </c>
      <c r="DI39" s="93">
        <f t="shared" si="139"/>
        <v>0</v>
      </c>
      <c r="DJ39" s="93">
        <f t="shared" si="139"/>
        <v>0</v>
      </c>
      <c r="DK39" s="93">
        <f t="shared" si="139"/>
        <v>0</v>
      </c>
      <c r="DL39" s="93">
        <f t="shared" si="139"/>
        <v>0</v>
      </c>
      <c r="DM39" s="93">
        <f t="shared" si="139"/>
        <v>0</v>
      </c>
      <c r="DN39" s="93">
        <f t="shared" si="139"/>
        <v>0</v>
      </c>
      <c r="DO39" s="93">
        <f t="shared" si="138"/>
        <v>0</v>
      </c>
      <c r="DP39" s="93">
        <f t="shared" si="138"/>
        <v>0</v>
      </c>
      <c r="DQ39" s="93">
        <f t="shared" si="138"/>
        <v>0</v>
      </c>
      <c r="DR39" s="93">
        <f t="shared" si="138"/>
        <v>0</v>
      </c>
      <c r="DS39" s="93">
        <f t="shared" si="138"/>
        <v>0</v>
      </c>
      <c r="DU39" s="37">
        <v>35</v>
      </c>
      <c r="DV39" s="93">
        <f t="shared" si="147"/>
        <v>0.59992059167058898</v>
      </c>
      <c r="DW39" s="93">
        <f t="shared" si="148"/>
        <v>0.60874295331280348</v>
      </c>
      <c r="DX39" s="93">
        <f t="shared" si="149"/>
        <v>0.61769505556740356</v>
      </c>
      <c r="DY39" s="93">
        <f t="shared" si="150"/>
        <v>0.62677880638457129</v>
      </c>
      <c r="DZ39" s="93">
        <f t="shared" si="151"/>
        <v>0.63599614177257957</v>
      </c>
      <c r="EA39" s="93">
        <f t="shared" si="152"/>
        <v>0.64534902621041157</v>
      </c>
      <c r="EB39" s="93">
        <f t="shared" si="153"/>
        <v>0.65483945306644697</v>
      </c>
      <c r="EC39" s="93">
        <f t="shared" si="154"/>
        <v>0.6644694450233064</v>
      </c>
      <c r="ED39" s="93">
        <f t="shared" si="155"/>
        <v>0.67424105450894323</v>
      </c>
      <c r="EE39" s="93">
        <f t="shared" si="156"/>
        <v>0.68415636413407466</v>
      </c>
      <c r="EF39" s="93">
        <f t="shared" si="157"/>
        <v>0.69421748713604636</v>
      </c>
      <c r="EG39" s="93">
        <f t="shared" si="158"/>
        <v>0.70442656782922342</v>
      </c>
      <c r="EH39" s="93">
        <f t="shared" si="159"/>
        <v>0.71478578206200605</v>
      </c>
      <c r="EI39" s="93">
        <f t="shared" si="160"/>
        <v>0.72529733768056492</v>
      </c>
      <c r="EJ39" s="93">
        <f t="shared" si="161"/>
        <v>0.73596347499939674</v>
      </c>
      <c r="EK39" s="93">
        <f t="shared" si="162"/>
        <v>0.7467864672787996</v>
      </c>
      <c r="EL39" s="93">
        <f t="shared" si="163"/>
        <v>0.75776862120937016</v>
      </c>
      <c r="EM39" s="93">
        <f t="shared" si="164"/>
        <v>0.76891227740362555</v>
      </c>
      <c r="EN39" s="93">
        <f t="shared" si="165"/>
        <v>0.78021981089485526</v>
      </c>
      <c r="EO39" s="93">
        <f t="shared" si="166"/>
        <v>0.79169363164330897</v>
      </c>
      <c r="EP39" s="93">
        <f t="shared" si="167"/>
        <v>0.80333618504982807</v>
      </c>
      <c r="EQ39" s="93">
        <f t="shared" si="168"/>
        <v>0.81514995247703126</v>
      </c>
      <c r="ER39" s="93">
        <f t="shared" si="169"/>
        <v>0.827137451778164</v>
      </c>
      <c r="ES39" s="93">
        <f t="shared" si="170"/>
        <v>0.83930123783372512</v>
      </c>
      <c r="ET39" s="93">
        <f t="shared" si="171"/>
        <v>0.8516439030959857</v>
      </c>
      <c r="EU39" s="93">
        <f t="shared" si="172"/>
        <v>0.86416807814151486</v>
      </c>
      <c r="EV39" s="93">
        <f t="shared" si="173"/>
        <v>0.8768764322318312</v>
      </c>
      <c r="EW39" s="93">
        <f t="shared" si="174"/>
        <v>0.88977167388229927</v>
      </c>
      <c r="EX39" s="93">
        <f t="shared" si="175"/>
        <v>0.90285655143939192</v>
      </c>
      <c r="EY39" s="93">
        <f t="shared" si="176"/>
        <v>0.91613385366644173</v>
      </c>
      <c r="EZ39" s="93">
        <f t="shared" si="177"/>
        <v>0.92960641033800695</v>
      </c>
      <c r="FA39" s="93">
        <f t="shared" si="178"/>
        <v>0.94327709284297756</v>
      </c>
      <c r="FB39" s="93">
        <f t="shared" si="179"/>
        <v>0.95714881479655067</v>
      </c>
      <c r="FC39" s="93">
        <f t="shared" si="180"/>
        <v>0.97122453266120568</v>
      </c>
      <c r="FD39" s="93">
        <f t="shared" si="181"/>
        <v>0.98550724637681164</v>
      </c>
      <c r="FE39" s="93">
        <f t="shared" si="182"/>
        <v>1</v>
      </c>
      <c r="FF39" s="93">
        <f t="shared" si="183"/>
        <v>0</v>
      </c>
      <c r="FG39" s="93">
        <f t="shared" si="184"/>
        <v>0</v>
      </c>
      <c r="FH39" s="93">
        <f t="shared" si="185"/>
        <v>0</v>
      </c>
      <c r="FI39" s="93">
        <f t="shared" si="186"/>
        <v>0</v>
      </c>
      <c r="FJ39" s="93">
        <f t="shared" si="187"/>
        <v>0</v>
      </c>
      <c r="FK39" s="93">
        <f t="shared" si="188"/>
        <v>0</v>
      </c>
      <c r="FL39" s="93">
        <f t="shared" si="189"/>
        <v>0</v>
      </c>
      <c r="FM39" s="93">
        <f t="shared" si="190"/>
        <v>0</v>
      </c>
      <c r="FN39" s="93">
        <f t="shared" si="191"/>
        <v>0</v>
      </c>
      <c r="FO39" s="93">
        <f t="shared" si="192"/>
        <v>0</v>
      </c>
      <c r="FP39" s="93">
        <f t="shared" si="193"/>
        <v>0</v>
      </c>
      <c r="FQ39" s="93">
        <f t="shared" si="194"/>
        <v>0</v>
      </c>
      <c r="FR39" s="93">
        <f t="shared" si="195"/>
        <v>0</v>
      </c>
      <c r="FS39" s="93">
        <f t="shared" si="196"/>
        <v>0</v>
      </c>
      <c r="FT39" s="93">
        <f t="shared" si="197"/>
        <v>0</v>
      </c>
      <c r="FU39" s="93">
        <f t="shared" si="198"/>
        <v>0</v>
      </c>
      <c r="FV39" s="93">
        <f t="shared" si="199"/>
        <v>0</v>
      </c>
      <c r="FW39" s="93">
        <f t="shared" si="200"/>
        <v>0</v>
      </c>
      <c r="FX39" s="93">
        <f t="shared" si="201"/>
        <v>0</v>
      </c>
      <c r="FY39" s="93">
        <f t="shared" si="202"/>
        <v>0</v>
      </c>
      <c r="FZ39" s="93">
        <f t="shared" si="203"/>
        <v>0</v>
      </c>
      <c r="GA39" s="93">
        <f t="shared" si="204"/>
        <v>0</v>
      </c>
      <c r="GB39" s="93">
        <f t="shared" si="205"/>
        <v>0</v>
      </c>
      <c r="GC39" s="93">
        <f t="shared" si="206"/>
        <v>0</v>
      </c>
      <c r="GD39" s="93">
        <f t="shared" si="207"/>
        <v>0</v>
      </c>
      <c r="GE39" s="93">
        <f t="shared" si="208"/>
        <v>0</v>
      </c>
      <c r="GF39" s="93">
        <f t="shared" si="209"/>
        <v>0</v>
      </c>
      <c r="GG39" s="93">
        <f t="shared" si="210"/>
        <v>0</v>
      </c>
      <c r="GH39" s="93">
        <f t="shared" si="211"/>
        <v>0</v>
      </c>
      <c r="GI39" s="93">
        <f t="shared" si="212"/>
        <v>0</v>
      </c>
      <c r="GJ39" s="93">
        <f t="shared" si="213"/>
        <v>0</v>
      </c>
      <c r="GK39" s="93">
        <f t="shared" si="214"/>
        <v>0</v>
      </c>
      <c r="GL39" s="93">
        <f t="shared" si="215"/>
        <v>0</v>
      </c>
      <c r="GM39" s="93">
        <f t="shared" si="216"/>
        <v>0</v>
      </c>
      <c r="GN39" s="93">
        <f t="shared" si="217"/>
        <v>0</v>
      </c>
      <c r="GO39" s="93">
        <f t="shared" si="218"/>
        <v>0</v>
      </c>
      <c r="GP39" s="93">
        <f t="shared" si="219"/>
        <v>0</v>
      </c>
      <c r="GQ39" s="93">
        <f t="shared" si="220"/>
        <v>0</v>
      </c>
      <c r="GR39" s="93">
        <f t="shared" si="221"/>
        <v>0</v>
      </c>
      <c r="GS39" s="93">
        <f t="shared" si="222"/>
        <v>0</v>
      </c>
      <c r="GT39" s="93">
        <f t="shared" si="223"/>
        <v>0</v>
      </c>
      <c r="GU39" s="93">
        <f t="shared" si="224"/>
        <v>0</v>
      </c>
      <c r="GV39" s="93">
        <f t="shared" si="225"/>
        <v>0</v>
      </c>
      <c r="GW39" s="93">
        <f t="shared" si="226"/>
        <v>0</v>
      </c>
      <c r="GX39" s="93">
        <f t="shared" si="227"/>
        <v>0</v>
      </c>
      <c r="GY39" s="93">
        <f t="shared" si="228"/>
        <v>0</v>
      </c>
      <c r="GZ39" s="93">
        <f t="shared" si="229"/>
        <v>0</v>
      </c>
      <c r="HA39" s="93">
        <f t="shared" si="230"/>
        <v>0</v>
      </c>
      <c r="HB39" s="93">
        <f t="shared" si="231"/>
        <v>0</v>
      </c>
      <c r="HC39" s="93">
        <f t="shared" si="232"/>
        <v>0</v>
      </c>
      <c r="HD39" s="93">
        <f t="shared" si="233"/>
        <v>0</v>
      </c>
      <c r="HE39" s="93">
        <f t="shared" si="234"/>
        <v>0</v>
      </c>
      <c r="HF39" s="93">
        <f t="shared" si="235"/>
        <v>0</v>
      </c>
      <c r="HG39" s="93">
        <f t="shared" si="236"/>
        <v>0</v>
      </c>
      <c r="HH39" s="93">
        <f t="shared" si="237"/>
        <v>0</v>
      </c>
      <c r="HI39" s="93">
        <f t="shared" si="238"/>
        <v>0</v>
      </c>
      <c r="HJ39" s="93">
        <f t="shared" si="239"/>
        <v>0</v>
      </c>
      <c r="HK39" s="93">
        <f t="shared" si="240"/>
        <v>0</v>
      </c>
      <c r="HL39" s="93">
        <f t="shared" si="241"/>
        <v>0</v>
      </c>
      <c r="HM39" s="93">
        <f t="shared" si="242"/>
        <v>0</v>
      </c>
      <c r="HN39" s="93">
        <f t="shared" si="243"/>
        <v>0</v>
      </c>
      <c r="HO39" s="93">
        <f t="shared" si="244"/>
        <v>0</v>
      </c>
      <c r="HP39" s="93">
        <f t="shared" si="245"/>
        <v>0</v>
      </c>
      <c r="HQ39" s="93">
        <f t="shared" si="246"/>
        <v>0</v>
      </c>
    </row>
    <row r="40" spans="2:225" x14ac:dyDescent="0.25">
      <c r="B40" s="40">
        <v>36</v>
      </c>
      <c r="C40" s="91">
        <f t="shared" ca="1" si="140"/>
        <v>9445670.8548451867</v>
      </c>
      <c r="D40" s="91">
        <f t="shared" ca="1" si="141"/>
        <v>11526995.585528247</v>
      </c>
      <c r="E40" s="91">
        <f t="shared" ca="1" si="142"/>
        <v>5060921.2203843491</v>
      </c>
      <c r="F40" s="91">
        <f t="shared" ca="1" si="143"/>
        <v>6679517.3539183289</v>
      </c>
      <c r="H40" s="40">
        <v>36</v>
      </c>
      <c r="I40" s="91">
        <f t="shared" si="249"/>
        <v>471561.31359851995</v>
      </c>
      <c r="J40" s="41">
        <f t="shared" si="250"/>
        <v>0.85799999999999998</v>
      </c>
      <c r="K40" s="92">
        <f t="shared" si="144"/>
        <v>404599.6070675301</v>
      </c>
      <c r="L40" s="92">
        <f t="shared" si="145"/>
        <v>1611.9506257670521</v>
      </c>
      <c r="M40" s="42"/>
      <c r="N40" s="40">
        <v>36</v>
      </c>
      <c r="O40" s="54">
        <f t="shared" si="133"/>
        <v>3.83767404095655</v>
      </c>
      <c r="P40" s="92">
        <f t="shared" si="128"/>
        <v>476.48959822304863</v>
      </c>
      <c r="Q40" s="92">
        <f t="shared" si="146"/>
        <v>173918.70335141275</v>
      </c>
      <c r="R40" s="42"/>
      <c r="S40" s="40">
        <v>36</v>
      </c>
      <c r="T40" s="54">
        <f>'7. Dödsrisk'!F40</f>
        <v>3.4000000000000002E-4</v>
      </c>
      <c r="U40" s="90">
        <f t="shared" si="116"/>
        <v>0.99965999999999999</v>
      </c>
      <c r="V40" s="43"/>
      <c r="W40" s="37">
        <v>36</v>
      </c>
      <c r="X40" s="93">
        <f t="shared" si="136"/>
        <v>0.99091833184711653</v>
      </c>
      <c r="Y40" s="93">
        <f t="shared" si="136"/>
        <v>0.99300363949004555</v>
      </c>
      <c r="Z40" s="93">
        <f t="shared" si="136"/>
        <v>0.99319234603579254</v>
      </c>
      <c r="AA40" s="93">
        <f t="shared" si="136"/>
        <v>0.99330160921280608</v>
      </c>
      <c r="AB40" s="93">
        <f t="shared" si="136"/>
        <v>0.9933512767766447</v>
      </c>
      <c r="AC40" s="93">
        <f t="shared" si="136"/>
        <v>0.99342081623378142</v>
      </c>
      <c r="AD40" s="93">
        <f t="shared" si="136"/>
        <v>0.99342081623378142</v>
      </c>
      <c r="AE40" s="93">
        <f t="shared" si="136"/>
        <v>0.99353010454528135</v>
      </c>
      <c r="AF40" s="93">
        <f t="shared" si="136"/>
        <v>0.99361953030300876</v>
      </c>
      <c r="AG40" s="93">
        <f t="shared" si="136"/>
        <v>0.99370896410977871</v>
      </c>
      <c r="AH40" s="93">
        <f t="shared" si="136"/>
        <v>0.99379840596631563</v>
      </c>
      <c r="AI40" s="93">
        <f t="shared" si="136"/>
        <v>0.99399720540739722</v>
      </c>
      <c r="AJ40" s="93">
        <f t="shared" si="136"/>
        <v>0.99403696688607224</v>
      </c>
      <c r="AK40" s="93">
        <f t="shared" si="136"/>
        <v>0.99407672995527052</v>
      </c>
      <c r="AL40" s="93">
        <f t="shared" si="136"/>
        <v>0.99423580768450037</v>
      </c>
      <c r="AM40" s="93">
        <f t="shared" si="136"/>
        <v>0.99443469462342493</v>
      </c>
      <c r="AN40" s="93">
        <f t="shared" si="137"/>
        <v>0.99449436428528193</v>
      </c>
      <c r="AO40" s="93">
        <f t="shared" si="137"/>
        <v>0.99472315060992211</v>
      </c>
      <c r="AP40" s="93">
        <f t="shared" si="137"/>
        <v>0.99476294112756736</v>
      </c>
      <c r="AQ40" s="93">
        <f t="shared" si="137"/>
        <v>0.99496193351427009</v>
      </c>
      <c r="AR40" s="93">
        <f t="shared" si="137"/>
        <v>0.99518087330639737</v>
      </c>
      <c r="AS40" s="93">
        <f t="shared" si="137"/>
        <v>0.9954396876251802</v>
      </c>
      <c r="AT40" s="93">
        <f t="shared" si="137"/>
        <v>0.99569856925318612</v>
      </c>
      <c r="AU40" s="93">
        <f t="shared" si="137"/>
        <v>0.9958678667905404</v>
      </c>
      <c r="AV40" s="93">
        <f t="shared" si="137"/>
        <v>0.99613682373294832</v>
      </c>
      <c r="AW40" s="93">
        <f t="shared" si="137"/>
        <v>0.99639588666348067</v>
      </c>
      <c r="AX40" s="93">
        <f t="shared" si="137"/>
        <v>0.99661514199471968</v>
      </c>
      <c r="AY40" s="93">
        <f t="shared" si="137"/>
        <v>0.99689427239098904</v>
      </c>
      <c r="AZ40" s="93">
        <f t="shared" si="137"/>
        <v>0.99717348096565928</v>
      </c>
      <c r="BA40" s="93">
        <f t="shared" si="137"/>
        <v>0.9974727227824941</v>
      </c>
      <c r="BB40" s="93">
        <f t="shared" si="137"/>
        <v>0.99784192429448293</v>
      </c>
      <c r="BC40" s="93">
        <f t="shared" si="137"/>
        <v>0.9981014306664564</v>
      </c>
      <c r="BD40" s="93">
        <f t="shared" si="248"/>
        <v>0.99849084209487338</v>
      </c>
      <c r="BE40" s="93">
        <f t="shared" si="248"/>
        <v>0.99888040545300016</v>
      </c>
      <c r="BF40" s="93">
        <f t="shared" si="248"/>
        <v>0.99928011750000001</v>
      </c>
      <c r="BG40" s="93">
        <f t="shared" si="248"/>
        <v>0.99975000000000003</v>
      </c>
      <c r="BH40" s="93">
        <f t="shared" si="248"/>
        <v>1</v>
      </c>
      <c r="BI40" s="93">
        <f t="shared" si="248"/>
        <v>0</v>
      </c>
      <c r="BJ40" s="93">
        <f t="shared" si="248"/>
        <v>0</v>
      </c>
      <c r="BK40" s="93">
        <f t="shared" si="248"/>
        <v>0</v>
      </c>
      <c r="BL40" s="93">
        <f t="shared" si="248"/>
        <v>0</v>
      </c>
      <c r="BM40" s="93">
        <f t="shared" si="248"/>
        <v>0</v>
      </c>
      <c r="BN40" s="93">
        <f t="shared" si="248"/>
        <v>0</v>
      </c>
      <c r="BO40" s="93">
        <f t="shared" si="248"/>
        <v>0</v>
      </c>
      <c r="BP40" s="93">
        <f t="shared" si="248"/>
        <v>0</v>
      </c>
      <c r="BQ40" s="93">
        <f t="shared" si="248"/>
        <v>0</v>
      </c>
      <c r="BR40" s="93">
        <f t="shared" si="248"/>
        <v>0</v>
      </c>
      <c r="BS40" s="93">
        <f t="shared" si="247"/>
        <v>0</v>
      </c>
      <c r="BT40" s="93">
        <f t="shared" si="247"/>
        <v>0</v>
      </c>
      <c r="BU40" s="93">
        <f t="shared" si="247"/>
        <v>0</v>
      </c>
      <c r="BV40" s="93">
        <f t="shared" si="247"/>
        <v>0</v>
      </c>
      <c r="BW40" s="93">
        <f t="shared" si="247"/>
        <v>0</v>
      </c>
      <c r="BX40" s="93">
        <f t="shared" si="247"/>
        <v>0</v>
      </c>
      <c r="BY40" s="93">
        <f t="shared" si="247"/>
        <v>0</v>
      </c>
      <c r="BZ40" s="93">
        <f t="shared" si="247"/>
        <v>0</v>
      </c>
      <c r="CA40" s="93">
        <f t="shared" si="247"/>
        <v>0</v>
      </c>
      <c r="CB40" s="93">
        <f t="shared" si="247"/>
        <v>0</v>
      </c>
      <c r="CC40" s="93">
        <f t="shared" si="247"/>
        <v>0</v>
      </c>
      <c r="CD40" s="93">
        <f t="shared" si="247"/>
        <v>0</v>
      </c>
      <c r="CE40" s="93">
        <f t="shared" si="247"/>
        <v>0</v>
      </c>
      <c r="CF40" s="93">
        <f t="shared" si="247"/>
        <v>0</v>
      </c>
      <c r="CG40" s="93">
        <f t="shared" si="247"/>
        <v>0</v>
      </c>
      <c r="CH40" s="93">
        <f t="shared" si="247"/>
        <v>0</v>
      </c>
      <c r="CI40" s="93">
        <f t="shared" si="247"/>
        <v>0</v>
      </c>
      <c r="CJ40" s="93">
        <f t="shared" si="251"/>
        <v>0</v>
      </c>
      <c r="CK40" s="93">
        <f t="shared" si="251"/>
        <v>0</v>
      </c>
      <c r="CL40" s="93">
        <f t="shared" si="251"/>
        <v>0</v>
      </c>
      <c r="CM40" s="93">
        <f t="shared" si="251"/>
        <v>0</v>
      </c>
      <c r="CN40" s="93">
        <f t="shared" si="251"/>
        <v>0</v>
      </c>
      <c r="CO40" s="93">
        <f t="shared" si="251"/>
        <v>0</v>
      </c>
      <c r="CP40" s="93">
        <f t="shared" si="251"/>
        <v>0</v>
      </c>
      <c r="CQ40" s="93">
        <f t="shared" si="251"/>
        <v>0</v>
      </c>
      <c r="CR40" s="93">
        <f t="shared" si="251"/>
        <v>0</v>
      </c>
      <c r="CS40" s="93">
        <f t="shared" si="251"/>
        <v>0</v>
      </c>
      <c r="CT40" s="93">
        <f t="shared" si="251"/>
        <v>0</v>
      </c>
      <c r="CU40" s="93">
        <f t="shared" si="251"/>
        <v>0</v>
      </c>
      <c r="CV40" s="93">
        <f t="shared" si="251"/>
        <v>0</v>
      </c>
      <c r="CW40" s="93">
        <f t="shared" si="251"/>
        <v>0</v>
      </c>
      <c r="CX40" s="93">
        <f t="shared" si="251"/>
        <v>0</v>
      </c>
      <c r="CY40" s="93">
        <f t="shared" si="251"/>
        <v>0</v>
      </c>
      <c r="CZ40" s="93">
        <f t="shared" si="139"/>
        <v>0</v>
      </c>
      <c r="DA40" s="93">
        <f t="shared" si="139"/>
        <v>0</v>
      </c>
      <c r="DB40" s="93">
        <f t="shared" si="139"/>
        <v>0</v>
      </c>
      <c r="DC40" s="93">
        <f t="shared" si="139"/>
        <v>0</v>
      </c>
      <c r="DD40" s="93">
        <f t="shared" si="139"/>
        <v>0</v>
      </c>
      <c r="DE40" s="93">
        <f t="shared" si="139"/>
        <v>0</v>
      </c>
      <c r="DF40" s="93">
        <f t="shared" si="139"/>
        <v>0</v>
      </c>
      <c r="DG40" s="93">
        <f t="shared" si="139"/>
        <v>0</v>
      </c>
      <c r="DH40" s="93">
        <f t="shared" si="139"/>
        <v>0</v>
      </c>
      <c r="DI40" s="93">
        <f t="shared" si="139"/>
        <v>0</v>
      </c>
      <c r="DJ40" s="93">
        <f t="shared" si="139"/>
        <v>0</v>
      </c>
      <c r="DK40" s="93">
        <f t="shared" si="139"/>
        <v>0</v>
      </c>
      <c r="DL40" s="93">
        <f t="shared" si="139"/>
        <v>0</v>
      </c>
      <c r="DM40" s="93">
        <f t="shared" si="139"/>
        <v>0</v>
      </c>
      <c r="DN40" s="93">
        <f t="shared" si="139"/>
        <v>0</v>
      </c>
      <c r="DO40" s="93">
        <f t="shared" si="138"/>
        <v>0</v>
      </c>
      <c r="DP40" s="93">
        <f t="shared" si="138"/>
        <v>0</v>
      </c>
      <c r="DQ40" s="93">
        <f t="shared" si="138"/>
        <v>0</v>
      </c>
      <c r="DR40" s="93">
        <f t="shared" si="138"/>
        <v>0</v>
      </c>
      <c r="DS40" s="93">
        <f t="shared" si="138"/>
        <v>0</v>
      </c>
      <c r="DU40" s="37">
        <v>36</v>
      </c>
      <c r="DV40" s="93">
        <f t="shared" si="147"/>
        <v>0.59122609034202978</v>
      </c>
      <c r="DW40" s="93">
        <f t="shared" si="148"/>
        <v>0.59992059167058898</v>
      </c>
      <c r="DX40" s="93">
        <f t="shared" si="149"/>
        <v>0.60874295331280348</v>
      </c>
      <c r="DY40" s="93">
        <f t="shared" si="150"/>
        <v>0.61769505556740356</v>
      </c>
      <c r="DZ40" s="93">
        <f t="shared" si="151"/>
        <v>0.62677880638457129</v>
      </c>
      <c r="EA40" s="93">
        <f t="shared" si="152"/>
        <v>0.63599614177257957</v>
      </c>
      <c r="EB40" s="93">
        <f t="shared" si="153"/>
        <v>0.64534902621041157</v>
      </c>
      <c r="EC40" s="93">
        <f t="shared" si="154"/>
        <v>0.65483945306644697</v>
      </c>
      <c r="ED40" s="93">
        <f t="shared" si="155"/>
        <v>0.6644694450233064</v>
      </c>
      <c r="EE40" s="93">
        <f t="shared" si="156"/>
        <v>0.67424105450894323</v>
      </c>
      <c r="EF40" s="93">
        <f t="shared" si="157"/>
        <v>0.68415636413407466</v>
      </c>
      <c r="EG40" s="93">
        <f t="shared" si="158"/>
        <v>0.69421748713604636</v>
      </c>
      <c r="EH40" s="93">
        <f t="shared" si="159"/>
        <v>0.70442656782922342</v>
      </c>
      <c r="EI40" s="93">
        <f t="shared" si="160"/>
        <v>0.71478578206200605</v>
      </c>
      <c r="EJ40" s="93">
        <f t="shared" si="161"/>
        <v>0.72529733768056492</v>
      </c>
      <c r="EK40" s="93">
        <f t="shared" si="162"/>
        <v>0.73596347499939674</v>
      </c>
      <c r="EL40" s="93">
        <f t="shared" si="163"/>
        <v>0.7467864672787996</v>
      </c>
      <c r="EM40" s="93">
        <f t="shared" si="164"/>
        <v>0.75776862120937016</v>
      </c>
      <c r="EN40" s="93">
        <f t="shared" si="165"/>
        <v>0.76891227740362555</v>
      </c>
      <c r="EO40" s="93">
        <f t="shared" si="166"/>
        <v>0.78021981089485526</v>
      </c>
      <c r="EP40" s="93">
        <f t="shared" si="167"/>
        <v>0.79169363164330897</v>
      </c>
      <c r="EQ40" s="93">
        <f t="shared" si="168"/>
        <v>0.80333618504982807</v>
      </c>
      <c r="ER40" s="93">
        <f t="shared" si="169"/>
        <v>0.81514995247703126</v>
      </c>
      <c r="ES40" s="93">
        <f t="shared" si="170"/>
        <v>0.827137451778164</v>
      </c>
      <c r="ET40" s="93">
        <f t="shared" si="171"/>
        <v>0.83930123783372512</v>
      </c>
      <c r="EU40" s="93">
        <f t="shared" si="172"/>
        <v>0.8516439030959857</v>
      </c>
      <c r="EV40" s="93">
        <f t="shared" si="173"/>
        <v>0.86416807814151486</v>
      </c>
      <c r="EW40" s="93">
        <f t="shared" si="174"/>
        <v>0.8768764322318312</v>
      </c>
      <c r="EX40" s="93">
        <f t="shared" si="175"/>
        <v>0.88977167388229927</v>
      </c>
      <c r="EY40" s="93">
        <f t="shared" si="176"/>
        <v>0.90285655143939192</v>
      </c>
      <c r="EZ40" s="93">
        <f t="shared" si="177"/>
        <v>0.91613385366644173</v>
      </c>
      <c r="FA40" s="93">
        <f t="shared" si="178"/>
        <v>0.92960641033800695</v>
      </c>
      <c r="FB40" s="93">
        <f t="shared" si="179"/>
        <v>0.94327709284297756</v>
      </c>
      <c r="FC40" s="93">
        <f t="shared" si="180"/>
        <v>0.95714881479655067</v>
      </c>
      <c r="FD40" s="93">
        <f t="shared" si="181"/>
        <v>0.97122453266120568</v>
      </c>
      <c r="FE40" s="93">
        <f t="shared" si="182"/>
        <v>0.98550724637681164</v>
      </c>
      <c r="FF40" s="93">
        <f t="shared" si="183"/>
        <v>1</v>
      </c>
      <c r="FG40" s="93">
        <f t="shared" si="184"/>
        <v>0</v>
      </c>
      <c r="FH40" s="93">
        <f t="shared" si="185"/>
        <v>0</v>
      </c>
      <c r="FI40" s="93">
        <f t="shared" si="186"/>
        <v>0</v>
      </c>
      <c r="FJ40" s="93">
        <f t="shared" si="187"/>
        <v>0</v>
      </c>
      <c r="FK40" s="93">
        <f t="shared" si="188"/>
        <v>0</v>
      </c>
      <c r="FL40" s="93">
        <f t="shared" si="189"/>
        <v>0</v>
      </c>
      <c r="FM40" s="93">
        <f t="shared" si="190"/>
        <v>0</v>
      </c>
      <c r="FN40" s="93">
        <f t="shared" si="191"/>
        <v>0</v>
      </c>
      <c r="FO40" s="93">
        <f t="shared" si="192"/>
        <v>0</v>
      </c>
      <c r="FP40" s="93">
        <f t="shared" si="193"/>
        <v>0</v>
      </c>
      <c r="FQ40" s="93">
        <f t="shared" si="194"/>
        <v>0</v>
      </c>
      <c r="FR40" s="93">
        <f t="shared" si="195"/>
        <v>0</v>
      </c>
      <c r="FS40" s="93">
        <f t="shared" si="196"/>
        <v>0</v>
      </c>
      <c r="FT40" s="93">
        <f t="shared" si="197"/>
        <v>0</v>
      </c>
      <c r="FU40" s="93">
        <f t="shared" si="198"/>
        <v>0</v>
      </c>
      <c r="FV40" s="93">
        <f t="shared" si="199"/>
        <v>0</v>
      </c>
      <c r="FW40" s="93">
        <f t="shared" si="200"/>
        <v>0</v>
      </c>
      <c r="FX40" s="93">
        <f t="shared" si="201"/>
        <v>0</v>
      </c>
      <c r="FY40" s="93">
        <f t="shared" si="202"/>
        <v>0</v>
      </c>
      <c r="FZ40" s="93">
        <f t="shared" si="203"/>
        <v>0</v>
      </c>
      <c r="GA40" s="93">
        <f t="shared" si="204"/>
        <v>0</v>
      </c>
      <c r="GB40" s="93">
        <f t="shared" si="205"/>
        <v>0</v>
      </c>
      <c r="GC40" s="93">
        <f t="shared" si="206"/>
        <v>0</v>
      </c>
      <c r="GD40" s="93">
        <f t="shared" si="207"/>
        <v>0</v>
      </c>
      <c r="GE40" s="93">
        <f t="shared" si="208"/>
        <v>0</v>
      </c>
      <c r="GF40" s="93">
        <f t="shared" si="209"/>
        <v>0</v>
      </c>
      <c r="GG40" s="93">
        <f t="shared" si="210"/>
        <v>0</v>
      </c>
      <c r="GH40" s="93">
        <f t="shared" si="211"/>
        <v>0</v>
      </c>
      <c r="GI40" s="93">
        <f t="shared" si="212"/>
        <v>0</v>
      </c>
      <c r="GJ40" s="93">
        <f t="shared" si="213"/>
        <v>0</v>
      </c>
      <c r="GK40" s="93">
        <f t="shared" si="214"/>
        <v>0</v>
      </c>
      <c r="GL40" s="93">
        <f t="shared" si="215"/>
        <v>0</v>
      </c>
      <c r="GM40" s="93">
        <f t="shared" si="216"/>
        <v>0</v>
      </c>
      <c r="GN40" s="93">
        <f t="shared" si="217"/>
        <v>0</v>
      </c>
      <c r="GO40" s="93">
        <f t="shared" si="218"/>
        <v>0</v>
      </c>
      <c r="GP40" s="93">
        <f t="shared" si="219"/>
        <v>0</v>
      </c>
      <c r="GQ40" s="93">
        <f t="shared" si="220"/>
        <v>0</v>
      </c>
      <c r="GR40" s="93">
        <f t="shared" si="221"/>
        <v>0</v>
      </c>
      <c r="GS40" s="93">
        <f t="shared" si="222"/>
        <v>0</v>
      </c>
      <c r="GT40" s="93">
        <f t="shared" si="223"/>
        <v>0</v>
      </c>
      <c r="GU40" s="93">
        <f t="shared" si="224"/>
        <v>0</v>
      </c>
      <c r="GV40" s="93">
        <f t="shared" si="225"/>
        <v>0</v>
      </c>
      <c r="GW40" s="93">
        <f t="shared" si="226"/>
        <v>0</v>
      </c>
      <c r="GX40" s="93">
        <f t="shared" si="227"/>
        <v>0</v>
      </c>
      <c r="GY40" s="93">
        <f t="shared" si="228"/>
        <v>0</v>
      </c>
      <c r="GZ40" s="93">
        <f t="shared" si="229"/>
        <v>0</v>
      </c>
      <c r="HA40" s="93">
        <f t="shared" si="230"/>
        <v>0</v>
      </c>
      <c r="HB40" s="93">
        <f t="shared" si="231"/>
        <v>0</v>
      </c>
      <c r="HC40" s="93">
        <f t="shared" si="232"/>
        <v>0</v>
      </c>
      <c r="HD40" s="93">
        <f t="shared" si="233"/>
        <v>0</v>
      </c>
      <c r="HE40" s="93">
        <f t="shared" si="234"/>
        <v>0</v>
      </c>
      <c r="HF40" s="93">
        <f t="shared" si="235"/>
        <v>0</v>
      </c>
      <c r="HG40" s="93">
        <f t="shared" si="236"/>
        <v>0</v>
      </c>
      <c r="HH40" s="93">
        <f t="shared" si="237"/>
        <v>0</v>
      </c>
      <c r="HI40" s="93">
        <f t="shared" si="238"/>
        <v>0</v>
      </c>
      <c r="HJ40" s="93">
        <f t="shared" si="239"/>
        <v>0</v>
      </c>
      <c r="HK40" s="93">
        <f t="shared" si="240"/>
        <v>0</v>
      </c>
      <c r="HL40" s="93">
        <f t="shared" si="241"/>
        <v>0</v>
      </c>
      <c r="HM40" s="93">
        <f t="shared" si="242"/>
        <v>0</v>
      </c>
      <c r="HN40" s="93">
        <f t="shared" si="243"/>
        <v>0</v>
      </c>
      <c r="HO40" s="93">
        <f t="shared" si="244"/>
        <v>0</v>
      </c>
      <c r="HP40" s="93">
        <f t="shared" si="245"/>
        <v>0</v>
      </c>
      <c r="HQ40" s="93">
        <f t="shared" si="246"/>
        <v>0</v>
      </c>
    </row>
    <row r="41" spans="2:225" x14ac:dyDescent="0.25">
      <c r="B41" s="40">
        <v>37</v>
      </c>
      <c r="C41" s="91">
        <f t="shared" ca="1" si="140"/>
        <v>9177148.4083508775</v>
      </c>
      <c r="D41" s="91">
        <f t="shared" ca="1" si="141"/>
        <v>11126178.879279671</v>
      </c>
      <c r="E41" s="91">
        <f t="shared" ca="1" si="142"/>
        <v>4960556.7904156912</v>
      </c>
      <c r="F41" s="91">
        <f t="shared" ca="1" si="143"/>
        <v>6507811.306411095</v>
      </c>
      <c r="H41" s="40">
        <v>37</v>
      </c>
      <c r="I41" s="91">
        <f t="shared" si="249"/>
        <v>471561.31359851995</v>
      </c>
      <c r="J41" s="41">
        <f t="shared" si="250"/>
        <v>0.85799999999999998</v>
      </c>
      <c r="K41" s="92">
        <f t="shared" si="144"/>
        <v>404599.6070675301</v>
      </c>
      <c r="L41" s="92">
        <f t="shared" si="145"/>
        <v>1611.9506257670521</v>
      </c>
      <c r="M41" s="42"/>
      <c r="N41" s="40">
        <v>37</v>
      </c>
      <c r="O41" s="54">
        <f t="shared" si="133"/>
        <v>3.83767404095655</v>
      </c>
      <c r="P41" s="92">
        <f t="shared" si="128"/>
        <v>476.48959822304863</v>
      </c>
      <c r="Q41" s="92">
        <f t="shared" si="146"/>
        <v>173918.70335141275</v>
      </c>
      <c r="R41" s="42"/>
      <c r="S41" s="40">
        <v>37</v>
      </c>
      <c r="T41" s="54">
        <f>'7. Dödsrisk'!F41</f>
        <v>4.0999999999999999E-4</v>
      </c>
      <c r="U41" s="90">
        <f t="shared" si="116"/>
        <v>0.99958999999999998</v>
      </c>
      <c r="V41" s="43"/>
      <c r="W41" s="37">
        <v>37</v>
      </c>
      <c r="X41" s="93">
        <f t="shared" si="136"/>
        <v>0.99058141961428847</v>
      </c>
      <c r="Y41" s="93">
        <f t="shared" si="136"/>
        <v>0.99266601825261891</v>
      </c>
      <c r="Z41" s="93">
        <f t="shared" si="136"/>
        <v>0.99285466063814032</v>
      </c>
      <c r="AA41" s="93">
        <f t="shared" si="136"/>
        <v>0.9929638866656737</v>
      </c>
      <c r="AB41" s="93">
        <f t="shared" si="136"/>
        <v>0.99301353734254061</v>
      </c>
      <c r="AC41" s="93">
        <f t="shared" si="136"/>
        <v>0.99308305315626189</v>
      </c>
      <c r="AD41" s="93">
        <f t="shared" si="136"/>
        <v>0.99308305315626189</v>
      </c>
      <c r="AE41" s="93">
        <f t="shared" si="136"/>
        <v>0.99319230430973593</v>
      </c>
      <c r="AF41" s="93">
        <f t="shared" si="136"/>
        <v>0.99328169966270574</v>
      </c>
      <c r="AG41" s="93">
        <f t="shared" si="136"/>
        <v>0.9933711030619814</v>
      </c>
      <c r="AH41" s="93">
        <f t="shared" si="136"/>
        <v>0.9934605145082871</v>
      </c>
      <c r="AI41" s="93">
        <f t="shared" si="136"/>
        <v>0.99365924635755865</v>
      </c>
      <c r="AJ41" s="93">
        <f t="shared" si="136"/>
        <v>0.993698994317331</v>
      </c>
      <c r="AK41" s="93">
        <f t="shared" si="136"/>
        <v>0.99373874386708572</v>
      </c>
      <c r="AL41" s="93">
        <f t="shared" si="136"/>
        <v>0.99389776750988768</v>
      </c>
      <c r="AM41" s="93">
        <f t="shared" si="136"/>
        <v>0.99409658682725299</v>
      </c>
      <c r="AN41" s="93">
        <f t="shared" si="137"/>
        <v>0.9941562362014249</v>
      </c>
      <c r="AO41" s="93">
        <f t="shared" si="137"/>
        <v>0.99438494473871475</v>
      </c>
      <c r="AP41" s="93">
        <f t="shared" si="137"/>
        <v>0.994424721727584</v>
      </c>
      <c r="AQ41" s="93">
        <f t="shared" si="137"/>
        <v>0.99462364645687529</v>
      </c>
      <c r="AR41" s="93">
        <f t="shared" si="137"/>
        <v>0.99484251180947314</v>
      </c>
      <c r="AS41" s="93">
        <f t="shared" si="137"/>
        <v>0.99510123813138762</v>
      </c>
      <c r="AT41" s="93">
        <f t="shared" si="137"/>
        <v>0.99536003173964005</v>
      </c>
      <c r="AU41" s="93">
        <f t="shared" si="137"/>
        <v>0.99552927171583161</v>
      </c>
      <c r="AV41" s="93">
        <f t="shared" si="137"/>
        <v>0.99579813721287913</v>
      </c>
      <c r="AW41" s="93">
        <f t="shared" si="137"/>
        <v>0.99605711206201508</v>
      </c>
      <c r="AX41" s="93">
        <f t="shared" si="137"/>
        <v>0.99627629284644148</v>
      </c>
      <c r="AY41" s="93">
        <f t="shared" si="137"/>
        <v>0.99655532833837612</v>
      </c>
      <c r="AZ41" s="93">
        <f t="shared" si="137"/>
        <v>0.99683444198213089</v>
      </c>
      <c r="BA41" s="93">
        <f t="shared" si="137"/>
        <v>0.99713358205674807</v>
      </c>
      <c r="BB41" s="93">
        <f t="shared" si="137"/>
        <v>0.99750265804022276</v>
      </c>
      <c r="BC41" s="93">
        <f t="shared" si="137"/>
        <v>0.99776207618002977</v>
      </c>
      <c r="BD41" s="93">
        <f t="shared" si="248"/>
        <v>0.99815135520856113</v>
      </c>
      <c r="BE41" s="93">
        <f t="shared" si="248"/>
        <v>0.99854078611514618</v>
      </c>
      <c r="BF41" s="93">
        <f t="shared" si="248"/>
        <v>0.99894036226005001</v>
      </c>
      <c r="BG41" s="93">
        <f t="shared" si="248"/>
        <v>0.99941008500000006</v>
      </c>
      <c r="BH41" s="93">
        <f t="shared" si="248"/>
        <v>0.99965999999999999</v>
      </c>
      <c r="BI41" s="93">
        <f t="shared" si="248"/>
        <v>1</v>
      </c>
      <c r="BJ41" s="93">
        <f t="shared" si="248"/>
        <v>0</v>
      </c>
      <c r="BK41" s="93">
        <f t="shared" si="248"/>
        <v>0</v>
      </c>
      <c r="BL41" s="93">
        <f t="shared" si="248"/>
        <v>0</v>
      </c>
      <c r="BM41" s="93">
        <f t="shared" si="248"/>
        <v>0</v>
      </c>
      <c r="BN41" s="93">
        <f t="shared" si="248"/>
        <v>0</v>
      </c>
      <c r="BO41" s="93">
        <f t="shared" si="248"/>
        <v>0</v>
      </c>
      <c r="BP41" s="93">
        <f t="shared" si="248"/>
        <v>0</v>
      </c>
      <c r="BQ41" s="93">
        <f t="shared" si="248"/>
        <v>0</v>
      </c>
      <c r="BR41" s="93">
        <f t="shared" si="248"/>
        <v>0</v>
      </c>
      <c r="BS41" s="93">
        <f t="shared" si="247"/>
        <v>0</v>
      </c>
      <c r="BT41" s="93">
        <f t="shared" si="247"/>
        <v>0</v>
      </c>
      <c r="BU41" s="93">
        <f t="shared" si="247"/>
        <v>0</v>
      </c>
      <c r="BV41" s="93">
        <f t="shared" si="247"/>
        <v>0</v>
      </c>
      <c r="BW41" s="93">
        <f t="shared" si="247"/>
        <v>0</v>
      </c>
      <c r="BX41" s="93">
        <f t="shared" si="247"/>
        <v>0</v>
      </c>
      <c r="BY41" s="93">
        <f t="shared" si="247"/>
        <v>0</v>
      </c>
      <c r="BZ41" s="93">
        <f t="shared" si="247"/>
        <v>0</v>
      </c>
      <c r="CA41" s="93">
        <f t="shared" si="247"/>
        <v>0</v>
      </c>
      <c r="CB41" s="93">
        <f t="shared" si="247"/>
        <v>0</v>
      </c>
      <c r="CC41" s="93">
        <f t="shared" si="247"/>
        <v>0</v>
      </c>
      <c r="CD41" s="93">
        <f t="shared" si="247"/>
        <v>0</v>
      </c>
      <c r="CE41" s="93">
        <f t="shared" si="247"/>
        <v>0</v>
      </c>
      <c r="CF41" s="93">
        <f t="shared" si="247"/>
        <v>0</v>
      </c>
      <c r="CG41" s="93">
        <f t="shared" si="247"/>
        <v>0</v>
      </c>
      <c r="CH41" s="93">
        <f t="shared" si="247"/>
        <v>0</v>
      </c>
      <c r="CI41" s="93">
        <f t="shared" si="247"/>
        <v>0</v>
      </c>
      <c r="CJ41" s="93">
        <f t="shared" si="251"/>
        <v>0</v>
      </c>
      <c r="CK41" s="93">
        <f t="shared" si="251"/>
        <v>0</v>
      </c>
      <c r="CL41" s="93">
        <f t="shared" si="251"/>
        <v>0</v>
      </c>
      <c r="CM41" s="93">
        <f t="shared" si="251"/>
        <v>0</v>
      </c>
      <c r="CN41" s="93">
        <f t="shared" si="251"/>
        <v>0</v>
      </c>
      <c r="CO41" s="93">
        <f t="shared" si="251"/>
        <v>0</v>
      </c>
      <c r="CP41" s="93">
        <f t="shared" si="251"/>
        <v>0</v>
      </c>
      <c r="CQ41" s="93">
        <f t="shared" si="251"/>
        <v>0</v>
      </c>
      <c r="CR41" s="93">
        <f t="shared" si="251"/>
        <v>0</v>
      </c>
      <c r="CS41" s="93">
        <f t="shared" si="251"/>
        <v>0</v>
      </c>
      <c r="CT41" s="93">
        <f t="shared" si="251"/>
        <v>0</v>
      </c>
      <c r="CU41" s="93">
        <f t="shared" si="251"/>
        <v>0</v>
      </c>
      <c r="CV41" s="93">
        <f t="shared" si="251"/>
        <v>0</v>
      </c>
      <c r="CW41" s="93">
        <f t="shared" si="251"/>
        <v>0</v>
      </c>
      <c r="CX41" s="93">
        <f t="shared" si="251"/>
        <v>0</v>
      </c>
      <c r="CY41" s="93">
        <f t="shared" si="251"/>
        <v>0</v>
      </c>
      <c r="CZ41" s="93">
        <f t="shared" si="139"/>
        <v>0</v>
      </c>
      <c r="DA41" s="93">
        <f t="shared" si="139"/>
        <v>0</v>
      </c>
      <c r="DB41" s="93">
        <f t="shared" si="139"/>
        <v>0</v>
      </c>
      <c r="DC41" s="93">
        <f t="shared" si="139"/>
        <v>0</v>
      </c>
      <c r="DD41" s="93">
        <f t="shared" si="139"/>
        <v>0</v>
      </c>
      <c r="DE41" s="93">
        <f t="shared" si="139"/>
        <v>0</v>
      </c>
      <c r="DF41" s="93">
        <f t="shared" si="139"/>
        <v>0</v>
      </c>
      <c r="DG41" s="93">
        <f t="shared" si="139"/>
        <v>0</v>
      </c>
      <c r="DH41" s="93">
        <f t="shared" si="139"/>
        <v>0</v>
      </c>
      <c r="DI41" s="93">
        <f t="shared" si="139"/>
        <v>0</v>
      </c>
      <c r="DJ41" s="93">
        <f t="shared" si="139"/>
        <v>0</v>
      </c>
      <c r="DK41" s="93">
        <f t="shared" si="139"/>
        <v>0</v>
      </c>
      <c r="DL41" s="93">
        <f t="shared" si="139"/>
        <v>0</v>
      </c>
      <c r="DM41" s="93">
        <f t="shared" si="139"/>
        <v>0</v>
      </c>
      <c r="DN41" s="93">
        <f t="shared" si="139"/>
        <v>0</v>
      </c>
      <c r="DO41" s="93">
        <f t="shared" si="138"/>
        <v>0</v>
      </c>
      <c r="DP41" s="93">
        <f t="shared" si="138"/>
        <v>0</v>
      </c>
      <c r="DQ41" s="93">
        <f t="shared" si="138"/>
        <v>0</v>
      </c>
      <c r="DR41" s="93">
        <f t="shared" si="138"/>
        <v>0</v>
      </c>
      <c r="DS41" s="93">
        <f t="shared" si="138"/>
        <v>0</v>
      </c>
      <c r="DU41" s="37">
        <v>37</v>
      </c>
      <c r="DV41" s="93">
        <f t="shared" si="147"/>
        <v>0.58265759627910185</v>
      </c>
      <c r="DW41" s="93">
        <f t="shared" si="148"/>
        <v>0.59122609034202978</v>
      </c>
      <c r="DX41" s="93">
        <f t="shared" si="149"/>
        <v>0.59992059167058898</v>
      </c>
      <c r="DY41" s="93">
        <f t="shared" si="150"/>
        <v>0.60874295331280348</v>
      </c>
      <c r="DZ41" s="93">
        <f t="shared" si="151"/>
        <v>0.61769505556740356</v>
      </c>
      <c r="EA41" s="93">
        <f t="shared" si="152"/>
        <v>0.62677880638457129</v>
      </c>
      <c r="EB41" s="93">
        <f t="shared" si="153"/>
        <v>0.63599614177257957</v>
      </c>
      <c r="EC41" s="93">
        <f t="shared" si="154"/>
        <v>0.64534902621041157</v>
      </c>
      <c r="ED41" s="93">
        <f t="shared" si="155"/>
        <v>0.65483945306644697</v>
      </c>
      <c r="EE41" s="93">
        <f t="shared" si="156"/>
        <v>0.6644694450233064</v>
      </c>
      <c r="EF41" s="93">
        <f t="shared" si="157"/>
        <v>0.67424105450894323</v>
      </c>
      <c r="EG41" s="93">
        <f t="shared" si="158"/>
        <v>0.68415636413407466</v>
      </c>
      <c r="EH41" s="93">
        <f t="shared" si="159"/>
        <v>0.69421748713604636</v>
      </c>
      <c r="EI41" s="93">
        <f t="shared" si="160"/>
        <v>0.70442656782922342</v>
      </c>
      <c r="EJ41" s="93">
        <f t="shared" si="161"/>
        <v>0.71478578206200605</v>
      </c>
      <c r="EK41" s="93">
        <f t="shared" si="162"/>
        <v>0.72529733768056492</v>
      </c>
      <c r="EL41" s="93">
        <f t="shared" si="163"/>
        <v>0.73596347499939674</v>
      </c>
      <c r="EM41" s="93">
        <f t="shared" si="164"/>
        <v>0.7467864672787996</v>
      </c>
      <c r="EN41" s="93">
        <f t="shared" si="165"/>
        <v>0.75776862120937016</v>
      </c>
      <c r="EO41" s="93">
        <f t="shared" si="166"/>
        <v>0.76891227740362555</v>
      </c>
      <c r="EP41" s="93">
        <f t="shared" si="167"/>
        <v>0.78021981089485526</v>
      </c>
      <c r="EQ41" s="93">
        <f t="shared" si="168"/>
        <v>0.79169363164330897</v>
      </c>
      <c r="ER41" s="93">
        <f t="shared" si="169"/>
        <v>0.80333618504982807</v>
      </c>
      <c r="ES41" s="93">
        <f t="shared" si="170"/>
        <v>0.81514995247703126</v>
      </c>
      <c r="ET41" s="93">
        <f t="shared" si="171"/>
        <v>0.827137451778164</v>
      </c>
      <c r="EU41" s="93">
        <f t="shared" si="172"/>
        <v>0.83930123783372512</v>
      </c>
      <c r="EV41" s="93">
        <f t="shared" si="173"/>
        <v>0.8516439030959857</v>
      </c>
      <c r="EW41" s="93">
        <f t="shared" si="174"/>
        <v>0.86416807814151486</v>
      </c>
      <c r="EX41" s="93">
        <f t="shared" si="175"/>
        <v>0.8768764322318312</v>
      </c>
      <c r="EY41" s="93">
        <f t="shared" si="176"/>
        <v>0.88977167388229927</v>
      </c>
      <c r="EZ41" s="93">
        <f t="shared" si="177"/>
        <v>0.90285655143939192</v>
      </c>
      <c r="FA41" s="93">
        <f t="shared" si="178"/>
        <v>0.91613385366644173</v>
      </c>
      <c r="FB41" s="93">
        <f t="shared" si="179"/>
        <v>0.92960641033800695</v>
      </c>
      <c r="FC41" s="93">
        <f t="shared" si="180"/>
        <v>0.94327709284297756</v>
      </c>
      <c r="FD41" s="93">
        <f t="shared" si="181"/>
        <v>0.95714881479655067</v>
      </c>
      <c r="FE41" s="93">
        <f t="shared" si="182"/>
        <v>0.97122453266120568</v>
      </c>
      <c r="FF41" s="93">
        <f t="shared" si="183"/>
        <v>0.98550724637681164</v>
      </c>
      <c r="FG41" s="93">
        <f t="shared" si="184"/>
        <v>1</v>
      </c>
      <c r="FH41" s="93">
        <f t="shared" si="185"/>
        <v>0</v>
      </c>
      <c r="FI41" s="93">
        <f t="shared" si="186"/>
        <v>0</v>
      </c>
      <c r="FJ41" s="93">
        <f t="shared" si="187"/>
        <v>0</v>
      </c>
      <c r="FK41" s="93">
        <f t="shared" si="188"/>
        <v>0</v>
      </c>
      <c r="FL41" s="93">
        <f t="shared" si="189"/>
        <v>0</v>
      </c>
      <c r="FM41" s="93">
        <f t="shared" si="190"/>
        <v>0</v>
      </c>
      <c r="FN41" s="93">
        <f t="shared" si="191"/>
        <v>0</v>
      </c>
      <c r="FO41" s="93">
        <f t="shared" si="192"/>
        <v>0</v>
      </c>
      <c r="FP41" s="93">
        <f t="shared" si="193"/>
        <v>0</v>
      </c>
      <c r="FQ41" s="93">
        <f t="shared" si="194"/>
        <v>0</v>
      </c>
      <c r="FR41" s="93">
        <f t="shared" si="195"/>
        <v>0</v>
      </c>
      <c r="FS41" s="93">
        <f t="shared" si="196"/>
        <v>0</v>
      </c>
      <c r="FT41" s="93">
        <f t="shared" si="197"/>
        <v>0</v>
      </c>
      <c r="FU41" s="93">
        <f t="shared" si="198"/>
        <v>0</v>
      </c>
      <c r="FV41" s="93">
        <f t="shared" si="199"/>
        <v>0</v>
      </c>
      <c r="FW41" s="93">
        <f t="shared" si="200"/>
        <v>0</v>
      </c>
      <c r="FX41" s="93">
        <f t="shared" si="201"/>
        <v>0</v>
      </c>
      <c r="FY41" s="93">
        <f t="shared" si="202"/>
        <v>0</v>
      </c>
      <c r="FZ41" s="93">
        <f t="shared" si="203"/>
        <v>0</v>
      </c>
      <c r="GA41" s="93">
        <f t="shared" si="204"/>
        <v>0</v>
      </c>
      <c r="GB41" s="93">
        <f t="shared" si="205"/>
        <v>0</v>
      </c>
      <c r="GC41" s="93">
        <f t="shared" si="206"/>
        <v>0</v>
      </c>
      <c r="GD41" s="93">
        <f t="shared" si="207"/>
        <v>0</v>
      </c>
      <c r="GE41" s="93">
        <f t="shared" si="208"/>
        <v>0</v>
      </c>
      <c r="GF41" s="93">
        <f t="shared" si="209"/>
        <v>0</v>
      </c>
      <c r="GG41" s="93">
        <f t="shared" si="210"/>
        <v>0</v>
      </c>
      <c r="GH41" s="93">
        <f t="shared" si="211"/>
        <v>0</v>
      </c>
      <c r="GI41" s="93">
        <f t="shared" si="212"/>
        <v>0</v>
      </c>
      <c r="GJ41" s="93">
        <f t="shared" si="213"/>
        <v>0</v>
      </c>
      <c r="GK41" s="93">
        <f t="shared" si="214"/>
        <v>0</v>
      </c>
      <c r="GL41" s="93">
        <f t="shared" si="215"/>
        <v>0</v>
      </c>
      <c r="GM41" s="93">
        <f t="shared" si="216"/>
        <v>0</v>
      </c>
      <c r="GN41" s="93">
        <f t="shared" si="217"/>
        <v>0</v>
      </c>
      <c r="GO41" s="93">
        <f t="shared" si="218"/>
        <v>0</v>
      </c>
      <c r="GP41" s="93">
        <f t="shared" si="219"/>
        <v>0</v>
      </c>
      <c r="GQ41" s="93">
        <f t="shared" si="220"/>
        <v>0</v>
      </c>
      <c r="GR41" s="93">
        <f t="shared" si="221"/>
        <v>0</v>
      </c>
      <c r="GS41" s="93">
        <f t="shared" si="222"/>
        <v>0</v>
      </c>
      <c r="GT41" s="93">
        <f t="shared" si="223"/>
        <v>0</v>
      </c>
      <c r="GU41" s="93">
        <f t="shared" si="224"/>
        <v>0</v>
      </c>
      <c r="GV41" s="93">
        <f t="shared" si="225"/>
        <v>0</v>
      </c>
      <c r="GW41" s="93">
        <f t="shared" si="226"/>
        <v>0</v>
      </c>
      <c r="GX41" s="93">
        <f t="shared" si="227"/>
        <v>0</v>
      </c>
      <c r="GY41" s="93">
        <f t="shared" si="228"/>
        <v>0</v>
      </c>
      <c r="GZ41" s="93">
        <f t="shared" si="229"/>
        <v>0</v>
      </c>
      <c r="HA41" s="93">
        <f t="shared" si="230"/>
        <v>0</v>
      </c>
      <c r="HB41" s="93">
        <f t="shared" si="231"/>
        <v>0</v>
      </c>
      <c r="HC41" s="93">
        <f t="shared" si="232"/>
        <v>0</v>
      </c>
      <c r="HD41" s="93">
        <f t="shared" si="233"/>
        <v>0</v>
      </c>
      <c r="HE41" s="93">
        <f t="shared" si="234"/>
        <v>0</v>
      </c>
      <c r="HF41" s="93">
        <f t="shared" si="235"/>
        <v>0</v>
      </c>
      <c r="HG41" s="93">
        <f t="shared" si="236"/>
        <v>0</v>
      </c>
      <c r="HH41" s="93">
        <f t="shared" si="237"/>
        <v>0</v>
      </c>
      <c r="HI41" s="93">
        <f t="shared" si="238"/>
        <v>0</v>
      </c>
      <c r="HJ41" s="93">
        <f t="shared" si="239"/>
        <v>0</v>
      </c>
      <c r="HK41" s="93">
        <f t="shared" si="240"/>
        <v>0</v>
      </c>
      <c r="HL41" s="93">
        <f t="shared" si="241"/>
        <v>0</v>
      </c>
      <c r="HM41" s="93">
        <f t="shared" si="242"/>
        <v>0</v>
      </c>
      <c r="HN41" s="93">
        <f t="shared" si="243"/>
        <v>0</v>
      </c>
      <c r="HO41" s="93">
        <f t="shared" si="244"/>
        <v>0</v>
      </c>
      <c r="HP41" s="93">
        <f t="shared" si="245"/>
        <v>0</v>
      </c>
      <c r="HQ41" s="93">
        <f t="shared" si="246"/>
        <v>0</v>
      </c>
    </row>
    <row r="42" spans="2:225" x14ac:dyDescent="0.25">
      <c r="B42" s="40">
        <v>38</v>
      </c>
      <c r="C42" s="91">
        <f t="shared" ca="1" si="140"/>
        <v>8905208.0071733911</v>
      </c>
      <c r="D42" s="91">
        <f t="shared" ca="1" si="141"/>
        <v>10725976.922750469</v>
      </c>
      <c r="E42" s="91">
        <f t="shared" ca="1" si="142"/>
        <v>4859022.0226680459</v>
      </c>
      <c r="F42" s="91">
        <f t="shared" ca="1" si="143"/>
        <v>6336490.5641910015</v>
      </c>
      <c r="H42" s="40">
        <v>38</v>
      </c>
      <c r="I42" s="91">
        <f t="shared" si="249"/>
        <v>471561.31359851995</v>
      </c>
      <c r="J42" s="41">
        <f t="shared" si="250"/>
        <v>0.85799999999999998</v>
      </c>
      <c r="K42" s="92">
        <f t="shared" si="144"/>
        <v>404599.6070675301</v>
      </c>
      <c r="L42" s="92">
        <f t="shared" si="145"/>
        <v>1611.9506257670521</v>
      </c>
      <c r="M42" s="42"/>
      <c r="N42" s="40">
        <v>38</v>
      </c>
      <c r="O42" s="54">
        <f t="shared" si="133"/>
        <v>3.83767404095655</v>
      </c>
      <c r="P42" s="92">
        <f t="shared" si="128"/>
        <v>476.48959822304863</v>
      </c>
      <c r="Q42" s="92">
        <f t="shared" si="146"/>
        <v>173918.70335141275</v>
      </c>
      <c r="R42" s="42"/>
      <c r="S42" s="40">
        <v>38</v>
      </c>
      <c r="T42" s="54">
        <f>'7. Dödsrisk'!F42</f>
        <v>4.6999999999999999E-4</v>
      </c>
      <c r="U42" s="90">
        <f t="shared" si="116"/>
        <v>0.99953000000000003</v>
      </c>
      <c r="V42" s="43"/>
      <c r="W42" s="37">
        <v>38</v>
      </c>
      <c r="X42" s="93">
        <f t="shared" si="136"/>
        <v>0.99017528123224663</v>
      </c>
      <c r="Y42" s="93">
        <f t="shared" si="136"/>
        <v>0.99225902518513531</v>
      </c>
      <c r="Z42" s="93">
        <f t="shared" si="136"/>
        <v>0.99244759022727869</v>
      </c>
      <c r="AA42" s="93">
        <f t="shared" si="136"/>
        <v>0.99255677147214072</v>
      </c>
      <c r="AB42" s="93">
        <f t="shared" si="136"/>
        <v>0.99260640179223014</v>
      </c>
      <c r="AC42" s="93">
        <f t="shared" si="136"/>
        <v>0.9926758891044678</v>
      </c>
      <c r="AD42" s="93">
        <f t="shared" si="136"/>
        <v>0.9926758891044678</v>
      </c>
      <c r="AE42" s="93">
        <f t="shared" si="136"/>
        <v>0.99278509546496896</v>
      </c>
      <c r="AF42" s="93">
        <f t="shared" si="136"/>
        <v>0.99287445416584397</v>
      </c>
      <c r="AG42" s="93">
        <f t="shared" si="136"/>
        <v>0.99296382090972601</v>
      </c>
      <c r="AH42" s="93">
        <f t="shared" si="136"/>
        <v>0.99305319569733863</v>
      </c>
      <c r="AI42" s="93">
        <f t="shared" si="136"/>
        <v>0.99325184606655204</v>
      </c>
      <c r="AJ42" s="93">
        <f t="shared" si="136"/>
        <v>0.99329157772966092</v>
      </c>
      <c r="AK42" s="93">
        <f t="shared" si="136"/>
        <v>0.99333131098210015</v>
      </c>
      <c r="AL42" s="93">
        <f t="shared" si="136"/>
        <v>0.99349026942520857</v>
      </c>
      <c r="AM42" s="93">
        <f t="shared" si="136"/>
        <v>0.99368900722665376</v>
      </c>
      <c r="AN42" s="93">
        <f t="shared" si="137"/>
        <v>0.99374863214458231</v>
      </c>
      <c r="AO42" s="93">
        <f t="shared" si="137"/>
        <v>0.9939772469113719</v>
      </c>
      <c r="AP42" s="93">
        <f t="shared" si="137"/>
        <v>0.99401700759167566</v>
      </c>
      <c r="AQ42" s="93">
        <f t="shared" si="137"/>
        <v>0.99421585076182795</v>
      </c>
      <c r="AR42" s="93">
        <f t="shared" si="137"/>
        <v>0.9944346263796312</v>
      </c>
      <c r="AS42" s="93">
        <f t="shared" si="137"/>
        <v>0.99469324662375369</v>
      </c>
      <c r="AT42" s="93">
        <f t="shared" si="137"/>
        <v>0.99495193412662675</v>
      </c>
      <c r="AU42" s="93">
        <f t="shared" si="137"/>
        <v>0.99512110471442805</v>
      </c>
      <c r="AV42" s="93">
        <f t="shared" si="137"/>
        <v>0.99538985997662188</v>
      </c>
      <c r="AW42" s="93">
        <f t="shared" si="137"/>
        <v>0.99564872864606968</v>
      </c>
      <c r="AX42" s="93">
        <f t="shared" si="137"/>
        <v>0.99586781956637438</v>
      </c>
      <c r="AY42" s="93">
        <f t="shared" si="137"/>
        <v>0.99614674065375741</v>
      </c>
      <c r="AZ42" s="93">
        <f t="shared" si="137"/>
        <v>0.9964257398609182</v>
      </c>
      <c r="BA42" s="93">
        <f t="shared" si="137"/>
        <v>0.99672475728810483</v>
      </c>
      <c r="BB42" s="93">
        <f t="shared" si="137"/>
        <v>0.99709368195042625</v>
      </c>
      <c r="BC42" s="93">
        <f t="shared" si="137"/>
        <v>0.99735299372879593</v>
      </c>
      <c r="BD42" s="93">
        <f t="shared" si="248"/>
        <v>0.9977421131529256</v>
      </c>
      <c r="BE42" s="93">
        <f t="shared" si="248"/>
        <v>0.99813138439283899</v>
      </c>
      <c r="BF42" s="93">
        <f t="shared" si="248"/>
        <v>0.99853079671152334</v>
      </c>
      <c r="BG42" s="93">
        <f t="shared" si="248"/>
        <v>0.99900032686515006</v>
      </c>
      <c r="BH42" s="93">
        <f t="shared" si="248"/>
        <v>0.99925013939999996</v>
      </c>
      <c r="BI42" s="93">
        <f t="shared" si="248"/>
        <v>0.99958999999999998</v>
      </c>
      <c r="BJ42" s="93">
        <f t="shared" si="248"/>
        <v>1</v>
      </c>
      <c r="BK42" s="93">
        <f t="shared" si="248"/>
        <v>0</v>
      </c>
      <c r="BL42" s="93">
        <f t="shared" si="248"/>
        <v>0</v>
      </c>
      <c r="BM42" s="93">
        <f t="shared" si="248"/>
        <v>0</v>
      </c>
      <c r="BN42" s="93">
        <f t="shared" si="248"/>
        <v>0</v>
      </c>
      <c r="BO42" s="93">
        <f t="shared" si="248"/>
        <v>0</v>
      </c>
      <c r="BP42" s="93">
        <f t="shared" si="248"/>
        <v>0</v>
      </c>
      <c r="BQ42" s="93">
        <f t="shared" si="248"/>
        <v>0</v>
      </c>
      <c r="BR42" s="93">
        <f t="shared" si="248"/>
        <v>0</v>
      </c>
      <c r="BS42" s="93">
        <f t="shared" si="247"/>
        <v>0</v>
      </c>
      <c r="BT42" s="93">
        <f t="shared" si="247"/>
        <v>0</v>
      </c>
      <c r="BU42" s="93">
        <f t="shared" si="247"/>
        <v>0</v>
      </c>
      <c r="BV42" s="93">
        <f t="shared" si="247"/>
        <v>0</v>
      </c>
      <c r="BW42" s="93">
        <f t="shared" si="247"/>
        <v>0</v>
      </c>
      <c r="BX42" s="93">
        <f t="shared" si="247"/>
        <v>0</v>
      </c>
      <c r="BY42" s="93">
        <f t="shared" si="247"/>
        <v>0</v>
      </c>
      <c r="BZ42" s="93">
        <f t="shared" si="247"/>
        <v>0</v>
      </c>
      <c r="CA42" s="93">
        <f t="shared" si="247"/>
        <v>0</v>
      </c>
      <c r="CB42" s="93">
        <f t="shared" si="247"/>
        <v>0</v>
      </c>
      <c r="CC42" s="93">
        <f t="shared" si="247"/>
        <v>0</v>
      </c>
      <c r="CD42" s="93">
        <f t="shared" si="247"/>
        <v>0</v>
      </c>
      <c r="CE42" s="93">
        <f t="shared" si="247"/>
        <v>0</v>
      </c>
      <c r="CF42" s="93">
        <f t="shared" si="247"/>
        <v>0</v>
      </c>
      <c r="CG42" s="93">
        <f t="shared" si="247"/>
        <v>0</v>
      </c>
      <c r="CH42" s="93">
        <f t="shared" si="247"/>
        <v>0</v>
      </c>
      <c r="CI42" s="93">
        <f t="shared" si="247"/>
        <v>0</v>
      </c>
      <c r="CJ42" s="93">
        <f t="shared" si="251"/>
        <v>0</v>
      </c>
      <c r="CK42" s="93">
        <f t="shared" si="251"/>
        <v>0</v>
      </c>
      <c r="CL42" s="93">
        <f t="shared" si="251"/>
        <v>0</v>
      </c>
      <c r="CM42" s="93">
        <f t="shared" si="251"/>
        <v>0</v>
      </c>
      <c r="CN42" s="93">
        <f t="shared" si="251"/>
        <v>0</v>
      </c>
      <c r="CO42" s="93">
        <f t="shared" si="251"/>
        <v>0</v>
      </c>
      <c r="CP42" s="93">
        <f t="shared" si="251"/>
        <v>0</v>
      </c>
      <c r="CQ42" s="93">
        <f t="shared" si="251"/>
        <v>0</v>
      </c>
      <c r="CR42" s="93">
        <f t="shared" si="251"/>
        <v>0</v>
      </c>
      <c r="CS42" s="93">
        <f t="shared" si="251"/>
        <v>0</v>
      </c>
      <c r="CT42" s="93">
        <f t="shared" si="251"/>
        <v>0</v>
      </c>
      <c r="CU42" s="93">
        <f t="shared" si="251"/>
        <v>0</v>
      </c>
      <c r="CV42" s="93">
        <f t="shared" si="251"/>
        <v>0</v>
      </c>
      <c r="CW42" s="93">
        <f t="shared" si="251"/>
        <v>0</v>
      </c>
      <c r="CX42" s="93">
        <f t="shared" si="251"/>
        <v>0</v>
      </c>
      <c r="CY42" s="93">
        <f t="shared" si="251"/>
        <v>0</v>
      </c>
      <c r="CZ42" s="93">
        <f t="shared" si="139"/>
        <v>0</v>
      </c>
      <c r="DA42" s="93">
        <f t="shared" si="139"/>
        <v>0</v>
      </c>
      <c r="DB42" s="93">
        <f t="shared" si="139"/>
        <v>0</v>
      </c>
      <c r="DC42" s="93">
        <f t="shared" si="139"/>
        <v>0</v>
      </c>
      <c r="DD42" s="93">
        <f t="shared" si="139"/>
        <v>0</v>
      </c>
      <c r="DE42" s="93">
        <f t="shared" si="139"/>
        <v>0</v>
      </c>
      <c r="DF42" s="93">
        <f t="shared" si="139"/>
        <v>0</v>
      </c>
      <c r="DG42" s="93">
        <f t="shared" si="139"/>
        <v>0</v>
      </c>
      <c r="DH42" s="93">
        <f t="shared" si="139"/>
        <v>0</v>
      </c>
      <c r="DI42" s="93">
        <f t="shared" si="139"/>
        <v>0</v>
      </c>
      <c r="DJ42" s="93">
        <f t="shared" si="139"/>
        <v>0</v>
      </c>
      <c r="DK42" s="93">
        <f t="shared" si="139"/>
        <v>0</v>
      </c>
      <c r="DL42" s="93">
        <f t="shared" si="139"/>
        <v>0</v>
      </c>
      <c r="DM42" s="93">
        <f t="shared" si="139"/>
        <v>0</v>
      </c>
      <c r="DN42" s="93">
        <f t="shared" si="139"/>
        <v>0</v>
      </c>
      <c r="DO42" s="93">
        <f t="shared" si="138"/>
        <v>0</v>
      </c>
      <c r="DP42" s="93">
        <f t="shared" si="138"/>
        <v>0</v>
      </c>
      <c r="DQ42" s="93">
        <f t="shared" si="138"/>
        <v>0</v>
      </c>
      <c r="DR42" s="93">
        <f t="shared" si="138"/>
        <v>0</v>
      </c>
      <c r="DS42" s="93">
        <f t="shared" si="138"/>
        <v>0</v>
      </c>
      <c r="DU42" s="37">
        <v>38</v>
      </c>
      <c r="DV42" s="93">
        <f t="shared" si="147"/>
        <v>0.57421328328954968</v>
      </c>
      <c r="DW42" s="93">
        <f t="shared" si="148"/>
        <v>0.58265759627910185</v>
      </c>
      <c r="DX42" s="93">
        <f t="shared" si="149"/>
        <v>0.59122609034202978</v>
      </c>
      <c r="DY42" s="93">
        <f t="shared" si="150"/>
        <v>0.59992059167058898</v>
      </c>
      <c r="DZ42" s="93">
        <f t="shared" si="151"/>
        <v>0.60874295331280348</v>
      </c>
      <c r="EA42" s="93">
        <f t="shared" si="152"/>
        <v>0.61769505556740356</v>
      </c>
      <c r="EB42" s="93">
        <f t="shared" si="153"/>
        <v>0.62677880638457129</v>
      </c>
      <c r="EC42" s="93">
        <f t="shared" si="154"/>
        <v>0.63599614177257957</v>
      </c>
      <c r="ED42" s="93">
        <f t="shared" si="155"/>
        <v>0.64534902621041157</v>
      </c>
      <c r="EE42" s="93">
        <f t="shared" si="156"/>
        <v>0.65483945306644697</v>
      </c>
      <c r="EF42" s="93">
        <f t="shared" si="157"/>
        <v>0.6644694450233064</v>
      </c>
      <c r="EG42" s="93">
        <f t="shared" si="158"/>
        <v>0.67424105450894323</v>
      </c>
      <c r="EH42" s="93">
        <f t="shared" si="159"/>
        <v>0.68415636413407466</v>
      </c>
      <c r="EI42" s="93">
        <f t="shared" si="160"/>
        <v>0.69421748713604636</v>
      </c>
      <c r="EJ42" s="93">
        <f t="shared" si="161"/>
        <v>0.70442656782922342</v>
      </c>
      <c r="EK42" s="93">
        <f t="shared" si="162"/>
        <v>0.71478578206200605</v>
      </c>
      <c r="EL42" s="93">
        <f t="shared" si="163"/>
        <v>0.72529733768056492</v>
      </c>
      <c r="EM42" s="93">
        <f t="shared" si="164"/>
        <v>0.73596347499939674</v>
      </c>
      <c r="EN42" s="93">
        <f t="shared" si="165"/>
        <v>0.7467864672787996</v>
      </c>
      <c r="EO42" s="93">
        <f t="shared" si="166"/>
        <v>0.75776862120937016</v>
      </c>
      <c r="EP42" s="93">
        <f t="shared" si="167"/>
        <v>0.76891227740362555</v>
      </c>
      <c r="EQ42" s="93">
        <f t="shared" si="168"/>
        <v>0.78021981089485526</v>
      </c>
      <c r="ER42" s="93">
        <f t="shared" si="169"/>
        <v>0.79169363164330897</v>
      </c>
      <c r="ES42" s="93">
        <f t="shared" si="170"/>
        <v>0.80333618504982807</v>
      </c>
      <c r="ET42" s="93">
        <f t="shared" si="171"/>
        <v>0.81514995247703126</v>
      </c>
      <c r="EU42" s="93">
        <f t="shared" si="172"/>
        <v>0.827137451778164</v>
      </c>
      <c r="EV42" s="93">
        <f t="shared" si="173"/>
        <v>0.83930123783372512</v>
      </c>
      <c r="EW42" s="93">
        <f t="shared" si="174"/>
        <v>0.8516439030959857</v>
      </c>
      <c r="EX42" s="93">
        <f t="shared" si="175"/>
        <v>0.86416807814151486</v>
      </c>
      <c r="EY42" s="93">
        <f t="shared" si="176"/>
        <v>0.8768764322318312</v>
      </c>
      <c r="EZ42" s="93">
        <f t="shared" si="177"/>
        <v>0.88977167388229927</v>
      </c>
      <c r="FA42" s="93">
        <f t="shared" si="178"/>
        <v>0.90285655143939192</v>
      </c>
      <c r="FB42" s="93">
        <f t="shared" si="179"/>
        <v>0.91613385366644173</v>
      </c>
      <c r="FC42" s="93">
        <f t="shared" si="180"/>
        <v>0.92960641033800695</v>
      </c>
      <c r="FD42" s="93">
        <f t="shared" si="181"/>
        <v>0.94327709284297756</v>
      </c>
      <c r="FE42" s="93">
        <f t="shared" si="182"/>
        <v>0.95714881479655067</v>
      </c>
      <c r="FF42" s="93">
        <f t="shared" si="183"/>
        <v>0.97122453266120568</v>
      </c>
      <c r="FG42" s="93">
        <f t="shared" si="184"/>
        <v>0.98550724637681164</v>
      </c>
      <c r="FH42" s="93">
        <f t="shared" si="185"/>
        <v>1</v>
      </c>
      <c r="FI42" s="93">
        <f t="shared" si="186"/>
        <v>0</v>
      </c>
      <c r="FJ42" s="93">
        <f t="shared" si="187"/>
        <v>0</v>
      </c>
      <c r="FK42" s="93">
        <f t="shared" si="188"/>
        <v>0</v>
      </c>
      <c r="FL42" s="93">
        <f t="shared" si="189"/>
        <v>0</v>
      </c>
      <c r="FM42" s="93">
        <f t="shared" si="190"/>
        <v>0</v>
      </c>
      <c r="FN42" s="93">
        <f t="shared" si="191"/>
        <v>0</v>
      </c>
      <c r="FO42" s="93">
        <f t="shared" si="192"/>
        <v>0</v>
      </c>
      <c r="FP42" s="93">
        <f t="shared" si="193"/>
        <v>0</v>
      </c>
      <c r="FQ42" s="93">
        <f t="shared" si="194"/>
        <v>0</v>
      </c>
      <c r="FR42" s="93">
        <f t="shared" si="195"/>
        <v>0</v>
      </c>
      <c r="FS42" s="93">
        <f t="shared" si="196"/>
        <v>0</v>
      </c>
      <c r="FT42" s="93">
        <f t="shared" si="197"/>
        <v>0</v>
      </c>
      <c r="FU42" s="93">
        <f t="shared" si="198"/>
        <v>0</v>
      </c>
      <c r="FV42" s="93">
        <f t="shared" si="199"/>
        <v>0</v>
      </c>
      <c r="FW42" s="93">
        <f t="shared" si="200"/>
        <v>0</v>
      </c>
      <c r="FX42" s="93">
        <f t="shared" si="201"/>
        <v>0</v>
      </c>
      <c r="FY42" s="93">
        <f t="shared" si="202"/>
        <v>0</v>
      </c>
      <c r="FZ42" s="93">
        <f t="shared" si="203"/>
        <v>0</v>
      </c>
      <c r="GA42" s="93">
        <f t="shared" si="204"/>
        <v>0</v>
      </c>
      <c r="GB42" s="93">
        <f t="shared" si="205"/>
        <v>0</v>
      </c>
      <c r="GC42" s="93">
        <f t="shared" si="206"/>
        <v>0</v>
      </c>
      <c r="GD42" s="93">
        <f t="shared" si="207"/>
        <v>0</v>
      </c>
      <c r="GE42" s="93">
        <f t="shared" si="208"/>
        <v>0</v>
      </c>
      <c r="GF42" s="93">
        <f t="shared" si="209"/>
        <v>0</v>
      </c>
      <c r="GG42" s="93">
        <f t="shared" si="210"/>
        <v>0</v>
      </c>
      <c r="GH42" s="93">
        <f t="shared" si="211"/>
        <v>0</v>
      </c>
      <c r="GI42" s="93">
        <f t="shared" si="212"/>
        <v>0</v>
      </c>
      <c r="GJ42" s="93">
        <f t="shared" si="213"/>
        <v>0</v>
      </c>
      <c r="GK42" s="93">
        <f t="shared" si="214"/>
        <v>0</v>
      </c>
      <c r="GL42" s="93">
        <f t="shared" si="215"/>
        <v>0</v>
      </c>
      <c r="GM42" s="93">
        <f t="shared" si="216"/>
        <v>0</v>
      </c>
      <c r="GN42" s="93">
        <f t="shared" si="217"/>
        <v>0</v>
      </c>
      <c r="GO42" s="93">
        <f t="shared" si="218"/>
        <v>0</v>
      </c>
      <c r="GP42" s="93">
        <f t="shared" si="219"/>
        <v>0</v>
      </c>
      <c r="GQ42" s="93">
        <f t="shared" si="220"/>
        <v>0</v>
      </c>
      <c r="GR42" s="93">
        <f t="shared" si="221"/>
        <v>0</v>
      </c>
      <c r="GS42" s="93">
        <f t="shared" si="222"/>
        <v>0</v>
      </c>
      <c r="GT42" s="93">
        <f t="shared" si="223"/>
        <v>0</v>
      </c>
      <c r="GU42" s="93">
        <f t="shared" si="224"/>
        <v>0</v>
      </c>
      <c r="GV42" s="93">
        <f t="shared" si="225"/>
        <v>0</v>
      </c>
      <c r="GW42" s="93">
        <f t="shared" si="226"/>
        <v>0</v>
      </c>
      <c r="GX42" s="93">
        <f t="shared" si="227"/>
        <v>0</v>
      </c>
      <c r="GY42" s="93">
        <f t="shared" si="228"/>
        <v>0</v>
      </c>
      <c r="GZ42" s="93">
        <f t="shared" si="229"/>
        <v>0</v>
      </c>
      <c r="HA42" s="93">
        <f t="shared" si="230"/>
        <v>0</v>
      </c>
      <c r="HB42" s="93">
        <f t="shared" si="231"/>
        <v>0</v>
      </c>
      <c r="HC42" s="93">
        <f t="shared" si="232"/>
        <v>0</v>
      </c>
      <c r="HD42" s="93">
        <f t="shared" si="233"/>
        <v>0</v>
      </c>
      <c r="HE42" s="93">
        <f t="shared" si="234"/>
        <v>0</v>
      </c>
      <c r="HF42" s="93">
        <f t="shared" si="235"/>
        <v>0</v>
      </c>
      <c r="HG42" s="93">
        <f t="shared" si="236"/>
        <v>0</v>
      </c>
      <c r="HH42" s="93">
        <f t="shared" si="237"/>
        <v>0</v>
      </c>
      <c r="HI42" s="93">
        <f t="shared" si="238"/>
        <v>0</v>
      </c>
      <c r="HJ42" s="93">
        <f t="shared" si="239"/>
        <v>0</v>
      </c>
      <c r="HK42" s="93">
        <f t="shared" si="240"/>
        <v>0</v>
      </c>
      <c r="HL42" s="93">
        <f t="shared" si="241"/>
        <v>0</v>
      </c>
      <c r="HM42" s="93">
        <f t="shared" si="242"/>
        <v>0</v>
      </c>
      <c r="HN42" s="93">
        <f t="shared" si="243"/>
        <v>0</v>
      </c>
      <c r="HO42" s="93">
        <f t="shared" si="244"/>
        <v>0</v>
      </c>
      <c r="HP42" s="93">
        <f t="shared" si="245"/>
        <v>0</v>
      </c>
      <c r="HQ42" s="93">
        <f t="shared" si="246"/>
        <v>0</v>
      </c>
    </row>
    <row r="43" spans="2:225" x14ac:dyDescent="0.25">
      <c r="B43" s="40">
        <v>39</v>
      </c>
      <c r="C43" s="91">
        <f t="shared" ca="1" si="140"/>
        <v>8629673.2936142404</v>
      </c>
      <c r="D43" s="91">
        <f t="shared" ca="1" si="141"/>
        <v>10326230.644085659</v>
      </c>
      <c r="E43" s="91">
        <f t="shared" ca="1" si="142"/>
        <v>4756237.3290865486</v>
      </c>
      <c r="F43" s="91">
        <f t="shared" ca="1" si="143"/>
        <v>6165469.6315664258</v>
      </c>
      <c r="H43" s="40">
        <v>39</v>
      </c>
      <c r="I43" s="91">
        <f t="shared" si="249"/>
        <v>471561.31359851995</v>
      </c>
      <c r="J43" s="41">
        <f t="shared" si="250"/>
        <v>0.85799999999999998</v>
      </c>
      <c r="K43" s="92">
        <f t="shared" si="144"/>
        <v>404599.6070675301</v>
      </c>
      <c r="L43" s="92">
        <f t="shared" si="145"/>
        <v>1611.9506257670521</v>
      </c>
      <c r="M43" s="42"/>
      <c r="N43" s="40">
        <v>39</v>
      </c>
      <c r="O43" s="54">
        <f t="shared" si="133"/>
        <v>3.83767404095655</v>
      </c>
      <c r="P43" s="92">
        <f t="shared" si="128"/>
        <v>476.48959822304863</v>
      </c>
      <c r="Q43" s="92">
        <f t="shared" si="146"/>
        <v>173918.70335141275</v>
      </c>
      <c r="R43" s="42"/>
      <c r="S43" s="40">
        <v>39</v>
      </c>
      <c r="T43" s="54">
        <f>'7. Dödsrisk'!F43</f>
        <v>3.8000000000000002E-4</v>
      </c>
      <c r="U43" s="90">
        <f t="shared" si="116"/>
        <v>0.99961999999999995</v>
      </c>
      <c r="V43" s="43"/>
      <c r="W43" s="37">
        <v>39</v>
      </c>
      <c r="X43" s="93">
        <f t="shared" si="136"/>
        <v>0.98970989885006755</v>
      </c>
      <c r="Y43" s="93">
        <f t="shared" si="136"/>
        <v>0.99179266344329831</v>
      </c>
      <c r="Z43" s="93">
        <f t="shared" si="136"/>
        <v>0.99198113985987191</v>
      </c>
      <c r="AA43" s="93">
        <f t="shared" si="136"/>
        <v>0.99209026978954884</v>
      </c>
      <c r="AB43" s="93">
        <f t="shared" si="136"/>
        <v>0.99213987678338778</v>
      </c>
      <c r="AC43" s="93">
        <f t="shared" si="136"/>
        <v>0.99220933143658874</v>
      </c>
      <c r="AD43" s="93">
        <f t="shared" si="136"/>
        <v>0.99220933143658874</v>
      </c>
      <c r="AE43" s="93">
        <f t="shared" si="136"/>
        <v>0.99231848647010046</v>
      </c>
      <c r="AF43" s="93">
        <f t="shared" si="136"/>
        <v>0.99240780317238608</v>
      </c>
      <c r="AG43" s="93">
        <f t="shared" si="136"/>
        <v>0.99249712791389844</v>
      </c>
      <c r="AH43" s="93">
        <f t="shared" si="136"/>
        <v>0.99258646069536094</v>
      </c>
      <c r="AI43" s="93">
        <f t="shared" si="136"/>
        <v>0.99278501769890082</v>
      </c>
      <c r="AJ43" s="93">
        <f t="shared" si="136"/>
        <v>0.99282473068812804</v>
      </c>
      <c r="AK43" s="93">
        <f t="shared" si="136"/>
        <v>0.99286444526593853</v>
      </c>
      <c r="AL43" s="93">
        <f t="shared" si="136"/>
        <v>0.9930233289985787</v>
      </c>
      <c r="AM43" s="93">
        <f t="shared" si="136"/>
        <v>0.99322197339325724</v>
      </c>
      <c r="AN43" s="93">
        <f t="shared" si="137"/>
        <v>0.99328157028747444</v>
      </c>
      <c r="AO43" s="93">
        <f t="shared" si="137"/>
        <v>0.99351007760532362</v>
      </c>
      <c r="AP43" s="93">
        <f t="shared" si="137"/>
        <v>0.99354981959810762</v>
      </c>
      <c r="AQ43" s="93">
        <f t="shared" si="137"/>
        <v>0.99374856931196986</v>
      </c>
      <c r="AR43" s="93">
        <f t="shared" si="137"/>
        <v>0.9939672421052328</v>
      </c>
      <c r="AS43" s="93">
        <f t="shared" si="137"/>
        <v>0.99422574079784054</v>
      </c>
      <c r="AT43" s="93">
        <f t="shared" si="137"/>
        <v>0.99448430671758725</v>
      </c>
      <c r="AU43" s="93">
        <f t="shared" si="137"/>
        <v>0.99465339779521234</v>
      </c>
      <c r="AV43" s="93">
        <f t="shared" si="137"/>
        <v>0.99492202674243291</v>
      </c>
      <c r="AW43" s="93">
        <f t="shared" si="137"/>
        <v>0.99518077374360603</v>
      </c>
      <c r="AX43" s="93">
        <f t="shared" si="137"/>
        <v>0.99539976169117816</v>
      </c>
      <c r="AY43" s="93">
        <f t="shared" si="137"/>
        <v>0.99567855168565023</v>
      </c>
      <c r="AZ43" s="93">
        <f t="shared" si="137"/>
        <v>0.99595741976318364</v>
      </c>
      <c r="BA43" s="93">
        <f t="shared" si="137"/>
        <v>0.99625629665217941</v>
      </c>
      <c r="BB43" s="93">
        <f t="shared" si="137"/>
        <v>0.99662504791990958</v>
      </c>
      <c r="BC43" s="93">
        <f t="shared" si="137"/>
        <v>0.9968842378217434</v>
      </c>
      <c r="BD43" s="93">
        <f t="shared" si="248"/>
        <v>0.99727317435974372</v>
      </c>
      <c r="BE43" s="93">
        <f t="shared" si="248"/>
        <v>0.99766226264217439</v>
      </c>
      <c r="BF43" s="93">
        <f t="shared" si="248"/>
        <v>0.998061487237069</v>
      </c>
      <c r="BG43" s="93">
        <f t="shared" si="248"/>
        <v>0.99853079671152345</v>
      </c>
      <c r="BH43" s="93">
        <f t="shared" si="248"/>
        <v>0.99878049183448203</v>
      </c>
      <c r="BI43" s="93">
        <f t="shared" si="248"/>
        <v>0.99912019269999996</v>
      </c>
      <c r="BJ43" s="93">
        <f t="shared" si="248"/>
        <v>0.99953000000000003</v>
      </c>
      <c r="BK43" s="93">
        <f t="shared" si="248"/>
        <v>1</v>
      </c>
      <c r="BL43" s="93">
        <f t="shared" si="248"/>
        <v>0</v>
      </c>
      <c r="BM43" s="93">
        <f t="shared" si="248"/>
        <v>0</v>
      </c>
      <c r="BN43" s="93">
        <f t="shared" si="248"/>
        <v>0</v>
      </c>
      <c r="BO43" s="93">
        <f t="shared" si="248"/>
        <v>0</v>
      </c>
      <c r="BP43" s="93">
        <f t="shared" si="248"/>
        <v>0</v>
      </c>
      <c r="BQ43" s="93">
        <f t="shared" si="248"/>
        <v>0</v>
      </c>
      <c r="BR43" s="93">
        <f t="shared" si="248"/>
        <v>0</v>
      </c>
      <c r="BS43" s="93">
        <f t="shared" si="247"/>
        <v>0</v>
      </c>
      <c r="BT43" s="93">
        <f t="shared" si="247"/>
        <v>0</v>
      </c>
      <c r="BU43" s="93">
        <f t="shared" si="247"/>
        <v>0</v>
      </c>
      <c r="BV43" s="93">
        <f t="shared" si="247"/>
        <v>0</v>
      </c>
      <c r="BW43" s="93">
        <f t="shared" si="247"/>
        <v>0</v>
      </c>
      <c r="BX43" s="93">
        <f t="shared" si="247"/>
        <v>0</v>
      </c>
      <c r="BY43" s="93">
        <f t="shared" si="247"/>
        <v>0</v>
      </c>
      <c r="BZ43" s="93">
        <f t="shared" si="247"/>
        <v>0</v>
      </c>
      <c r="CA43" s="93">
        <f t="shared" si="247"/>
        <v>0</v>
      </c>
      <c r="CB43" s="93">
        <f t="shared" si="247"/>
        <v>0</v>
      </c>
      <c r="CC43" s="93">
        <f t="shared" si="247"/>
        <v>0</v>
      </c>
      <c r="CD43" s="93">
        <f t="shared" si="247"/>
        <v>0</v>
      </c>
      <c r="CE43" s="93">
        <f t="shared" si="247"/>
        <v>0</v>
      </c>
      <c r="CF43" s="93">
        <f t="shared" si="247"/>
        <v>0</v>
      </c>
      <c r="CG43" s="93">
        <f t="shared" si="247"/>
        <v>0</v>
      </c>
      <c r="CH43" s="93">
        <f t="shared" si="247"/>
        <v>0</v>
      </c>
      <c r="CI43" s="93">
        <f t="shared" si="247"/>
        <v>0</v>
      </c>
      <c r="CJ43" s="93">
        <f t="shared" si="251"/>
        <v>0</v>
      </c>
      <c r="CK43" s="93">
        <f t="shared" si="251"/>
        <v>0</v>
      </c>
      <c r="CL43" s="93">
        <f t="shared" si="251"/>
        <v>0</v>
      </c>
      <c r="CM43" s="93">
        <f t="shared" si="251"/>
        <v>0</v>
      </c>
      <c r="CN43" s="93">
        <f t="shared" si="251"/>
        <v>0</v>
      </c>
      <c r="CO43" s="93">
        <f t="shared" si="251"/>
        <v>0</v>
      </c>
      <c r="CP43" s="93">
        <f t="shared" si="251"/>
        <v>0</v>
      </c>
      <c r="CQ43" s="93">
        <f t="shared" si="251"/>
        <v>0</v>
      </c>
      <c r="CR43" s="93">
        <f t="shared" si="251"/>
        <v>0</v>
      </c>
      <c r="CS43" s="93">
        <f t="shared" si="251"/>
        <v>0</v>
      </c>
      <c r="CT43" s="93">
        <f t="shared" si="251"/>
        <v>0</v>
      </c>
      <c r="CU43" s="93">
        <f t="shared" si="251"/>
        <v>0</v>
      </c>
      <c r="CV43" s="93">
        <f t="shared" si="251"/>
        <v>0</v>
      </c>
      <c r="CW43" s="93">
        <f t="shared" si="251"/>
        <v>0</v>
      </c>
      <c r="CX43" s="93">
        <f t="shared" si="251"/>
        <v>0</v>
      </c>
      <c r="CY43" s="93">
        <f t="shared" si="251"/>
        <v>0</v>
      </c>
      <c r="CZ43" s="93">
        <f t="shared" si="139"/>
        <v>0</v>
      </c>
      <c r="DA43" s="93">
        <f t="shared" si="139"/>
        <v>0</v>
      </c>
      <c r="DB43" s="93">
        <f t="shared" si="139"/>
        <v>0</v>
      </c>
      <c r="DC43" s="93">
        <f t="shared" si="139"/>
        <v>0</v>
      </c>
      <c r="DD43" s="93">
        <f t="shared" si="139"/>
        <v>0</v>
      </c>
      <c r="DE43" s="93">
        <f t="shared" si="139"/>
        <v>0</v>
      </c>
      <c r="DF43" s="93">
        <f t="shared" si="139"/>
        <v>0</v>
      </c>
      <c r="DG43" s="93">
        <f t="shared" si="139"/>
        <v>0</v>
      </c>
      <c r="DH43" s="93">
        <f t="shared" si="139"/>
        <v>0</v>
      </c>
      <c r="DI43" s="93">
        <f t="shared" si="139"/>
        <v>0</v>
      </c>
      <c r="DJ43" s="93">
        <f t="shared" si="139"/>
        <v>0</v>
      </c>
      <c r="DK43" s="93">
        <f t="shared" si="139"/>
        <v>0</v>
      </c>
      <c r="DL43" s="93">
        <f t="shared" si="139"/>
        <v>0</v>
      </c>
      <c r="DM43" s="93">
        <f t="shared" si="139"/>
        <v>0</v>
      </c>
      <c r="DN43" s="93">
        <f t="shared" si="139"/>
        <v>0</v>
      </c>
      <c r="DO43" s="93">
        <f t="shared" si="138"/>
        <v>0</v>
      </c>
      <c r="DP43" s="93">
        <f t="shared" si="138"/>
        <v>0</v>
      </c>
      <c r="DQ43" s="93">
        <f t="shared" si="138"/>
        <v>0</v>
      </c>
      <c r="DR43" s="93">
        <f t="shared" si="138"/>
        <v>0</v>
      </c>
      <c r="DS43" s="93">
        <f t="shared" si="138"/>
        <v>0</v>
      </c>
      <c r="DU43" s="37">
        <v>39</v>
      </c>
      <c r="DV43" s="93">
        <f t="shared" si="147"/>
        <v>0.56589135164767213</v>
      </c>
      <c r="DW43" s="93">
        <f t="shared" si="148"/>
        <v>0.57421328328954968</v>
      </c>
      <c r="DX43" s="93">
        <f t="shared" si="149"/>
        <v>0.58265759627910185</v>
      </c>
      <c r="DY43" s="93">
        <f t="shared" si="150"/>
        <v>0.59122609034202978</v>
      </c>
      <c r="DZ43" s="93">
        <f t="shared" si="151"/>
        <v>0.59992059167058898</v>
      </c>
      <c r="EA43" s="93">
        <f t="shared" si="152"/>
        <v>0.60874295331280348</v>
      </c>
      <c r="EB43" s="93">
        <f t="shared" si="153"/>
        <v>0.61769505556740356</v>
      </c>
      <c r="EC43" s="93">
        <f t="shared" si="154"/>
        <v>0.62677880638457129</v>
      </c>
      <c r="ED43" s="93">
        <f t="shared" si="155"/>
        <v>0.63599614177257957</v>
      </c>
      <c r="EE43" s="93">
        <f t="shared" si="156"/>
        <v>0.64534902621041157</v>
      </c>
      <c r="EF43" s="93">
        <f t="shared" si="157"/>
        <v>0.65483945306644697</v>
      </c>
      <c r="EG43" s="93">
        <f t="shared" si="158"/>
        <v>0.6644694450233064</v>
      </c>
      <c r="EH43" s="93">
        <f t="shared" si="159"/>
        <v>0.67424105450894323</v>
      </c>
      <c r="EI43" s="93">
        <f t="shared" si="160"/>
        <v>0.68415636413407466</v>
      </c>
      <c r="EJ43" s="93">
        <f t="shared" si="161"/>
        <v>0.69421748713604636</v>
      </c>
      <c r="EK43" s="93">
        <f t="shared" si="162"/>
        <v>0.70442656782922342</v>
      </c>
      <c r="EL43" s="93">
        <f t="shared" si="163"/>
        <v>0.71478578206200605</v>
      </c>
      <c r="EM43" s="93">
        <f t="shared" si="164"/>
        <v>0.72529733768056492</v>
      </c>
      <c r="EN43" s="93">
        <f t="shared" si="165"/>
        <v>0.73596347499939674</v>
      </c>
      <c r="EO43" s="93">
        <f t="shared" si="166"/>
        <v>0.7467864672787996</v>
      </c>
      <c r="EP43" s="93">
        <f t="shared" si="167"/>
        <v>0.75776862120937016</v>
      </c>
      <c r="EQ43" s="93">
        <f t="shared" si="168"/>
        <v>0.76891227740362555</v>
      </c>
      <c r="ER43" s="93">
        <f t="shared" si="169"/>
        <v>0.78021981089485526</v>
      </c>
      <c r="ES43" s="93">
        <f t="shared" si="170"/>
        <v>0.79169363164330897</v>
      </c>
      <c r="ET43" s="93">
        <f t="shared" si="171"/>
        <v>0.80333618504982807</v>
      </c>
      <c r="EU43" s="93">
        <f t="shared" si="172"/>
        <v>0.81514995247703126</v>
      </c>
      <c r="EV43" s="93">
        <f t="shared" si="173"/>
        <v>0.827137451778164</v>
      </c>
      <c r="EW43" s="93">
        <f t="shared" si="174"/>
        <v>0.83930123783372512</v>
      </c>
      <c r="EX43" s="93">
        <f t="shared" si="175"/>
        <v>0.8516439030959857</v>
      </c>
      <c r="EY43" s="93">
        <f t="shared" si="176"/>
        <v>0.86416807814151486</v>
      </c>
      <c r="EZ43" s="93">
        <f t="shared" si="177"/>
        <v>0.8768764322318312</v>
      </c>
      <c r="FA43" s="93">
        <f t="shared" si="178"/>
        <v>0.88977167388229927</v>
      </c>
      <c r="FB43" s="93">
        <f t="shared" si="179"/>
        <v>0.90285655143939192</v>
      </c>
      <c r="FC43" s="93">
        <f t="shared" si="180"/>
        <v>0.91613385366644173</v>
      </c>
      <c r="FD43" s="93">
        <f t="shared" si="181"/>
        <v>0.92960641033800695</v>
      </c>
      <c r="FE43" s="93">
        <f t="shared" si="182"/>
        <v>0.94327709284297756</v>
      </c>
      <c r="FF43" s="93">
        <f t="shared" si="183"/>
        <v>0.95714881479655067</v>
      </c>
      <c r="FG43" s="93">
        <f t="shared" si="184"/>
        <v>0.97122453266120568</v>
      </c>
      <c r="FH43" s="93">
        <f t="shared" si="185"/>
        <v>0.98550724637681164</v>
      </c>
      <c r="FI43" s="93">
        <f t="shared" si="186"/>
        <v>1</v>
      </c>
      <c r="FJ43" s="93">
        <f t="shared" si="187"/>
        <v>0</v>
      </c>
      <c r="FK43" s="93">
        <f t="shared" si="188"/>
        <v>0</v>
      </c>
      <c r="FL43" s="93">
        <f t="shared" si="189"/>
        <v>0</v>
      </c>
      <c r="FM43" s="93">
        <f t="shared" si="190"/>
        <v>0</v>
      </c>
      <c r="FN43" s="93">
        <f t="shared" si="191"/>
        <v>0</v>
      </c>
      <c r="FO43" s="93">
        <f t="shared" si="192"/>
        <v>0</v>
      </c>
      <c r="FP43" s="93">
        <f t="shared" si="193"/>
        <v>0</v>
      </c>
      <c r="FQ43" s="93">
        <f t="shared" si="194"/>
        <v>0</v>
      </c>
      <c r="FR43" s="93">
        <f t="shared" si="195"/>
        <v>0</v>
      </c>
      <c r="FS43" s="93">
        <f t="shared" si="196"/>
        <v>0</v>
      </c>
      <c r="FT43" s="93">
        <f t="shared" si="197"/>
        <v>0</v>
      </c>
      <c r="FU43" s="93">
        <f t="shared" si="198"/>
        <v>0</v>
      </c>
      <c r="FV43" s="93">
        <f t="shared" si="199"/>
        <v>0</v>
      </c>
      <c r="FW43" s="93">
        <f t="shared" si="200"/>
        <v>0</v>
      </c>
      <c r="FX43" s="93">
        <f t="shared" si="201"/>
        <v>0</v>
      </c>
      <c r="FY43" s="93">
        <f t="shared" si="202"/>
        <v>0</v>
      </c>
      <c r="FZ43" s="93">
        <f t="shared" si="203"/>
        <v>0</v>
      </c>
      <c r="GA43" s="93">
        <f t="shared" si="204"/>
        <v>0</v>
      </c>
      <c r="GB43" s="93">
        <f t="shared" si="205"/>
        <v>0</v>
      </c>
      <c r="GC43" s="93">
        <f t="shared" si="206"/>
        <v>0</v>
      </c>
      <c r="GD43" s="93">
        <f t="shared" si="207"/>
        <v>0</v>
      </c>
      <c r="GE43" s="93">
        <f t="shared" si="208"/>
        <v>0</v>
      </c>
      <c r="GF43" s="93">
        <f t="shared" si="209"/>
        <v>0</v>
      </c>
      <c r="GG43" s="93">
        <f t="shared" si="210"/>
        <v>0</v>
      </c>
      <c r="GH43" s="93">
        <f t="shared" si="211"/>
        <v>0</v>
      </c>
      <c r="GI43" s="93">
        <f t="shared" si="212"/>
        <v>0</v>
      </c>
      <c r="GJ43" s="93">
        <f t="shared" si="213"/>
        <v>0</v>
      </c>
      <c r="GK43" s="93">
        <f t="shared" si="214"/>
        <v>0</v>
      </c>
      <c r="GL43" s="93">
        <f t="shared" si="215"/>
        <v>0</v>
      </c>
      <c r="GM43" s="93">
        <f t="shared" si="216"/>
        <v>0</v>
      </c>
      <c r="GN43" s="93">
        <f t="shared" si="217"/>
        <v>0</v>
      </c>
      <c r="GO43" s="93">
        <f t="shared" si="218"/>
        <v>0</v>
      </c>
      <c r="GP43" s="93">
        <f t="shared" si="219"/>
        <v>0</v>
      </c>
      <c r="GQ43" s="93">
        <f t="shared" si="220"/>
        <v>0</v>
      </c>
      <c r="GR43" s="93">
        <f t="shared" si="221"/>
        <v>0</v>
      </c>
      <c r="GS43" s="93">
        <f t="shared" si="222"/>
        <v>0</v>
      </c>
      <c r="GT43" s="93">
        <f t="shared" si="223"/>
        <v>0</v>
      </c>
      <c r="GU43" s="93">
        <f t="shared" si="224"/>
        <v>0</v>
      </c>
      <c r="GV43" s="93">
        <f t="shared" si="225"/>
        <v>0</v>
      </c>
      <c r="GW43" s="93">
        <f t="shared" si="226"/>
        <v>0</v>
      </c>
      <c r="GX43" s="93">
        <f t="shared" si="227"/>
        <v>0</v>
      </c>
      <c r="GY43" s="93">
        <f t="shared" si="228"/>
        <v>0</v>
      </c>
      <c r="GZ43" s="93">
        <f t="shared" si="229"/>
        <v>0</v>
      </c>
      <c r="HA43" s="93">
        <f t="shared" si="230"/>
        <v>0</v>
      </c>
      <c r="HB43" s="93">
        <f t="shared" si="231"/>
        <v>0</v>
      </c>
      <c r="HC43" s="93">
        <f t="shared" si="232"/>
        <v>0</v>
      </c>
      <c r="HD43" s="93">
        <f t="shared" si="233"/>
        <v>0</v>
      </c>
      <c r="HE43" s="93">
        <f t="shared" si="234"/>
        <v>0</v>
      </c>
      <c r="HF43" s="93">
        <f t="shared" si="235"/>
        <v>0</v>
      </c>
      <c r="HG43" s="93">
        <f t="shared" si="236"/>
        <v>0</v>
      </c>
      <c r="HH43" s="93">
        <f t="shared" si="237"/>
        <v>0</v>
      </c>
      <c r="HI43" s="93">
        <f t="shared" si="238"/>
        <v>0</v>
      </c>
      <c r="HJ43" s="93">
        <f t="shared" si="239"/>
        <v>0</v>
      </c>
      <c r="HK43" s="93">
        <f t="shared" si="240"/>
        <v>0</v>
      </c>
      <c r="HL43" s="93">
        <f t="shared" si="241"/>
        <v>0</v>
      </c>
      <c r="HM43" s="93">
        <f t="shared" si="242"/>
        <v>0</v>
      </c>
      <c r="HN43" s="93">
        <f t="shared" si="243"/>
        <v>0</v>
      </c>
      <c r="HO43" s="93">
        <f t="shared" si="244"/>
        <v>0</v>
      </c>
      <c r="HP43" s="93">
        <f t="shared" si="245"/>
        <v>0</v>
      </c>
      <c r="HQ43" s="93">
        <f t="shared" si="246"/>
        <v>0</v>
      </c>
    </row>
    <row r="44" spans="2:225" x14ac:dyDescent="0.25">
      <c r="B44" s="40">
        <v>40</v>
      </c>
      <c r="C44" s="91">
        <f t="shared" ca="1" si="140"/>
        <v>8349203.3497982631</v>
      </c>
      <c r="D44" s="91">
        <f t="shared" ca="1" si="141"/>
        <v>9925402.6900403406</v>
      </c>
      <c r="E44" s="91">
        <f t="shared" ca="1" si="142"/>
        <v>4651473.224174073</v>
      </c>
      <c r="F44" s="91">
        <f t="shared" ca="1" si="143"/>
        <v>5993828.5830765804</v>
      </c>
      <c r="H44" s="40">
        <v>40</v>
      </c>
      <c r="I44" s="91">
        <f t="shared" si="249"/>
        <v>471561.31359851995</v>
      </c>
      <c r="J44" s="41">
        <f t="shared" si="250"/>
        <v>0.85799999999999998</v>
      </c>
      <c r="K44" s="92">
        <f t="shared" si="144"/>
        <v>404599.6070675301</v>
      </c>
      <c r="L44" s="92">
        <f t="shared" si="145"/>
        <v>1611.9506257670521</v>
      </c>
      <c r="M44" s="42"/>
      <c r="N44" s="40">
        <v>40</v>
      </c>
      <c r="O44" s="54">
        <f t="shared" si="133"/>
        <v>3.83767404095655</v>
      </c>
      <c r="P44" s="92">
        <f t="shared" si="128"/>
        <v>476.48959822304863</v>
      </c>
      <c r="Q44" s="92">
        <f t="shared" si="146"/>
        <v>173918.70335141275</v>
      </c>
      <c r="R44" s="42"/>
      <c r="S44" s="40">
        <v>40</v>
      </c>
      <c r="T44" s="54">
        <f>'7. Dödsrisk'!F44</f>
        <v>5.2000000000000006E-4</v>
      </c>
      <c r="U44" s="90">
        <f t="shared" si="116"/>
        <v>0.99948000000000004</v>
      </c>
      <c r="V44" s="43"/>
      <c r="W44" s="37">
        <v>40</v>
      </c>
      <c r="X44" s="93">
        <f t="shared" si="136"/>
        <v>0.98933380908850443</v>
      </c>
      <c r="Y44" s="93">
        <f t="shared" si="136"/>
        <v>0.99141578223118976</v>
      </c>
      <c r="Z44" s="93">
        <f t="shared" si="136"/>
        <v>0.99160418702672515</v>
      </c>
      <c r="AA44" s="93">
        <f t="shared" si="136"/>
        <v>0.99171327548702881</v>
      </c>
      <c r="AB44" s="93">
        <f t="shared" si="136"/>
        <v>0.99176286363021005</v>
      </c>
      <c r="AC44" s="93">
        <f t="shared" si="136"/>
        <v>0.99183229189064281</v>
      </c>
      <c r="AD44" s="93">
        <f t="shared" si="136"/>
        <v>0.99183229189064281</v>
      </c>
      <c r="AE44" s="93">
        <f t="shared" si="136"/>
        <v>0.99194140544524179</v>
      </c>
      <c r="AF44" s="93">
        <f t="shared" si="136"/>
        <v>0.99203068820718054</v>
      </c>
      <c r="AG44" s="93">
        <f t="shared" si="136"/>
        <v>0.99211997900529114</v>
      </c>
      <c r="AH44" s="93">
        <f t="shared" si="136"/>
        <v>0.99220927784029667</v>
      </c>
      <c r="AI44" s="93">
        <f t="shared" si="136"/>
        <v>0.99240775939217518</v>
      </c>
      <c r="AJ44" s="93">
        <f t="shared" si="136"/>
        <v>0.99244745729046646</v>
      </c>
      <c r="AK44" s="93">
        <f t="shared" si="136"/>
        <v>0.99248715677673738</v>
      </c>
      <c r="AL44" s="93">
        <f t="shared" si="136"/>
        <v>0.9926459801335592</v>
      </c>
      <c r="AM44" s="93">
        <f t="shared" ref="AM44:BB59" si="252">IF($W44&lt;AM$3,0,IF($W44=AM$3,1,AM43*$U43))</f>
        <v>0.99284454904336772</v>
      </c>
      <c r="AN44" s="93">
        <f t="shared" si="137"/>
        <v>0.99290412329076516</v>
      </c>
      <c r="AO44" s="93">
        <f t="shared" si="137"/>
        <v>0.9931325437758336</v>
      </c>
      <c r="AP44" s="93">
        <f t="shared" si="137"/>
        <v>0.99317227066666025</v>
      </c>
      <c r="AQ44" s="93">
        <f t="shared" si="137"/>
        <v>0.99337094485563127</v>
      </c>
      <c r="AR44" s="93">
        <f t="shared" si="137"/>
        <v>0.99358953455323273</v>
      </c>
      <c r="AS44" s="93">
        <f t="shared" si="137"/>
        <v>0.99384793501633728</v>
      </c>
      <c r="AT44" s="93">
        <f t="shared" si="137"/>
        <v>0.99410640268103456</v>
      </c>
      <c r="AU44" s="93">
        <f t="shared" si="137"/>
        <v>0.99427542950405012</v>
      </c>
      <c r="AV44" s="93">
        <f t="shared" si="137"/>
        <v>0.99454395637227078</v>
      </c>
      <c r="AW44" s="93">
        <f t="shared" si="137"/>
        <v>0.9948026050495834</v>
      </c>
      <c r="AX44" s="93">
        <f t="shared" si="137"/>
        <v>0.99502150978173542</v>
      </c>
      <c r="AY44" s="93">
        <f t="shared" si="137"/>
        <v>0.99530019383600965</v>
      </c>
      <c r="AZ44" s="93">
        <f t="shared" si="137"/>
        <v>0.99557895594367363</v>
      </c>
      <c r="BA44" s="93">
        <f t="shared" si="137"/>
        <v>0.99587771925945157</v>
      </c>
      <c r="BB44" s="93">
        <f t="shared" si="137"/>
        <v>0.99624633040169996</v>
      </c>
      <c r="BC44" s="93">
        <f t="shared" si="137"/>
        <v>0.99650542181137114</v>
      </c>
      <c r="BD44" s="93">
        <f t="shared" si="248"/>
        <v>0.99689421055348693</v>
      </c>
      <c r="BE44" s="93">
        <f t="shared" si="248"/>
        <v>0.9972831509823703</v>
      </c>
      <c r="BF44" s="93">
        <f t="shared" si="248"/>
        <v>0.99768222387191885</v>
      </c>
      <c r="BG44" s="93">
        <f t="shared" si="248"/>
        <v>0.99815135500877306</v>
      </c>
      <c r="BH44" s="93">
        <f t="shared" si="248"/>
        <v>0.99840095524758488</v>
      </c>
      <c r="BI44" s="93">
        <f t="shared" si="248"/>
        <v>0.99874052702677396</v>
      </c>
      <c r="BJ44" s="93">
        <f t="shared" si="248"/>
        <v>0.99915017859999999</v>
      </c>
      <c r="BK44" s="93">
        <f t="shared" si="248"/>
        <v>0.99961999999999995</v>
      </c>
      <c r="BL44" s="93">
        <f t="shared" si="248"/>
        <v>1</v>
      </c>
      <c r="BM44" s="93">
        <f t="shared" si="248"/>
        <v>0</v>
      </c>
      <c r="BN44" s="93">
        <f t="shared" si="248"/>
        <v>0</v>
      </c>
      <c r="BO44" s="93">
        <f t="shared" si="248"/>
        <v>0</v>
      </c>
      <c r="BP44" s="93">
        <f t="shared" si="248"/>
        <v>0</v>
      </c>
      <c r="BQ44" s="93">
        <f t="shared" si="248"/>
        <v>0</v>
      </c>
      <c r="BR44" s="93">
        <f t="shared" si="248"/>
        <v>0</v>
      </c>
      <c r="BS44" s="93">
        <f t="shared" si="247"/>
        <v>0</v>
      </c>
      <c r="BT44" s="93">
        <f t="shared" si="247"/>
        <v>0</v>
      </c>
      <c r="BU44" s="93">
        <f t="shared" si="247"/>
        <v>0</v>
      </c>
      <c r="BV44" s="93">
        <f t="shared" si="247"/>
        <v>0</v>
      </c>
      <c r="BW44" s="93">
        <f t="shared" si="247"/>
        <v>0</v>
      </c>
      <c r="BX44" s="93">
        <f t="shared" si="247"/>
        <v>0</v>
      </c>
      <c r="BY44" s="93">
        <f t="shared" si="247"/>
        <v>0</v>
      </c>
      <c r="BZ44" s="93">
        <f t="shared" si="247"/>
        <v>0</v>
      </c>
      <c r="CA44" s="93">
        <f t="shared" si="247"/>
        <v>0</v>
      </c>
      <c r="CB44" s="93">
        <f t="shared" si="247"/>
        <v>0</v>
      </c>
      <c r="CC44" s="93">
        <f t="shared" si="247"/>
        <v>0</v>
      </c>
      <c r="CD44" s="93">
        <f t="shared" si="247"/>
        <v>0</v>
      </c>
      <c r="CE44" s="93">
        <f t="shared" si="247"/>
        <v>0</v>
      </c>
      <c r="CF44" s="93">
        <f t="shared" si="247"/>
        <v>0</v>
      </c>
      <c r="CG44" s="93">
        <f t="shared" si="247"/>
        <v>0</v>
      </c>
      <c r="CH44" s="93">
        <f t="shared" si="247"/>
        <v>0</v>
      </c>
      <c r="CI44" s="93">
        <f t="shared" si="247"/>
        <v>0</v>
      </c>
      <c r="CJ44" s="93">
        <f t="shared" si="251"/>
        <v>0</v>
      </c>
      <c r="CK44" s="93">
        <f t="shared" si="251"/>
        <v>0</v>
      </c>
      <c r="CL44" s="93">
        <f t="shared" si="251"/>
        <v>0</v>
      </c>
      <c r="CM44" s="93">
        <f t="shared" si="251"/>
        <v>0</v>
      </c>
      <c r="CN44" s="93">
        <f t="shared" si="251"/>
        <v>0</v>
      </c>
      <c r="CO44" s="93">
        <f t="shared" si="251"/>
        <v>0</v>
      </c>
      <c r="CP44" s="93">
        <f t="shared" si="251"/>
        <v>0</v>
      </c>
      <c r="CQ44" s="93">
        <f t="shared" si="251"/>
        <v>0</v>
      </c>
      <c r="CR44" s="93">
        <f t="shared" si="251"/>
        <v>0</v>
      </c>
      <c r="CS44" s="93">
        <f t="shared" si="251"/>
        <v>0</v>
      </c>
      <c r="CT44" s="93">
        <f t="shared" si="251"/>
        <v>0</v>
      </c>
      <c r="CU44" s="93">
        <f t="shared" si="251"/>
        <v>0</v>
      </c>
      <c r="CV44" s="93">
        <f t="shared" si="251"/>
        <v>0</v>
      </c>
      <c r="CW44" s="93">
        <f t="shared" si="251"/>
        <v>0</v>
      </c>
      <c r="CX44" s="93">
        <f t="shared" si="251"/>
        <v>0</v>
      </c>
      <c r="CY44" s="93">
        <f t="shared" si="251"/>
        <v>0</v>
      </c>
      <c r="CZ44" s="93">
        <f t="shared" si="139"/>
        <v>0</v>
      </c>
      <c r="DA44" s="93">
        <f t="shared" si="139"/>
        <v>0</v>
      </c>
      <c r="DB44" s="93">
        <f t="shared" si="139"/>
        <v>0</v>
      </c>
      <c r="DC44" s="93">
        <f t="shared" si="139"/>
        <v>0</v>
      </c>
      <c r="DD44" s="93">
        <f t="shared" si="139"/>
        <v>0</v>
      </c>
      <c r="DE44" s="93">
        <f t="shared" si="139"/>
        <v>0</v>
      </c>
      <c r="DF44" s="93">
        <f t="shared" si="139"/>
        <v>0</v>
      </c>
      <c r="DG44" s="93">
        <f t="shared" si="139"/>
        <v>0</v>
      </c>
      <c r="DH44" s="93">
        <f t="shared" si="139"/>
        <v>0</v>
      </c>
      <c r="DI44" s="93">
        <f t="shared" si="139"/>
        <v>0</v>
      </c>
      <c r="DJ44" s="93">
        <f t="shared" si="139"/>
        <v>0</v>
      </c>
      <c r="DK44" s="93">
        <f t="shared" si="139"/>
        <v>0</v>
      </c>
      <c r="DL44" s="93">
        <f t="shared" si="139"/>
        <v>0</v>
      </c>
      <c r="DM44" s="93">
        <f t="shared" si="139"/>
        <v>0</v>
      </c>
      <c r="DN44" s="93">
        <f t="shared" si="139"/>
        <v>0</v>
      </c>
      <c r="DO44" s="93">
        <f t="shared" si="138"/>
        <v>0</v>
      </c>
      <c r="DP44" s="93">
        <f t="shared" si="138"/>
        <v>0</v>
      </c>
      <c r="DQ44" s="93">
        <f t="shared" si="138"/>
        <v>0</v>
      </c>
      <c r="DR44" s="93">
        <f t="shared" si="138"/>
        <v>0</v>
      </c>
      <c r="DS44" s="93">
        <f t="shared" si="138"/>
        <v>0</v>
      </c>
      <c r="DU44" s="37">
        <v>40</v>
      </c>
      <c r="DV44" s="93">
        <f t="shared" si="147"/>
        <v>0.55769002771074938</v>
      </c>
      <c r="DW44" s="93">
        <f t="shared" si="148"/>
        <v>0.56589135164767213</v>
      </c>
      <c r="DX44" s="93">
        <f t="shared" si="149"/>
        <v>0.57421328328954968</v>
      </c>
      <c r="DY44" s="93">
        <f t="shared" si="150"/>
        <v>0.58265759627910185</v>
      </c>
      <c r="DZ44" s="93">
        <f t="shared" si="151"/>
        <v>0.59122609034202978</v>
      </c>
      <c r="EA44" s="93">
        <f t="shared" si="152"/>
        <v>0.59992059167058898</v>
      </c>
      <c r="EB44" s="93">
        <f t="shared" si="153"/>
        <v>0.60874295331280348</v>
      </c>
      <c r="EC44" s="93">
        <f t="shared" si="154"/>
        <v>0.61769505556740356</v>
      </c>
      <c r="ED44" s="93">
        <f t="shared" si="155"/>
        <v>0.62677880638457129</v>
      </c>
      <c r="EE44" s="93">
        <f t="shared" si="156"/>
        <v>0.63599614177257957</v>
      </c>
      <c r="EF44" s="93">
        <f t="shared" si="157"/>
        <v>0.64534902621041157</v>
      </c>
      <c r="EG44" s="93">
        <f t="shared" si="158"/>
        <v>0.65483945306644697</v>
      </c>
      <c r="EH44" s="93">
        <f t="shared" si="159"/>
        <v>0.6644694450233064</v>
      </c>
      <c r="EI44" s="93">
        <f t="shared" si="160"/>
        <v>0.67424105450894323</v>
      </c>
      <c r="EJ44" s="93">
        <f t="shared" si="161"/>
        <v>0.68415636413407466</v>
      </c>
      <c r="EK44" s="93">
        <f t="shared" si="162"/>
        <v>0.69421748713604636</v>
      </c>
      <c r="EL44" s="93">
        <f t="shared" si="163"/>
        <v>0.70442656782922342</v>
      </c>
      <c r="EM44" s="93">
        <f t="shared" si="164"/>
        <v>0.71478578206200605</v>
      </c>
      <c r="EN44" s="93">
        <f t="shared" si="165"/>
        <v>0.72529733768056492</v>
      </c>
      <c r="EO44" s="93">
        <f t="shared" si="166"/>
        <v>0.73596347499939674</v>
      </c>
      <c r="EP44" s="93">
        <f t="shared" si="167"/>
        <v>0.7467864672787996</v>
      </c>
      <c r="EQ44" s="93">
        <f t="shared" si="168"/>
        <v>0.75776862120937016</v>
      </c>
      <c r="ER44" s="93">
        <f t="shared" si="169"/>
        <v>0.76891227740362555</v>
      </c>
      <c r="ES44" s="93">
        <f t="shared" si="170"/>
        <v>0.78021981089485526</v>
      </c>
      <c r="ET44" s="93">
        <f t="shared" si="171"/>
        <v>0.79169363164330897</v>
      </c>
      <c r="EU44" s="93">
        <f t="shared" si="172"/>
        <v>0.80333618504982807</v>
      </c>
      <c r="EV44" s="93">
        <f t="shared" si="173"/>
        <v>0.81514995247703126</v>
      </c>
      <c r="EW44" s="93">
        <f t="shared" si="174"/>
        <v>0.827137451778164</v>
      </c>
      <c r="EX44" s="93">
        <f t="shared" si="175"/>
        <v>0.83930123783372512</v>
      </c>
      <c r="EY44" s="93">
        <f t="shared" si="176"/>
        <v>0.8516439030959857</v>
      </c>
      <c r="EZ44" s="93">
        <f t="shared" si="177"/>
        <v>0.86416807814151486</v>
      </c>
      <c r="FA44" s="93">
        <f t="shared" si="178"/>
        <v>0.8768764322318312</v>
      </c>
      <c r="FB44" s="93">
        <f t="shared" si="179"/>
        <v>0.88977167388229927</v>
      </c>
      <c r="FC44" s="93">
        <f t="shared" si="180"/>
        <v>0.90285655143939192</v>
      </c>
      <c r="FD44" s="93">
        <f t="shared" si="181"/>
        <v>0.91613385366644173</v>
      </c>
      <c r="FE44" s="93">
        <f t="shared" si="182"/>
        <v>0.92960641033800695</v>
      </c>
      <c r="FF44" s="93">
        <f t="shared" si="183"/>
        <v>0.94327709284297756</v>
      </c>
      <c r="FG44" s="93">
        <f t="shared" si="184"/>
        <v>0.95714881479655067</v>
      </c>
      <c r="FH44" s="93">
        <f t="shared" si="185"/>
        <v>0.97122453266120568</v>
      </c>
      <c r="FI44" s="93">
        <f t="shared" si="186"/>
        <v>0.98550724637681164</v>
      </c>
      <c r="FJ44" s="93">
        <f t="shared" si="187"/>
        <v>1</v>
      </c>
      <c r="FK44" s="93">
        <f t="shared" si="188"/>
        <v>0</v>
      </c>
      <c r="FL44" s="93">
        <f t="shared" si="189"/>
        <v>0</v>
      </c>
      <c r="FM44" s="93">
        <f t="shared" si="190"/>
        <v>0</v>
      </c>
      <c r="FN44" s="93">
        <f t="shared" si="191"/>
        <v>0</v>
      </c>
      <c r="FO44" s="93">
        <f t="shared" si="192"/>
        <v>0</v>
      </c>
      <c r="FP44" s="93">
        <f t="shared" si="193"/>
        <v>0</v>
      </c>
      <c r="FQ44" s="93">
        <f t="shared" si="194"/>
        <v>0</v>
      </c>
      <c r="FR44" s="93">
        <f t="shared" si="195"/>
        <v>0</v>
      </c>
      <c r="FS44" s="93">
        <f t="shared" si="196"/>
        <v>0</v>
      </c>
      <c r="FT44" s="93">
        <f t="shared" si="197"/>
        <v>0</v>
      </c>
      <c r="FU44" s="93">
        <f t="shared" si="198"/>
        <v>0</v>
      </c>
      <c r="FV44" s="93">
        <f t="shared" si="199"/>
        <v>0</v>
      </c>
      <c r="FW44" s="93">
        <f t="shared" si="200"/>
        <v>0</v>
      </c>
      <c r="FX44" s="93">
        <f t="shared" si="201"/>
        <v>0</v>
      </c>
      <c r="FY44" s="93">
        <f t="shared" si="202"/>
        <v>0</v>
      </c>
      <c r="FZ44" s="93">
        <f t="shared" si="203"/>
        <v>0</v>
      </c>
      <c r="GA44" s="93">
        <f t="shared" si="204"/>
        <v>0</v>
      </c>
      <c r="GB44" s="93">
        <f t="shared" si="205"/>
        <v>0</v>
      </c>
      <c r="GC44" s="93">
        <f t="shared" si="206"/>
        <v>0</v>
      </c>
      <c r="GD44" s="93">
        <f t="shared" si="207"/>
        <v>0</v>
      </c>
      <c r="GE44" s="93">
        <f t="shared" si="208"/>
        <v>0</v>
      </c>
      <c r="GF44" s="93">
        <f t="shared" si="209"/>
        <v>0</v>
      </c>
      <c r="GG44" s="93">
        <f t="shared" si="210"/>
        <v>0</v>
      </c>
      <c r="GH44" s="93">
        <f t="shared" si="211"/>
        <v>0</v>
      </c>
      <c r="GI44" s="93">
        <f t="shared" si="212"/>
        <v>0</v>
      </c>
      <c r="GJ44" s="93">
        <f t="shared" si="213"/>
        <v>0</v>
      </c>
      <c r="GK44" s="93">
        <f t="shared" si="214"/>
        <v>0</v>
      </c>
      <c r="GL44" s="93">
        <f t="shared" si="215"/>
        <v>0</v>
      </c>
      <c r="GM44" s="93">
        <f t="shared" si="216"/>
        <v>0</v>
      </c>
      <c r="GN44" s="93">
        <f t="shared" si="217"/>
        <v>0</v>
      </c>
      <c r="GO44" s="93">
        <f t="shared" si="218"/>
        <v>0</v>
      </c>
      <c r="GP44" s="93">
        <f t="shared" si="219"/>
        <v>0</v>
      </c>
      <c r="GQ44" s="93">
        <f t="shared" si="220"/>
        <v>0</v>
      </c>
      <c r="GR44" s="93">
        <f t="shared" si="221"/>
        <v>0</v>
      </c>
      <c r="GS44" s="93">
        <f t="shared" si="222"/>
        <v>0</v>
      </c>
      <c r="GT44" s="93">
        <f t="shared" si="223"/>
        <v>0</v>
      </c>
      <c r="GU44" s="93">
        <f t="shared" si="224"/>
        <v>0</v>
      </c>
      <c r="GV44" s="93">
        <f t="shared" si="225"/>
        <v>0</v>
      </c>
      <c r="GW44" s="93">
        <f t="shared" si="226"/>
        <v>0</v>
      </c>
      <c r="GX44" s="93">
        <f t="shared" si="227"/>
        <v>0</v>
      </c>
      <c r="GY44" s="93">
        <f t="shared" si="228"/>
        <v>0</v>
      </c>
      <c r="GZ44" s="93">
        <f t="shared" si="229"/>
        <v>0</v>
      </c>
      <c r="HA44" s="93">
        <f t="shared" si="230"/>
        <v>0</v>
      </c>
      <c r="HB44" s="93">
        <f t="shared" si="231"/>
        <v>0</v>
      </c>
      <c r="HC44" s="93">
        <f t="shared" si="232"/>
        <v>0</v>
      </c>
      <c r="HD44" s="93">
        <f t="shared" si="233"/>
        <v>0</v>
      </c>
      <c r="HE44" s="93">
        <f t="shared" si="234"/>
        <v>0</v>
      </c>
      <c r="HF44" s="93">
        <f t="shared" si="235"/>
        <v>0</v>
      </c>
      <c r="HG44" s="93">
        <f t="shared" si="236"/>
        <v>0</v>
      </c>
      <c r="HH44" s="93">
        <f t="shared" si="237"/>
        <v>0</v>
      </c>
      <c r="HI44" s="93">
        <f t="shared" si="238"/>
        <v>0</v>
      </c>
      <c r="HJ44" s="93">
        <f t="shared" si="239"/>
        <v>0</v>
      </c>
      <c r="HK44" s="93">
        <f t="shared" si="240"/>
        <v>0</v>
      </c>
      <c r="HL44" s="93">
        <f t="shared" si="241"/>
        <v>0</v>
      </c>
      <c r="HM44" s="93">
        <f t="shared" si="242"/>
        <v>0</v>
      </c>
      <c r="HN44" s="93">
        <f t="shared" si="243"/>
        <v>0</v>
      </c>
      <c r="HO44" s="93">
        <f t="shared" si="244"/>
        <v>0</v>
      </c>
      <c r="HP44" s="93">
        <f t="shared" si="245"/>
        <v>0</v>
      </c>
      <c r="HQ44" s="93">
        <f t="shared" si="246"/>
        <v>0</v>
      </c>
    </row>
    <row r="45" spans="2:225" x14ac:dyDescent="0.25">
      <c r="B45" s="40">
        <v>41</v>
      </c>
      <c r="C45" s="91">
        <f t="shared" ca="1" si="140"/>
        <v>8065630.278456863</v>
      </c>
      <c r="D45" s="91">
        <f t="shared" ca="1" si="141"/>
        <v>9525756.47634051</v>
      </c>
      <c r="E45" s="91">
        <f t="shared" ca="1" si="142"/>
        <v>4545764.7084831698</v>
      </c>
      <c r="F45" s="91">
        <f t="shared" ca="1" si="143"/>
        <v>5822937.8073850088</v>
      </c>
      <c r="H45" s="40">
        <v>41</v>
      </c>
      <c r="I45" s="91">
        <f t="shared" si="249"/>
        <v>471561.31359851995</v>
      </c>
      <c r="J45" s="41">
        <f t="shared" si="250"/>
        <v>0.85799999999999998</v>
      </c>
      <c r="K45" s="92">
        <f t="shared" si="144"/>
        <v>404599.6070675301</v>
      </c>
      <c r="L45" s="92">
        <f t="shared" si="145"/>
        <v>1611.9506257670521</v>
      </c>
      <c r="M45" s="42"/>
      <c r="N45" s="40">
        <v>41</v>
      </c>
      <c r="O45" s="54">
        <f t="shared" si="133"/>
        <v>3.83767404095655</v>
      </c>
      <c r="P45" s="92">
        <f t="shared" si="128"/>
        <v>476.48959822304863</v>
      </c>
      <c r="Q45" s="92">
        <f t="shared" si="146"/>
        <v>173918.70335141275</v>
      </c>
      <c r="R45" s="42"/>
      <c r="S45" s="40">
        <v>41</v>
      </c>
      <c r="T45" s="54">
        <f>'7. Dödsrisk'!F45</f>
        <v>5.0000000000000001E-4</v>
      </c>
      <c r="U45" s="90">
        <f t="shared" si="116"/>
        <v>0.99950000000000006</v>
      </c>
      <c r="V45" s="43"/>
      <c r="W45" s="37">
        <v>41</v>
      </c>
      <c r="X45" s="93">
        <f t="shared" ref="X45:AM60" si="253">IF($W45&lt;X$3,0,IF($W45=X$3,1,X44*$U44))</f>
        <v>0.98881935550777844</v>
      </c>
      <c r="Y45" s="93">
        <f t="shared" si="253"/>
        <v>0.99090024602442961</v>
      </c>
      <c r="Z45" s="93">
        <f t="shared" si="253"/>
        <v>0.99108855284947128</v>
      </c>
      <c r="AA45" s="93">
        <f t="shared" si="253"/>
        <v>0.9911975845837756</v>
      </c>
      <c r="AB45" s="93">
        <f t="shared" si="253"/>
        <v>0.99124714694112237</v>
      </c>
      <c r="AC45" s="93">
        <f t="shared" si="253"/>
        <v>0.99131653909885975</v>
      </c>
      <c r="AD45" s="93">
        <f t="shared" si="253"/>
        <v>0.99131653909885975</v>
      </c>
      <c r="AE45" s="93">
        <f t="shared" si="253"/>
        <v>0.99142559591441026</v>
      </c>
      <c r="AF45" s="93">
        <f t="shared" si="253"/>
        <v>0.99151483224931281</v>
      </c>
      <c r="AG45" s="93">
        <f t="shared" si="253"/>
        <v>0.99160407661620842</v>
      </c>
      <c r="AH45" s="93">
        <f t="shared" si="253"/>
        <v>0.99169332901581975</v>
      </c>
      <c r="AI45" s="93">
        <f t="shared" si="253"/>
        <v>0.99189170735729126</v>
      </c>
      <c r="AJ45" s="93">
        <f t="shared" si="253"/>
        <v>0.99193138461267549</v>
      </c>
      <c r="AK45" s="93">
        <f t="shared" si="253"/>
        <v>0.99197106345521346</v>
      </c>
      <c r="AL45" s="93">
        <f t="shared" si="253"/>
        <v>0.99212980422388974</v>
      </c>
      <c r="AM45" s="93">
        <f t="shared" si="252"/>
        <v>0.99232826987786515</v>
      </c>
      <c r="AN45" s="93">
        <f t="shared" si="137"/>
        <v>0.99238781314665403</v>
      </c>
      <c r="AO45" s="93">
        <f t="shared" si="137"/>
        <v>0.99261611485307022</v>
      </c>
      <c r="AP45" s="93">
        <f t="shared" si="137"/>
        <v>0.99265582108591366</v>
      </c>
      <c r="AQ45" s="93">
        <f t="shared" si="137"/>
        <v>0.99285439196430636</v>
      </c>
      <c r="AR45" s="93">
        <f t="shared" si="137"/>
        <v>0.99307286799526506</v>
      </c>
      <c r="AS45" s="93">
        <f t="shared" si="137"/>
        <v>0.99333113409012885</v>
      </c>
      <c r="AT45" s="93">
        <f t="shared" si="137"/>
        <v>0.99358946735164044</v>
      </c>
      <c r="AU45" s="93">
        <f t="shared" si="137"/>
        <v>0.99375840628070811</v>
      </c>
      <c r="AV45" s="93">
        <f t="shared" si="137"/>
        <v>0.99402679351495726</v>
      </c>
      <c r="AW45" s="93">
        <f t="shared" si="137"/>
        <v>0.9942853076949576</v>
      </c>
      <c r="AX45" s="93">
        <f t="shared" si="137"/>
        <v>0.99450409859664901</v>
      </c>
      <c r="AY45" s="93">
        <f t="shared" si="137"/>
        <v>0.99478263773521491</v>
      </c>
      <c r="AZ45" s="93">
        <f t="shared" si="137"/>
        <v>0.99506125488658292</v>
      </c>
      <c r="BA45" s="93">
        <f t="shared" si="137"/>
        <v>0.99535986284543665</v>
      </c>
      <c r="BB45" s="93">
        <f t="shared" si="137"/>
        <v>0.99572828230989108</v>
      </c>
      <c r="BC45" s="93">
        <f t="shared" si="137"/>
        <v>0.99598723899202923</v>
      </c>
      <c r="BD45" s="93">
        <f t="shared" si="248"/>
        <v>0.99637582556399917</v>
      </c>
      <c r="BE45" s="93">
        <f t="shared" si="248"/>
        <v>0.99676456374385947</v>
      </c>
      <c r="BF45" s="93">
        <f t="shared" si="248"/>
        <v>0.99716342911550548</v>
      </c>
      <c r="BG45" s="93">
        <f t="shared" si="248"/>
        <v>0.99763231630416849</v>
      </c>
      <c r="BH45" s="93">
        <f t="shared" si="248"/>
        <v>0.99788178675085615</v>
      </c>
      <c r="BI45" s="93">
        <f t="shared" si="248"/>
        <v>0.99822118195272003</v>
      </c>
      <c r="BJ45" s="93">
        <f t="shared" si="248"/>
        <v>0.99863062050712803</v>
      </c>
      <c r="BK45" s="93">
        <f t="shared" si="248"/>
        <v>0.99910019760000002</v>
      </c>
      <c r="BL45" s="93">
        <f t="shared" si="248"/>
        <v>0.99948000000000004</v>
      </c>
      <c r="BM45" s="93">
        <f t="shared" si="248"/>
        <v>1</v>
      </c>
      <c r="BN45" s="93">
        <f t="shared" si="248"/>
        <v>0</v>
      </c>
      <c r="BO45" s="93">
        <f t="shared" si="248"/>
        <v>0</v>
      </c>
      <c r="BP45" s="93">
        <f t="shared" si="248"/>
        <v>0</v>
      </c>
      <c r="BQ45" s="93">
        <f t="shared" si="248"/>
        <v>0</v>
      </c>
      <c r="BR45" s="93">
        <f t="shared" si="248"/>
        <v>0</v>
      </c>
      <c r="BS45" s="93">
        <f t="shared" si="247"/>
        <v>0</v>
      </c>
      <c r="BT45" s="93">
        <f t="shared" si="247"/>
        <v>0</v>
      </c>
      <c r="BU45" s="93">
        <f t="shared" si="247"/>
        <v>0</v>
      </c>
      <c r="BV45" s="93">
        <f t="shared" si="247"/>
        <v>0</v>
      </c>
      <c r="BW45" s="93">
        <f t="shared" si="247"/>
        <v>0</v>
      </c>
      <c r="BX45" s="93">
        <f t="shared" si="247"/>
        <v>0</v>
      </c>
      <c r="BY45" s="93">
        <f t="shared" si="247"/>
        <v>0</v>
      </c>
      <c r="BZ45" s="93">
        <f t="shared" si="247"/>
        <v>0</v>
      </c>
      <c r="CA45" s="93">
        <f t="shared" si="247"/>
        <v>0</v>
      </c>
      <c r="CB45" s="93">
        <f t="shared" si="247"/>
        <v>0</v>
      </c>
      <c r="CC45" s="93">
        <f t="shared" si="247"/>
        <v>0</v>
      </c>
      <c r="CD45" s="93">
        <f t="shared" si="247"/>
        <v>0</v>
      </c>
      <c r="CE45" s="93">
        <f t="shared" si="247"/>
        <v>0</v>
      </c>
      <c r="CF45" s="93">
        <f t="shared" si="247"/>
        <v>0</v>
      </c>
      <c r="CG45" s="93">
        <f t="shared" si="247"/>
        <v>0</v>
      </c>
      <c r="CH45" s="93">
        <f t="shared" si="247"/>
        <v>0</v>
      </c>
      <c r="CI45" s="93">
        <f t="shared" si="247"/>
        <v>0</v>
      </c>
      <c r="CJ45" s="93">
        <f t="shared" si="251"/>
        <v>0</v>
      </c>
      <c r="CK45" s="93">
        <f t="shared" si="251"/>
        <v>0</v>
      </c>
      <c r="CL45" s="93">
        <f t="shared" si="251"/>
        <v>0</v>
      </c>
      <c r="CM45" s="93">
        <f t="shared" si="251"/>
        <v>0</v>
      </c>
      <c r="CN45" s="93">
        <f t="shared" si="251"/>
        <v>0</v>
      </c>
      <c r="CO45" s="93">
        <f t="shared" si="251"/>
        <v>0</v>
      </c>
      <c r="CP45" s="93">
        <f t="shared" si="251"/>
        <v>0</v>
      </c>
      <c r="CQ45" s="93">
        <f t="shared" si="251"/>
        <v>0</v>
      </c>
      <c r="CR45" s="93">
        <f t="shared" si="251"/>
        <v>0</v>
      </c>
      <c r="CS45" s="93">
        <f t="shared" si="251"/>
        <v>0</v>
      </c>
      <c r="CT45" s="93">
        <f t="shared" si="251"/>
        <v>0</v>
      </c>
      <c r="CU45" s="93">
        <f t="shared" si="251"/>
        <v>0</v>
      </c>
      <c r="CV45" s="93">
        <f t="shared" si="251"/>
        <v>0</v>
      </c>
      <c r="CW45" s="93">
        <f t="shared" si="251"/>
        <v>0</v>
      </c>
      <c r="CX45" s="93">
        <f t="shared" si="251"/>
        <v>0</v>
      </c>
      <c r="CY45" s="93">
        <f t="shared" si="251"/>
        <v>0</v>
      </c>
      <c r="CZ45" s="93">
        <f t="shared" si="139"/>
        <v>0</v>
      </c>
      <c r="DA45" s="93">
        <f t="shared" si="139"/>
        <v>0</v>
      </c>
      <c r="DB45" s="93">
        <f t="shared" si="139"/>
        <v>0</v>
      </c>
      <c r="DC45" s="93">
        <f t="shared" si="139"/>
        <v>0</v>
      </c>
      <c r="DD45" s="93">
        <f t="shared" si="139"/>
        <v>0</v>
      </c>
      <c r="DE45" s="93">
        <f t="shared" si="139"/>
        <v>0</v>
      </c>
      <c r="DF45" s="93">
        <f t="shared" si="139"/>
        <v>0</v>
      </c>
      <c r="DG45" s="93">
        <f t="shared" si="139"/>
        <v>0</v>
      </c>
      <c r="DH45" s="93">
        <f t="shared" si="139"/>
        <v>0</v>
      </c>
      <c r="DI45" s="93">
        <f t="shared" si="139"/>
        <v>0</v>
      </c>
      <c r="DJ45" s="93">
        <f t="shared" si="139"/>
        <v>0</v>
      </c>
      <c r="DK45" s="93">
        <f t="shared" si="139"/>
        <v>0</v>
      </c>
      <c r="DL45" s="93">
        <f t="shared" si="139"/>
        <v>0</v>
      </c>
      <c r="DM45" s="93">
        <f t="shared" si="139"/>
        <v>0</v>
      </c>
      <c r="DN45" s="93">
        <f t="shared" si="139"/>
        <v>0</v>
      </c>
      <c r="DO45" s="93">
        <f t="shared" si="138"/>
        <v>0</v>
      </c>
      <c r="DP45" s="93">
        <f t="shared" si="138"/>
        <v>0</v>
      </c>
      <c r="DQ45" s="93">
        <f t="shared" si="138"/>
        <v>0</v>
      </c>
      <c r="DR45" s="93">
        <f t="shared" si="138"/>
        <v>0</v>
      </c>
      <c r="DS45" s="93">
        <f t="shared" si="138"/>
        <v>0</v>
      </c>
      <c r="DU45" s="37">
        <v>41</v>
      </c>
      <c r="DV45" s="93">
        <f t="shared" si="147"/>
        <v>0.54960756354102847</v>
      </c>
      <c r="DW45" s="93">
        <f t="shared" si="148"/>
        <v>0.55769002771074938</v>
      </c>
      <c r="DX45" s="93">
        <f t="shared" si="149"/>
        <v>0.56589135164767213</v>
      </c>
      <c r="DY45" s="93">
        <f t="shared" si="150"/>
        <v>0.57421328328954968</v>
      </c>
      <c r="DZ45" s="93">
        <f t="shared" si="151"/>
        <v>0.58265759627910185</v>
      </c>
      <c r="EA45" s="93">
        <f t="shared" si="152"/>
        <v>0.59122609034202978</v>
      </c>
      <c r="EB45" s="93">
        <f t="shared" si="153"/>
        <v>0.59992059167058898</v>
      </c>
      <c r="EC45" s="93">
        <f t="shared" si="154"/>
        <v>0.60874295331280348</v>
      </c>
      <c r="ED45" s="93">
        <f t="shared" si="155"/>
        <v>0.61769505556740356</v>
      </c>
      <c r="EE45" s="93">
        <f t="shared" si="156"/>
        <v>0.62677880638457129</v>
      </c>
      <c r="EF45" s="93">
        <f t="shared" si="157"/>
        <v>0.63599614177257957</v>
      </c>
      <c r="EG45" s="93">
        <f t="shared" si="158"/>
        <v>0.64534902621041157</v>
      </c>
      <c r="EH45" s="93">
        <f t="shared" si="159"/>
        <v>0.65483945306644697</v>
      </c>
      <c r="EI45" s="93">
        <f t="shared" si="160"/>
        <v>0.6644694450233064</v>
      </c>
      <c r="EJ45" s="93">
        <f t="shared" si="161"/>
        <v>0.67424105450894323</v>
      </c>
      <c r="EK45" s="93">
        <f t="shared" si="162"/>
        <v>0.68415636413407466</v>
      </c>
      <c r="EL45" s="93">
        <f t="shared" si="163"/>
        <v>0.69421748713604636</v>
      </c>
      <c r="EM45" s="93">
        <f t="shared" si="164"/>
        <v>0.70442656782922342</v>
      </c>
      <c r="EN45" s="93">
        <f t="shared" si="165"/>
        <v>0.71478578206200605</v>
      </c>
      <c r="EO45" s="93">
        <f t="shared" si="166"/>
        <v>0.72529733768056492</v>
      </c>
      <c r="EP45" s="93">
        <f t="shared" si="167"/>
        <v>0.73596347499939674</v>
      </c>
      <c r="EQ45" s="93">
        <f t="shared" si="168"/>
        <v>0.7467864672787996</v>
      </c>
      <c r="ER45" s="93">
        <f t="shared" si="169"/>
        <v>0.75776862120937016</v>
      </c>
      <c r="ES45" s="93">
        <f t="shared" si="170"/>
        <v>0.76891227740362555</v>
      </c>
      <c r="ET45" s="93">
        <f t="shared" si="171"/>
        <v>0.78021981089485526</v>
      </c>
      <c r="EU45" s="93">
        <f t="shared" si="172"/>
        <v>0.79169363164330897</v>
      </c>
      <c r="EV45" s="93">
        <f t="shared" si="173"/>
        <v>0.80333618504982807</v>
      </c>
      <c r="EW45" s="93">
        <f t="shared" si="174"/>
        <v>0.81514995247703126</v>
      </c>
      <c r="EX45" s="93">
        <f t="shared" si="175"/>
        <v>0.827137451778164</v>
      </c>
      <c r="EY45" s="93">
        <f t="shared" si="176"/>
        <v>0.83930123783372512</v>
      </c>
      <c r="EZ45" s="93">
        <f t="shared" si="177"/>
        <v>0.8516439030959857</v>
      </c>
      <c r="FA45" s="93">
        <f t="shared" si="178"/>
        <v>0.86416807814151486</v>
      </c>
      <c r="FB45" s="93">
        <f t="shared" si="179"/>
        <v>0.8768764322318312</v>
      </c>
      <c r="FC45" s="93">
        <f t="shared" si="180"/>
        <v>0.88977167388229927</v>
      </c>
      <c r="FD45" s="93">
        <f t="shared" si="181"/>
        <v>0.90285655143939192</v>
      </c>
      <c r="FE45" s="93">
        <f t="shared" si="182"/>
        <v>0.91613385366644173</v>
      </c>
      <c r="FF45" s="93">
        <f t="shared" si="183"/>
        <v>0.92960641033800695</v>
      </c>
      <c r="FG45" s="93">
        <f t="shared" si="184"/>
        <v>0.94327709284297756</v>
      </c>
      <c r="FH45" s="93">
        <f t="shared" si="185"/>
        <v>0.95714881479655067</v>
      </c>
      <c r="FI45" s="93">
        <f t="shared" si="186"/>
        <v>0.97122453266120568</v>
      </c>
      <c r="FJ45" s="93">
        <f t="shared" si="187"/>
        <v>0.98550724637681164</v>
      </c>
      <c r="FK45" s="93">
        <f t="shared" si="188"/>
        <v>1</v>
      </c>
      <c r="FL45" s="93">
        <f t="shared" si="189"/>
        <v>0</v>
      </c>
      <c r="FM45" s="93">
        <f t="shared" si="190"/>
        <v>0</v>
      </c>
      <c r="FN45" s="93">
        <f t="shared" si="191"/>
        <v>0</v>
      </c>
      <c r="FO45" s="93">
        <f t="shared" si="192"/>
        <v>0</v>
      </c>
      <c r="FP45" s="93">
        <f t="shared" si="193"/>
        <v>0</v>
      </c>
      <c r="FQ45" s="93">
        <f t="shared" si="194"/>
        <v>0</v>
      </c>
      <c r="FR45" s="93">
        <f t="shared" si="195"/>
        <v>0</v>
      </c>
      <c r="FS45" s="93">
        <f t="shared" si="196"/>
        <v>0</v>
      </c>
      <c r="FT45" s="93">
        <f t="shared" si="197"/>
        <v>0</v>
      </c>
      <c r="FU45" s="93">
        <f t="shared" si="198"/>
        <v>0</v>
      </c>
      <c r="FV45" s="93">
        <f t="shared" si="199"/>
        <v>0</v>
      </c>
      <c r="FW45" s="93">
        <f t="shared" si="200"/>
        <v>0</v>
      </c>
      <c r="FX45" s="93">
        <f t="shared" si="201"/>
        <v>0</v>
      </c>
      <c r="FY45" s="93">
        <f t="shared" si="202"/>
        <v>0</v>
      </c>
      <c r="FZ45" s="93">
        <f t="shared" si="203"/>
        <v>0</v>
      </c>
      <c r="GA45" s="93">
        <f t="shared" si="204"/>
        <v>0</v>
      </c>
      <c r="GB45" s="93">
        <f t="shared" si="205"/>
        <v>0</v>
      </c>
      <c r="GC45" s="93">
        <f t="shared" si="206"/>
        <v>0</v>
      </c>
      <c r="GD45" s="93">
        <f t="shared" si="207"/>
        <v>0</v>
      </c>
      <c r="GE45" s="93">
        <f t="shared" si="208"/>
        <v>0</v>
      </c>
      <c r="GF45" s="93">
        <f t="shared" si="209"/>
        <v>0</v>
      </c>
      <c r="GG45" s="93">
        <f t="shared" si="210"/>
        <v>0</v>
      </c>
      <c r="GH45" s="93">
        <f t="shared" si="211"/>
        <v>0</v>
      </c>
      <c r="GI45" s="93">
        <f t="shared" si="212"/>
        <v>0</v>
      </c>
      <c r="GJ45" s="93">
        <f t="shared" si="213"/>
        <v>0</v>
      </c>
      <c r="GK45" s="93">
        <f t="shared" si="214"/>
        <v>0</v>
      </c>
      <c r="GL45" s="93">
        <f t="shared" si="215"/>
        <v>0</v>
      </c>
      <c r="GM45" s="93">
        <f t="shared" si="216"/>
        <v>0</v>
      </c>
      <c r="GN45" s="93">
        <f t="shared" si="217"/>
        <v>0</v>
      </c>
      <c r="GO45" s="93">
        <f t="shared" si="218"/>
        <v>0</v>
      </c>
      <c r="GP45" s="93">
        <f t="shared" si="219"/>
        <v>0</v>
      </c>
      <c r="GQ45" s="93">
        <f t="shared" si="220"/>
        <v>0</v>
      </c>
      <c r="GR45" s="93">
        <f t="shared" si="221"/>
        <v>0</v>
      </c>
      <c r="GS45" s="93">
        <f t="shared" si="222"/>
        <v>0</v>
      </c>
      <c r="GT45" s="93">
        <f t="shared" si="223"/>
        <v>0</v>
      </c>
      <c r="GU45" s="93">
        <f t="shared" si="224"/>
        <v>0</v>
      </c>
      <c r="GV45" s="93">
        <f t="shared" si="225"/>
        <v>0</v>
      </c>
      <c r="GW45" s="93">
        <f t="shared" si="226"/>
        <v>0</v>
      </c>
      <c r="GX45" s="93">
        <f t="shared" si="227"/>
        <v>0</v>
      </c>
      <c r="GY45" s="93">
        <f t="shared" si="228"/>
        <v>0</v>
      </c>
      <c r="GZ45" s="93">
        <f t="shared" si="229"/>
        <v>0</v>
      </c>
      <c r="HA45" s="93">
        <f t="shared" si="230"/>
        <v>0</v>
      </c>
      <c r="HB45" s="93">
        <f t="shared" si="231"/>
        <v>0</v>
      </c>
      <c r="HC45" s="93">
        <f t="shared" si="232"/>
        <v>0</v>
      </c>
      <c r="HD45" s="93">
        <f t="shared" si="233"/>
        <v>0</v>
      </c>
      <c r="HE45" s="93">
        <f t="shared" si="234"/>
        <v>0</v>
      </c>
      <c r="HF45" s="93">
        <f t="shared" si="235"/>
        <v>0</v>
      </c>
      <c r="HG45" s="93">
        <f t="shared" si="236"/>
        <v>0</v>
      </c>
      <c r="HH45" s="93">
        <f t="shared" si="237"/>
        <v>0</v>
      </c>
      <c r="HI45" s="93">
        <f t="shared" si="238"/>
        <v>0</v>
      </c>
      <c r="HJ45" s="93">
        <f t="shared" si="239"/>
        <v>0</v>
      </c>
      <c r="HK45" s="93">
        <f t="shared" si="240"/>
        <v>0</v>
      </c>
      <c r="HL45" s="93">
        <f t="shared" si="241"/>
        <v>0</v>
      </c>
      <c r="HM45" s="93">
        <f t="shared" si="242"/>
        <v>0</v>
      </c>
      <c r="HN45" s="93">
        <f t="shared" si="243"/>
        <v>0</v>
      </c>
      <c r="HO45" s="93">
        <f t="shared" si="244"/>
        <v>0</v>
      </c>
      <c r="HP45" s="93">
        <f t="shared" si="245"/>
        <v>0</v>
      </c>
      <c r="HQ45" s="93">
        <f t="shared" si="246"/>
        <v>0</v>
      </c>
    </row>
    <row r="46" spans="2:225" x14ac:dyDescent="0.25">
      <c r="B46" s="40">
        <v>42</v>
      </c>
      <c r="C46" s="91">
        <f t="shared" ca="1" si="140"/>
        <v>7777581.6779840477</v>
      </c>
      <c r="D46" s="91">
        <f t="shared" ca="1" si="141"/>
        <v>9125719.7291375473</v>
      </c>
      <c r="E46" s="91">
        <f t="shared" ca="1" si="142"/>
        <v>4438357.0366667341</v>
      </c>
      <c r="F46" s="91">
        <f t="shared" ca="1" si="143"/>
        <v>5651845.0265468676</v>
      </c>
      <c r="H46" s="40">
        <v>42</v>
      </c>
      <c r="I46" s="91">
        <f t="shared" si="249"/>
        <v>471561.31359851995</v>
      </c>
      <c r="J46" s="41">
        <f t="shared" si="250"/>
        <v>0.85799999999999998</v>
      </c>
      <c r="K46" s="92">
        <f t="shared" si="144"/>
        <v>404599.6070675301</v>
      </c>
      <c r="L46" s="92">
        <f t="shared" si="145"/>
        <v>1611.9506257670521</v>
      </c>
      <c r="M46" s="42"/>
      <c r="N46" s="40">
        <v>42</v>
      </c>
      <c r="O46" s="54">
        <f t="shared" si="133"/>
        <v>3.83767404095655</v>
      </c>
      <c r="P46" s="92">
        <f t="shared" si="128"/>
        <v>476.48959822304863</v>
      </c>
      <c r="Q46" s="92">
        <f t="shared" si="146"/>
        <v>173918.70335141275</v>
      </c>
      <c r="R46" s="42"/>
      <c r="S46" s="40">
        <v>42</v>
      </c>
      <c r="T46" s="54">
        <f>'7. Dödsrisk'!F46</f>
        <v>6.4999999999999997E-4</v>
      </c>
      <c r="U46" s="90">
        <f t="shared" si="116"/>
        <v>0.99934999999999996</v>
      </c>
      <c r="V46" s="43"/>
      <c r="W46" s="37">
        <v>42</v>
      </c>
      <c r="X46" s="93">
        <f t="shared" si="253"/>
        <v>0.98832494583002461</v>
      </c>
      <c r="Y46" s="93">
        <f t="shared" si="253"/>
        <v>0.9904047959014175</v>
      </c>
      <c r="Z46" s="93">
        <f t="shared" si="253"/>
        <v>0.99059300857304655</v>
      </c>
      <c r="AA46" s="93">
        <f t="shared" si="253"/>
        <v>0.99070198579148372</v>
      </c>
      <c r="AB46" s="93">
        <f t="shared" si="253"/>
        <v>0.99075152336765182</v>
      </c>
      <c r="AC46" s="93">
        <f t="shared" si="253"/>
        <v>0.99082088082931041</v>
      </c>
      <c r="AD46" s="93">
        <f t="shared" si="253"/>
        <v>0.99082088082931041</v>
      </c>
      <c r="AE46" s="93">
        <f t="shared" si="253"/>
        <v>0.99092988311645314</v>
      </c>
      <c r="AF46" s="93">
        <f t="shared" si="253"/>
        <v>0.99101907483318818</v>
      </c>
      <c r="AG46" s="93">
        <f t="shared" si="253"/>
        <v>0.99110827457790041</v>
      </c>
      <c r="AH46" s="93">
        <f t="shared" si="253"/>
        <v>0.99119748235131189</v>
      </c>
      <c r="AI46" s="93">
        <f t="shared" si="253"/>
        <v>0.99139576150361264</v>
      </c>
      <c r="AJ46" s="93">
        <f t="shared" si="253"/>
        <v>0.99143541892036924</v>
      </c>
      <c r="AK46" s="93">
        <f t="shared" si="253"/>
        <v>0.99147507792348588</v>
      </c>
      <c r="AL46" s="93">
        <f t="shared" si="253"/>
        <v>0.9916337393217779</v>
      </c>
      <c r="AM46" s="93">
        <f t="shared" si="252"/>
        <v>0.99183210574292624</v>
      </c>
      <c r="AN46" s="93">
        <f t="shared" si="137"/>
        <v>0.99189161924008074</v>
      </c>
      <c r="AO46" s="93">
        <f t="shared" si="137"/>
        <v>0.99211980679564371</v>
      </c>
      <c r="AP46" s="93">
        <f t="shared" si="137"/>
        <v>0.99215949317537078</v>
      </c>
      <c r="AQ46" s="93">
        <f t="shared" si="137"/>
        <v>0.99235796476832427</v>
      </c>
      <c r="AR46" s="93">
        <f t="shared" si="137"/>
        <v>0.99257633156126746</v>
      </c>
      <c r="AS46" s="93">
        <f t="shared" si="137"/>
        <v>0.99283446852308388</v>
      </c>
      <c r="AT46" s="93">
        <f t="shared" si="137"/>
        <v>0.99309267261796463</v>
      </c>
      <c r="AU46" s="93">
        <f t="shared" si="137"/>
        <v>0.99326152707756776</v>
      </c>
      <c r="AV46" s="93">
        <f t="shared" si="137"/>
        <v>0.99352978011819981</v>
      </c>
      <c r="AW46" s="93">
        <f t="shared" si="137"/>
        <v>0.99378816504111023</v>
      </c>
      <c r="AX46" s="93">
        <f t="shared" si="137"/>
        <v>0.99400684654735072</v>
      </c>
      <c r="AY46" s="93">
        <f t="shared" si="137"/>
        <v>0.99428524641634741</v>
      </c>
      <c r="AZ46" s="93">
        <f t="shared" si="137"/>
        <v>0.99456372425913964</v>
      </c>
      <c r="BA46" s="93">
        <f t="shared" si="137"/>
        <v>0.99486218291401396</v>
      </c>
      <c r="BB46" s="93">
        <f t="shared" si="137"/>
        <v>0.99523041816873614</v>
      </c>
      <c r="BC46" s="93">
        <f t="shared" si="137"/>
        <v>0.99548924537253325</v>
      </c>
      <c r="BD46" s="93">
        <f t="shared" si="248"/>
        <v>0.99587763765121717</v>
      </c>
      <c r="BE46" s="93">
        <f t="shared" si="248"/>
        <v>0.99626618146198764</v>
      </c>
      <c r="BF46" s="93">
        <f t="shared" si="248"/>
        <v>0.99666484740094774</v>
      </c>
      <c r="BG46" s="93">
        <f t="shared" si="248"/>
        <v>0.99713350014601643</v>
      </c>
      <c r="BH46" s="93">
        <f t="shared" si="248"/>
        <v>0.99738284585748083</v>
      </c>
      <c r="BI46" s="93">
        <f t="shared" si="248"/>
        <v>0.99772207136174373</v>
      </c>
      <c r="BJ46" s="93">
        <f t="shared" si="248"/>
        <v>0.99813130519687454</v>
      </c>
      <c r="BK46" s="93">
        <f t="shared" si="248"/>
        <v>0.99860064750120003</v>
      </c>
      <c r="BL46" s="93">
        <f t="shared" si="248"/>
        <v>0.99898026000000006</v>
      </c>
      <c r="BM46" s="93">
        <f t="shared" si="248"/>
        <v>0.99950000000000006</v>
      </c>
      <c r="BN46" s="93">
        <f t="shared" si="248"/>
        <v>1</v>
      </c>
      <c r="BO46" s="93">
        <f t="shared" si="248"/>
        <v>0</v>
      </c>
      <c r="BP46" s="93">
        <f t="shared" si="248"/>
        <v>0</v>
      </c>
      <c r="BQ46" s="93">
        <f t="shared" si="248"/>
        <v>0</v>
      </c>
      <c r="BR46" s="93">
        <f t="shared" si="248"/>
        <v>0</v>
      </c>
      <c r="BS46" s="93">
        <f t="shared" si="247"/>
        <v>0</v>
      </c>
      <c r="BT46" s="93">
        <f t="shared" si="247"/>
        <v>0</v>
      </c>
      <c r="BU46" s="93">
        <f t="shared" si="247"/>
        <v>0</v>
      </c>
      <c r="BV46" s="93">
        <f t="shared" si="247"/>
        <v>0</v>
      </c>
      <c r="BW46" s="93">
        <f t="shared" si="247"/>
        <v>0</v>
      </c>
      <c r="BX46" s="93">
        <f t="shared" si="247"/>
        <v>0</v>
      </c>
      <c r="BY46" s="93">
        <f t="shared" si="247"/>
        <v>0</v>
      </c>
      <c r="BZ46" s="93">
        <f t="shared" si="247"/>
        <v>0</v>
      </c>
      <c r="CA46" s="93">
        <f t="shared" si="247"/>
        <v>0</v>
      </c>
      <c r="CB46" s="93">
        <f t="shared" si="247"/>
        <v>0</v>
      </c>
      <c r="CC46" s="93">
        <f t="shared" si="247"/>
        <v>0</v>
      </c>
      <c r="CD46" s="93">
        <f t="shared" si="247"/>
        <v>0</v>
      </c>
      <c r="CE46" s="93">
        <f t="shared" si="247"/>
        <v>0</v>
      </c>
      <c r="CF46" s="93">
        <f t="shared" si="247"/>
        <v>0</v>
      </c>
      <c r="CG46" s="93">
        <f t="shared" si="247"/>
        <v>0</v>
      </c>
      <c r="CH46" s="93">
        <f t="shared" si="247"/>
        <v>0</v>
      </c>
      <c r="CI46" s="93">
        <f t="shared" si="247"/>
        <v>0</v>
      </c>
      <c r="CJ46" s="93">
        <f t="shared" si="251"/>
        <v>0</v>
      </c>
      <c r="CK46" s="93">
        <f t="shared" si="251"/>
        <v>0</v>
      </c>
      <c r="CL46" s="93">
        <f t="shared" si="251"/>
        <v>0</v>
      </c>
      <c r="CM46" s="93">
        <f t="shared" si="251"/>
        <v>0</v>
      </c>
      <c r="CN46" s="93">
        <f t="shared" si="251"/>
        <v>0</v>
      </c>
      <c r="CO46" s="93">
        <f t="shared" si="251"/>
        <v>0</v>
      </c>
      <c r="CP46" s="93">
        <f t="shared" si="251"/>
        <v>0</v>
      </c>
      <c r="CQ46" s="93">
        <f t="shared" si="251"/>
        <v>0</v>
      </c>
      <c r="CR46" s="93">
        <f t="shared" si="251"/>
        <v>0</v>
      </c>
      <c r="CS46" s="93">
        <f t="shared" si="251"/>
        <v>0</v>
      </c>
      <c r="CT46" s="93">
        <f t="shared" si="251"/>
        <v>0</v>
      </c>
      <c r="CU46" s="93">
        <f t="shared" si="251"/>
        <v>0</v>
      </c>
      <c r="CV46" s="93">
        <f t="shared" si="251"/>
        <v>0</v>
      </c>
      <c r="CW46" s="93">
        <f t="shared" si="251"/>
        <v>0</v>
      </c>
      <c r="CX46" s="93">
        <f t="shared" si="251"/>
        <v>0</v>
      </c>
      <c r="CY46" s="93">
        <f t="shared" si="251"/>
        <v>0</v>
      </c>
      <c r="CZ46" s="93">
        <f t="shared" si="139"/>
        <v>0</v>
      </c>
      <c r="DA46" s="93">
        <f t="shared" si="139"/>
        <v>0</v>
      </c>
      <c r="DB46" s="93">
        <f t="shared" si="139"/>
        <v>0</v>
      </c>
      <c r="DC46" s="93">
        <f t="shared" si="139"/>
        <v>0</v>
      </c>
      <c r="DD46" s="93">
        <f t="shared" si="139"/>
        <v>0</v>
      </c>
      <c r="DE46" s="93">
        <f t="shared" si="139"/>
        <v>0</v>
      </c>
      <c r="DF46" s="93">
        <f t="shared" si="139"/>
        <v>0</v>
      </c>
      <c r="DG46" s="93">
        <f t="shared" si="139"/>
        <v>0</v>
      </c>
      <c r="DH46" s="93">
        <f t="shared" si="139"/>
        <v>0</v>
      </c>
      <c r="DI46" s="93">
        <f t="shared" si="139"/>
        <v>0</v>
      </c>
      <c r="DJ46" s="93">
        <f t="shared" si="139"/>
        <v>0</v>
      </c>
      <c r="DK46" s="93">
        <f t="shared" si="139"/>
        <v>0</v>
      </c>
      <c r="DL46" s="93">
        <f t="shared" si="139"/>
        <v>0</v>
      </c>
      <c r="DM46" s="93">
        <f t="shared" si="139"/>
        <v>0</v>
      </c>
      <c r="DN46" s="93">
        <f t="shared" si="139"/>
        <v>0</v>
      </c>
      <c r="DO46" s="93">
        <f t="shared" si="138"/>
        <v>0</v>
      </c>
      <c r="DP46" s="93">
        <f t="shared" si="138"/>
        <v>0</v>
      </c>
      <c r="DQ46" s="93">
        <f t="shared" si="138"/>
        <v>0</v>
      </c>
      <c r="DR46" s="93">
        <f t="shared" si="138"/>
        <v>0</v>
      </c>
      <c r="DS46" s="93">
        <f t="shared" si="138"/>
        <v>0</v>
      </c>
      <c r="DU46" s="37">
        <v>42</v>
      </c>
      <c r="DV46" s="93">
        <f t="shared" si="147"/>
        <v>0.54164223653318744</v>
      </c>
      <c r="DW46" s="93">
        <f t="shared" si="148"/>
        <v>0.54960756354102847</v>
      </c>
      <c r="DX46" s="93">
        <f t="shared" si="149"/>
        <v>0.55769002771074938</v>
      </c>
      <c r="DY46" s="93">
        <f t="shared" si="150"/>
        <v>0.56589135164767213</v>
      </c>
      <c r="DZ46" s="93">
        <f t="shared" si="151"/>
        <v>0.57421328328954968</v>
      </c>
      <c r="EA46" s="93">
        <f t="shared" si="152"/>
        <v>0.58265759627910185</v>
      </c>
      <c r="EB46" s="93">
        <f t="shared" si="153"/>
        <v>0.59122609034202978</v>
      </c>
      <c r="EC46" s="93">
        <f t="shared" si="154"/>
        <v>0.59992059167058898</v>
      </c>
      <c r="ED46" s="93">
        <f t="shared" si="155"/>
        <v>0.60874295331280348</v>
      </c>
      <c r="EE46" s="93">
        <f t="shared" si="156"/>
        <v>0.61769505556740356</v>
      </c>
      <c r="EF46" s="93">
        <f t="shared" si="157"/>
        <v>0.62677880638457129</v>
      </c>
      <c r="EG46" s="93">
        <f t="shared" si="158"/>
        <v>0.63599614177257957</v>
      </c>
      <c r="EH46" s="93">
        <f t="shared" si="159"/>
        <v>0.64534902621041157</v>
      </c>
      <c r="EI46" s="93">
        <f t="shared" si="160"/>
        <v>0.65483945306644697</v>
      </c>
      <c r="EJ46" s="93">
        <f t="shared" si="161"/>
        <v>0.6644694450233064</v>
      </c>
      <c r="EK46" s="93">
        <f t="shared" si="162"/>
        <v>0.67424105450894323</v>
      </c>
      <c r="EL46" s="93">
        <f t="shared" si="163"/>
        <v>0.68415636413407466</v>
      </c>
      <c r="EM46" s="93">
        <f t="shared" si="164"/>
        <v>0.69421748713604636</v>
      </c>
      <c r="EN46" s="93">
        <f t="shared" si="165"/>
        <v>0.70442656782922342</v>
      </c>
      <c r="EO46" s="93">
        <f t="shared" si="166"/>
        <v>0.71478578206200605</v>
      </c>
      <c r="EP46" s="93">
        <f t="shared" si="167"/>
        <v>0.72529733768056492</v>
      </c>
      <c r="EQ46" s="93">
        <f t="shared" si="168"/>
        <v>0.73596347499939674</v>
      </c>
      <c r="ER46" s="93">
        <f t="shared" si="169"/>
        <v>0.7467864672787996</v>
      </c>
      <c r="ES46" s="93">
        <f t="shared" si="170"/>
        <v>0.75776862120937016</v>
      </c>
      <c r="ET46" s="93">
        <f t="shared" si="171"/>
        <v>0.76891227740362555</v>
      </c>
      <c r="EU46" s="93">
        <f t="shared" si="172"/>
        <v>0.78021981089485526</v>
      </c>
      <c r="EV46" s="93">
        <f t="shared" si="173"/>
        <v>0.79169363164330897</v>
      </c>
      <c r="EW46" s="93">
        <f t="shared" si="174"/>
        <v>0.80333618504982807</v>
      </c>
      <c r="EX46" s="93">
        <f t="shared" si="175"/>
        <v>0.81514995247703126</v>
      </c>
      <c r="EY46" s="93">
        <f t="shared" si="176"/>
        <v>0.827137451778164</v>
      </c>
      <c r="EZ46" s="93">
        <f t="shared" si="177"/>
        <v>0.83930123783372512</v>
      </c>
      <c r="FA46" s="93">
        <f t="shared" si="178"/>
        <v>0.8516439030959857</v>
      </c>
      <c r="FB46" s="93">
        <f t="shared" si="179"/>
        <v>0.86416807814151486</v>
      </c>
      <c r="FC46" s="93">
        <f t="shared" si="180"/>
        <v>0.8768764322318312</v>
      </c>
      <c r="FD46" s="93">
        <f t="shared" si="181"/>
        <v>0.88977167388229927</v>
      </c>
      <c r="FE46" s="93">
        <f t="shared" si="182"/>
        <v>0.90285655143939192</v>
      </c>
      <c r="FF46" s="93">
        <f t="shared" si="183"/>
        <v>0.91613385366644173</v>
      </c>
      <c r="FG46" s="93">
        <f t="shared" si="184"/>
        <v>0.92960641033800695</v>
      </c>
      <c r="FH46" s="93">
        <f t="shared" si="185"/>
        <v>0.94327709284297756</v>
      </c>
      <c r="FI46" s="93">
        <f t="shared" si="186"/>
        <v>0.95714881479655067</v>
      </c>
      <c r="FJ46" s="93">
        <f t="shared" si="187"/>
        <v>0.97122453266120568</v>
      </c>
      <c r="FK46" s="93">
        <f t="shared" si="188"/>
        <v>0.98550724637681164</v>
      </c>
      <c r="FL46" s="93">
        <f t="shared" si="189"/>
        <v>1</v>
      </c>
      <c r="FM46" s="93">
        <f t="shared" si="190"/>
        <v>0</v>
      </c>
      <c r="FN46" s="93">
        <f t="shared" si="191"/>
        <v>0</v>
      </c>
      <c r="FO46" s="93">
        <f t="shared" si="192"/>
        <v>0</v>
      </c>
      <c r="FP46" s="93">
        <f t="shared" si="193"/>
        <v>0</v>
      </c>
      <c r="FQ46" s="93">
        <f t="shared" si="194"/>
        <v>0</v>
      </c>
      <c r="FR46" s="93">
        <f t="shared" si="195"/>
        <v>0</v>
      </c>
      <c r="FS46" s="93">
        <f t="shared" si="196"/>
        <v>0</v>
      </c>
      <c r="FT46" s="93">
        <f t="shared" si="197"/>
        <v>0</v>
      </c>
      <c r="FU46" s="93">
        <f t="shared" si="198"/>
        <v>0</v>
      </c>
      <c r="FV46" s="93">
        <f t="shared" si="199"/>
        <v>0</v>
      </c>
      <c r="FW46" s="93">
        <f t="shared" si="200"/>
        <v>0</v>
      </c>
      <c r="FX46" s="93">
        <f t="shared" si="201"/>
        <v>0</v>
      </c>
      <c r="FY46" s="93">
        <f t="shared" si="202"/>
        <v>0</v>
      </c>
      <c r="FZ46" s="93">
        <f t="shared" si="203"/>
        <v>0</v>
      </c>
      <c r="GA46" s="93">
        <f t="shared" si="204"/>
        <v>0</v>
      </c>
      <c r="GB46" s="93">
        <f t="shared" si="205"/>
        <v>0</v>
      </c>
      <c r="GC46" s="93">
        <f t="shared" si="206"/>
        <v>0</v>
      </c>
      <c r="GD46" s="93">
        <f t="shared" si="207"/>
        <v>0</v>
      </c>
      <c r="GE46" s="93">
        <f t="shared" si="208"/>
        <v>0</v>
      </c>
      <c r="GF46" s="93">
        <f t="shared" si="209"/>
        <v>0</v>
      </c>
      <c r="GG46" s="93">
        <f t="shared" si="210"/>
        <v>0</v>
      </c>
      <c r="GH46" s="93">
        <f t="shared" si="211"/>
        <v>0</v>
      </c>
      <c r="GI46" s="93">
        <f t="shared" si="212"/>
        <v>0</v>
      </c>
      <c r="GJ46" s="93">
        <f t="shared" si="213"/>
        <v>0</v>
      </c>
      <c r="GK46" s="93">
        <f t="shared" si="214"/>
        <v>0</v>
      </c>
      <c r="GL46" s="93">
        <f t="shared" si="215"/>
        <v>0</v>
      </c>
      <c r="GM46" s="93">
        <f t="shared" si="216"/>
        <v>0</v>
      </c>
      <c r="GN46" s="93">
        <f t="shared" si="217"/>
        <v>0</v>
      </c>
      <c r="GO46" s="93">
        <f t="shared" si="218"/>
        <v>0</v>
      </c>
      <c r="GP46" s="93">
        <f t="shared" si="219"/>
        <v>0</v>
      </c>
      <c r="GQ46" s="93">
        <f t="shared" si="220"/>
        <v>0</v>
      </c>
      <c r="GR46" s="93">
        <f t="shared" si="221"/>
        <v>0</v>
      </c>
      <c r="GS46" s="93">
        <f t="shared" si="222"/>
        <v>0</v>
      </c>
      <c r="GT46" s="93">
        <f t="shared" si="223"/>
        <v>0</v>
      </c>
      <c r="GU46" s="93">
        <f t="shared" si="224"/>
        <v>0</v>
      </c>
      <c r="GV46" s="93">
        <f t="shared" si="225"/>
        <v>0</v>
      </c>
      <c r="GW46" s="93">
        <f t="shared" si="226"/>
        <v>0</v>
      </c>
      <c r="GX46" s="93">
        <f t="shared" si="227"/>
        <v>0</v>
      </c>
      <c r="GY46" s="93">
        <f t="shared" si="228"/>
        <v>0</v>
      </c>
      <c r="GZ46" s="93">
        <f t="shared" si="229"/>
        <v>0</v>
      </c>
      <c r="HA46" s="93">
        <f t="shared" si="230"/>
        <v>0</v>
      </c>
      <c r="HB46" s="93">
        <f t="shared" si="231"/>
        <v>0</v>
      </c>
      <c r="HC46" s="93">
        <f t="shared" si="232"/>
        <v>0</v>
      </c>
      <c r="HD46" s="93">
        <f t="shared" si="233"/>
        <v>0</v>
      </c>
      <c r="HE46" s="93">
        <f t="shared" si="234"/>
        <v>0</v>
      </c>
      <c r="HF46" s="93">
        <f t="shared" si="235"/>
        <v>0</v>
      </c>
      <c r="HG46" s="93">
        <f t="shared" si="236"/>
        <v>0</v>
      </c>
      <c r="HH46" s="93">
        <f t="shared" si="237"/>
        <v>0</v>
      </c>
      <c r="HI46" s="93">
        <f t="shared" si="238"/>
        <v>0</v>
      </c>
      <c r="HJ46" s="93">
        <f t="shared" si="239"/>
        <v>0</v>
      </c>
      <c r="HK46" s="93">
        <f t="shared" si="240"/>
        <v>0</v>
      </c>
      <c r="HL46" s="93">
        <f t="shared" si="241"/>
        <v>0</v>
      </c>
      <c r="HM46" s="93">
        <f t="shared" si="242"/>
        <v>0</v>
      </c>
      <c r="HN46" s="93">
        <f t="shared" si="243"/>
        <v>0</v>
      </c>
      <c r="HO46" s="93">
        <f t="shared" si="244"/>
        <v>0</v>
      </c>
      <c r="HP46" s="93">
        <f t="shared" si="245"/>
        <v>0</v>
      </c>
      <c r="HQ46" s="93">
        <f t="shared" si="246"/>
        <v>0</v>
      </c>
    </row>
    <row r="47" spans="2:225" x14ac:dyDescent="0.25">
      <c r="B47" s="40">
        <v>43</v>
      </c>
      <c r="C47" s="91">
        <f t="shared" ca="1" si="140"/>
        <v>7486274.3561732722</v>
      </c>
      <c r="D47" s="91">
        <f t="shared" ca="1" si="141"/>
        <v>8726792.5372192096</v>
      </c>
      <c r="E47" s="91">
        <f t="shared" ca="1" si="142"/>
        <v>4329965.1390868351</v>
      </c>
      <c r="F47" s="91">
        <f t="shared" ca="1" si="143"/>
        <v>5481489.2912347568</v>
      </c>
      <c r="H47" s="40">
        <v>43</v>
      </c>
      <c r="I47" s="91">
        <f t="shared" si="249"/>
        <v>471561.31359851995</v>
      </c>
      <c r="J47" s="41">
        <f t="shared" si="250"/>
        <v>0.85799999999999998</v>
      </c>
      <c r="K47" s="92">
        <f t="shared" si="144"/>
        <v>404599.6070675301</v>
      </c>
      <c r="L47" s="92">
        <f t="shared" si="145"/>
        <v>1611.9506257670521</v>
      </c>
      <c r="M47" s="42"/>
      <c r="N47" s="40">
        <v>43</v>
      </c>
      <c r="O47" s="54">
        <f t="shared" si="133"/>
        <v>3.83767404095655</v>
      </c>
      <c r="P47" s="92">
        <f t="shared" si="128"/>
        <v>476.48959822304863</v>
      </c>
      <c r="Q47" s="92">
        <f t="shared" si="146"/>
        <v>173918.70335141275</v>
      </c>
      <c r="R47" s="42"/>
      <c r="S47" s="40">
        <v>43</v>
      </c>
      <c r="T47" s="54">
        <f>'7. Dödsrisk'!F47</f>
        <v>7.0999999999999991E-4</v>
      </c>
      <c r="U47" s="90">
        <f t="shared" si="116"/>
        <v>0.99929000000000001</v>
      </c>
      <c r="V47" s="43"/>
      <c r="W47" s="37">
        <v>43</v>
      </c>
      <c r="X47" s="93">
        <f t="shared" si="253"/>
        <v>0.98768253461523503</v>
      </c>
      <c r="Y47" s="93">
        <f t="shared" si="253"/>
        <v>0.98976103278408156</v>
      </c>
      <c r="Z47" s="93">
        <f t="shared" si="253"/>
        <v>0.98994912311747407</v>
      </c>
      <c r="AA47" s="93">
        <f t="shared" si="253"/>
        <v>0.99005802950071919</v>
      </c>
      <c r="AB47" s="93">
        <f t="shared" si="253"/>
        <v>0.99010753487746284</v>
      </c>
      <c r="AC47" s="93">
        <f t="shared" si="253"/>
        <v>0.99017684725677135</v>
      </c>
      <c r="AD47" s="93">
        <f t="shared" si="253"/>
        <v>0.99017684725677135</v>
      </c>
      <c r="AE47" s="93">
        <f t="shared" si="253"/>
        <v>0.9902857786924274</v>
      </c>
      <c r="AF47" s="93">
        <f t="shared" si="253"/>
        <v>0.99037491243454656</v>
      </c>
      <c r="AG47" s="93">
        <f t="shared" si="253"/>
        <v>0.99046405419942474</v>
      </c>
      <c r="AH47" s="93">
        <f t="shared" si="253"/>
        <v>0.99055320398778346</v>
      </c>
      <c r="AI47" s="93">
        <f t="shared" si="253"/>
        <v>0.99075135425863525</v>
      </c>
      <c r="AJ47" s="93">
        <f t="shared" si="253"/>
        <v>0.99079098589807091</v>
      </c>
      <c r="AK47" s="93">
        <f t="shared" si="253"/>
        <v>0.99083061912283554</v>
      </c>
      <c r="AL47" s="93">
        <f t="shared" si="253"/>
        <v>0.99098917739121872</v>
      </c>
      <c r="AM47" s="93">
        <f t="shared" si="252"/>
        <v>0.99118741487419326</v>
      </c>
      <c r="AN47" s="93">
        <f t="shared" si="137"/>
        <v>0.99124688968757468</v>
      </c>
      <c r="AO47" s="93">
        <f t="shared" si="137"/>
        <v>0.99147492892122646</v>
      </c>
      <c r="AP47" s="93">
        <f t="shared" si="137"/>
        <v>0.99151458950480675</v>
      </c>
      <c r="AQ47" s="93">
        <f t="shared" si="137"/>
        <v>0.9917129320912248</v>
      </c>
      <c r="AR47" s="93">
        <f t="shared" si="137"/>
        <v>0.99193115694575262</v>
      </c>
      <c r="AS47" s="93">
        <f t="shared" si="137"/>
        <v>0.99218912611854382</v>
      </c>
      <c r="AT47" s="93">
        <f t="shared" si="137"/>
        <v>0.99244716238076292</v>
      </c>
      <c r="AU47" s="93">
        <f t="shared" si="137"/>
        <v>0.99261590708496727</v>
      </c>
      <c r="AV47" s="93">
        <f t="shared" si="137"/>
        <v>0.99288398576112291</v>
      </c>
      <c r="AW47" s="93">
        <f t="shared" si="137"/>
        <v>0.99314220273383347</v>
      </c>
      <c r="AX47" s="93">
        <f t="shared" si="137"/>
        <v>0.99336074209709491</v>
      </c>
      <c r="AY47" s="93">
        <f t="shared" si="137"/>
        <v>0.99363896100617677</v>
      </c>
      <c r="AZ47" s="93">
        <f t="shared" si="137"/>
        <v>0.99391725783837115</v>
      </c>
      <c r="BA47" s="93">
        <f t="shared" si="137"/>
        <v>0.9942155224951198</v>
      </c>
      <c r="BB47" s="93">
        <f t="shared" si="137"/>
        <v>0.99458351839692638</v>
      </c>
      <c r="BC47" s="93">
        <f t="shared" si="137"/>
        <v>0.99484217736304104</v>
      </c>
      <c r="BD47" s="93">
        <f t="shared" si="248"/>
        <v>0.99523031718674382</v>
      </c>
      <c r="BE47" s="93">
        <f t="shared" si="248"/>
        <v>0.99561860844403727</v>
      </c>
      <c r="BF47" s="93">
        <f t="shared" si="248"/>
        <v>0.99601701525013708</v>
      </c>
      <c r="BG47" s="93">
        <f t="shared" si="248"/>
        <v>0.99648536337092153</v>
      </c>
      <c r="BH47" s="93">
        <f t="shared" si="248"/>
        <v>0.99673454700767339</v>
      </c>
      <c r="BI47" s="93">
        <f t="shared" si="248"/>
        <v>0.99707355201535852</v>
      </c>
      <c r="BJ47" s="93">
        <f t="shared" si="248"/>
        <v>0.99748251984849656</v>
      </c>
      <c r="BK47" s="93">
        <f t="shared" si="248"/>
        <v>0.99795155708032424</v>
      </c>
      <c r="BL47" s="93">
        <f t="shared" si="248"/>
        <v>0.998330922831</v>
      </c>
      <c r="BM47" s="93">
        <f t="shared" si="248"/>
        <v>0.99885032500000004</v>
      </c>
      <c r="BN47" s="93">
        <f t="shared" si="248"/>
        <v>0.99934999999999996</v>
      </c>
      <c r="BO47" s="93">
        <f t="shared" si="248"/>
        <v>1</v>
      </c>
      <c r="BP47" s="93">
        <f t="shared" si="248"/>
        <v>0</v>
      </c>
      <c r="BQ47" s="93">
        <f t="shared" si="248"/>
        <v>0</v>
      </c>
      <c r="BR47" s="93">
        <f t="shared" si="248"/>
        <v>0</v>
      </c>
      <c r="BS47" s="93">
        <f t="shared" si="247"/>
        <v>0</v>
      </c>
      <c r="BT47" s="93">
        <f t="shared" si="247"/>
        <v>0</v>
      </c>
      <c r="BU47" s="93">
        <f t="shared" si="247"/>
        <v>0</v>
      </c>
      <c r="BV47" s="93">
        <f t="shared" si="247"/>
        <v>0</v>
      </c>
      <c r="BW47" s="93">
        <f t="shared" si="247"/>
        <v>0</v>
      </c>
      <c r="BX47" s="93">
        <f t="shared" si="247"/>
        <v>0</v>
      </c>
      <c r="BY47" s="93">
        <f t="shared" si="247"/>
        <v>0</v>
      </c>
      <c r="BZ47" s="93">
        <f t="shared" si="247"/>
        <v>0</v>
      </c>
      <c r="CA47" s="93">
        <f t="shared" si="247"/>
        <v>0</v>
      </c>
      <c r="CB47" s="93">
        <f t="shared" si="247"/>
        <v>0</v>
      </c>
      <c r="CC47" s="93">
        <f t="shared" si="247"/>
        <v>0</v>
      </c>
      <c r="CD47" s="93">
        <f t="shared" si="247"/>
        <v>0</v>
      </c>
      <c r="CE47" s="93">
        <f t="shared" si="247"/>
        <v>0</v>
      </c>
      <c r="CF47" s="93">
        <f t="shared" si="247"/>
        <v>0</v>
      </c>
      <c r="CG47" s="93">
        <f t="shared" si="247"/>
        <v>0</v>
      </c>
      <c r="CH47" s="93">
        <f t="shared" si="247"/>
        <v>0</v>
      </c>
      <c r="CI47" s="93">
        <f t="shared" si="247"/>
        <v>0</v>
      </c>
      <c r="CJ47" s="93">
        <f t="shared" si="251"/>
        <v>0</v>
      </c>
      <c r="CK47" s="93">
        <f t="shared" si="251"/>
        <v>0</v>
      </c>
      <c r="CL47" s="93">
        <f t="shared" si="251"/>
        <v>0</v>
      </c>
      <c r="CM47" s="93">
        <f t="shared" si="251"/>
        <v>0</v>
      </c>
      <c r="CN47" s="93">
        <f t="shared" si="251"/>
        <v>0</v>
      </c>
      <c r="CO47" s="93">
        <f t="shared" si="251"/>
        <v>0</v>
      </c>
      <c r="CP47" s="93">
        <f t="shared" si="251"/>
        <v>0</v>
      </c>
      <c r="CQ47" s="93">
        <f t="shared" si="251"/>
        <v>0</v>
      </c>
      <c r="CR47" s="93">
        <f t="shared" si="251"/>
        <v>0</v>
      </c>
      <c r="CS47" s="93">
        <f t="shared" si="251"/>
        <v>0</v>
      </c>
      <c r="CT47" s="93">
        <f t="shared" si="251"/>
        <v>0</v>
      </c>
      <c r="CU47" s="93">
        <f t="shared" si="251"/>
        <v>0</v>
      </c>
      <c r="CV47" s="93">
        <f t="shared" si="251"/>
        <v>0</v>
      </c>
      <c r="CW47" s="93">
        <f t="shared" si="251"/>
        <v>0</v>
      </c>
      <c r="CX47" s="93">
        <f t="shared" si="251"/>
        <v>0</v>
      </c>
      <c r="CY47" s="93">
        <f t="shared" si="251"/>
        <v>0</v>
      </c>
      <c r="CZ47" s="93">
        <f t="shared" si="139"/>
        <v>0</v>
      </c>
      <c r="DA47" s="93">
        <f t="shared" si="139"/>
        <v>0</v>
      </c>
      <c r="DB47" s="93">
        <f t="shared" si="139"/>
        <v>0</v>
      </c>
      <c r="DC47" s="93">
        <f t="shared" si="139"/>
        <v>0</v>
      </c>
      <c r="DD47" s="93">
        <f t="shared" si="139"/>
        <v>0</v>
      </c>
      <c r="DE47" s="93">
        <f t="shared" si="139"/>
        <v>0</v>
      </c>
      <c r="DF47" s="93">
        <f t="shared" si="139"/>
        <v>0</v>
      </c>
      <c r="DG47" s="93">
        <f t="shared" si="139"/>
        <v>0</v>
      </c>
      <c r="DH47" s="93">
        <f t="shared" si="139"/>
        <v>0</v>
      </c>
      <c r="DI47" s="93">
        <f t="shared" si="139"/>
        <v>0</v>
      </c>
      <c r="DJ47" s="93">
        <f t="shared" si="139"/>
        <v>0</v>
      </c>
      <c r="DK47" s="93">
        <f t="shared" si="139"/>
        <v>0</v>
      </c>
      <c r="DL47" s="93">
        <f t="shared" si="139"/>
        <v>0</v>
      </c>
      <c r="DM47" s="93">
        <f t="shared" si="139"/>
        <v>0</v>
      </c>
      <c r="DN47" s="93">
        <f t="shared" si="139"/>
        <v>0</v>
      </c>
      <c r="DO47" s="93">
        <f t="shared" si="138"/>
        <v>0</v>
      </c>
      <c r="DP47" s="93">
        <f t="shared" si="138"/>
        <v>0</v>
      </c>
      <c r="DQ47" s="93">
        <f t="shared" si="138"/>
        <v>0</v>
      </c>
      <c r="DR47" s="93">
        <f t="shared" si="138"/>
        <v>0</v>
      </c>
      <c r="DS47" s="93">
        <f t="shared" si="138"/>
        <v>0</v>
      </c>
      <c r="DU47" s="37">
        <v>43</v>
      </c>
      <c r="DV47" s="93">
        <f t="shared" si="147"/>
        <v>0.53379234904719919</v>
      </c>
      <c r="DW47" s="93">
        <f t="shared" si="148"/>
        <v>0.54164223653318744</v>
      </c>
      <c r="DX47" s="93">
        <f t="shared" si="149"/>
        <v>0.54960756354102847</v>
      </c>
      <c r="DY47" s="93">
        <f t="shared" si="150"/>
        <v>0.55769002771074938</v>
      </c>
      <c r="DZ47" s="93">
        <f t="shared" si="151"/>
        <v>0.56589135164767213</v>
      </c>
      <c r="EA47" s="93">
        <f t="shared" si="152"/>
        <v>0.57421328328954968</v>
      </c>
      <c r="EB47" s="93">
        <f t="shared" si="153"/>
        <v>0.58265759627910185</v>
      </c>
      <c r="EC47" s="93">
        <f t="shared" si="154"/>
        <v>0.59122609034202978</v>
      </c>
      <c r="ED47" s="93">
        <f t="shared" si="155"/>
        <v>0.59992059167058898</v>
      </c>
      <c r="EE47" s="93">
        <f t="shared" si="156"/>
        <v>0.60874295331280348</v>
      </c>
      <c r="EF47" s="93">
        <f t="shared" si="157"/>
        <v>0.61769505556740356</v>
      </c>
      <c r="EG47" s="93">
        <f t="shared" si="158"/>
        <v>0.62677880638457129</v>
      </c>
      <c r="EH47" s="93">
        <f t="shared" si="159"/>
        <v>0.63599614177257957</v>
      </c>
      <c r="EI47" s="93">
        <f t="shared" si="160"/>
        <v>0.64534902621041157</v>
      </c>
      <c r="EJ47" s="93">
        <f t="shared" si="161"/>
        <v>0.65483945306644697</v>
      </c>
      <c r="EK47" s="93">
        <f t="shared" si="162"/>
        <v>0.6644694450233064</v>
      </c>
      <c r="EL47" s="93">
        <f t="shared" si="163"/>
        <v>0.67424105450894323</v>
      </c>
      <c r="EM47" s="93">
        <f t="shared" si="164"/>
        <v>0.68415636413407466</v>
      </c>
      <c r="EN47" s="93">
        <f t="shared" si="165"/>
        <v>0.69421748713604636</v>
      </c>
      <c r="EO47" s="93">
        <f t="shared" si="166"/>
        <v>0.70442656782922342</v>
      </c>
      <c r="EP47" s="93">
        <f t="shared" si="167"/>
        <v>0.71478578206200605</v>
      </c>
      <c r="EQ47" s="93">
        <f t="shared" si="168"/>
        <v>0.72529733768056492</v>
      </c>
      <c r="ER47" s="93">
        <f t="shared" si="169"/>
        <v>0.73596347499939674</v>
      </c>
      <c r="ES47" s="93">
        <f t="shared" si="170"/>
        <v>0.7467864672787996</v>
      </c>
      <c r="ET47" s="93">
        <f t="shared" si="171"/>
        <v>0.75776862120937016</v>
      </c>
      <c r="EU47" s="93">
        <f t="shared" si="172"/>
        <v>0.76891227740362555</v>
      </c>
      <c r="EV47" s="93">
        <f t="shared" si="173"/>
        <v>0.78021981089485526</v>
      </c>
      <c r="EW47" s="93">
        <f t="shared" si="174"/>
        <v>0.79169363164330897</v>
      </c>
      <c r="EX47" s="93">
        <f t="shared" si="175"/>
        <v>0.80333618504982807</v>
      </c>
      <c r="EY47" s="93">
        <f t="shared" si="176"/>
        <v>0.81514995247703126</v>
      </c>
      <c r="EZ47" s="93">
        <f t="shared" si="177"/>
        <v>0.827137451778164</v>
      </c>
      <c r="FA47" s="93">
        <f t="shared" si="178"/>
        <v>0.83930123783372512</v>
      </c>
      <c r="FB47" s="93">
        <f t="shared" si="179"/>
        <v>0.8516439030959857</v>
      </c>
      <c r="FC47" s="93">
        <f t="shared" si="180"/>
        <v>0.86416807814151486</v>
      </c>
      <c r="FD47" s="93">
        <f t="shared" si="181"/>
        <v>0.8768764322318312</v>
      </c>
      <c r="FE47" s="93">
        <f t="shared" si="182"/>
        <v>0.88977167388229927</v>
      </c>
      <c r="FF47" s="93">
        <f t="shared" si="183"/>
        <v>0.90285655143939192</v>
      </c>
      <c r="FG47" s="93">
        <f t="shared" si="184"/>
        <v>0.91613385366644173</v>
      </c>
      <c r="FH47" s="93">
        <f t="shared" si="185"/>
        <v>0.92960641033800695</v>
      </c>
      <c r="FI47" s="93">
        <f t="shared" si="186"/>
        <v>0.94327709284297756</v>
      </c>
      <c r="FJ47" s="93">
        <f t="shared" si="187"/>
        <v>0.95714881479655067</v>
      </c>
      <c r="FK47" s="93">
        <f t="shared" si="188"/>
        <v>0.97122453266120568</v>
      </c>
      <c r="FL47" s="93">
        <f t="shared" si="189"/>
        <v>0.98550724637681164</v>
      </c>
      <c r="FM47" s="93">
        <f t="shared" si="190"/>
        <v>1</v>
      </c>
      <c r="FN47" s="93">
        <f t="shared" si="191"/>
        <v>0</v>
      </c>
      <c r="FO47" s="93">
        <f t="shared" si="192"/>
        <v>0</v>
      </c>
      <c r="FP47" s="93">
        <f t="shared" si="193"/>
        <v>0</v>
      </c>
      <c r="FQ47" s="93">
        <f t="shared" si="194"/>
        <v>0</v>
      </c>
      <c r="FR47" s="93">
        <f t="shared" si="195"/>
        <v>0</v>
      </c>
      <c r="FS47" s="93">
        <f t="shared" si="196"/>
        <v>0</v>
      </c>
      <c r="FT47" s="93">
        <f t="shared" si="197"/>
        <v>0</v>
      </c>
      <c r="FU47" s="93">
        <f t="shared" si="198"/>
        <v>0</v>
      </c>
      <c r="FV47" s="93">
        <f t="shared" si="199"/>
        <v>0</v>
      </c>
      <c r="FW47" s="93">
        <f t="shared" si="200"/>
        <v>0</v>
      </c>
      <c r="FX47" s="93">
        <f t="shared" si="201"/>
        <v>0</v>
      </c>
      <c r="FY47" s="93">
        <f t="shared" si="202"/>
        <v>0</v>
      </c>
      <c r="FZ47" s="93">
        <f t="shared" si="203"/>
        <v>0</v>
      </c>
      <c r="GA47" s="93">
        <f t="shared" si="204"/>
        <v>0</v>
      </c>
      <c r="GB47" s="93">
        <f t="shared" si="205"/>
        <v>0</v>
      </c>
      <c r="GC47" s="93">
        <f t="shared" si="206"/>
        <v>0</v>
      </c>
      <c r="GD47" s="93">
        <f t="shared" si="207"/>
        <v>0</v>
      </c>
      <c r="GE47" s="93">
        <f t="shared" si="208"/>
        <v>0</v>
      </c>
      <c r="GF47" s="93">
        <f t="shared" si="209"/>
        <v>0</v>
      </c>
      <c r="GG47" s="93">
        <f t="shared" si="210"/>
        <v>0</v>
      </c>
      <c r="GH47" s="93">
        <f t="shared" si="211"/>
        <v>0</v>
      </c>
      <c r="GI47" s="93">
        <f t="shared" si="212"/>
        <v>0</v>
      </c>
      <c r="GJ47" s="93">
        <f t="shared" si="213"/>
        <v>0</v>
      </c>
      <c r="GK47" s="93">
        <f t="shared" si="214"/>
        <v>0</v>
      </c>
      <c r="GL47" s="93">
        <f t="shared" si="215"/>
        <v>0</v>
      </c>
      <c r="GM47" s="93">
        <f t="shared" si="216"/>
        <v>0</v>
      </c>
      <c r="GN47" s="93">
        <f t="shared" si="217"/>
        <v>0</v>
      </c>
      <c r="GO47" s="93">
        <f t="shared" si="218"/>
        <v>0</v>
      </c>
      <c r="GP47" s="93">
        <f t="shared" si="219"/>
        <v>0</v>
      </c>
      <c r="GQ47" s="93">
        <f t="shared" si="220"/>
        <v>0</v>
      </c>
      <c r="GR47" s="93">
        <f t="shared" si="221"/>
        <v>0</v>
      </c>
      <c r="GS47" s="93">
        <f t="shared" si="222"/>
        <v>0</v>
      </c>
      <c r="GT47" s="93">
        <f t="shared" si="223"/>
        <v>0</v>
      </c>
      <c r="GU47" s="93">
        <f t="shared" si="224"/>
        <v>0</v>
      </c>
      <c r="GV47" s="93">
        <f t="shared" si="225"/>
        <v>0</v>
      </c>
      <c r="GW47" s="93">
        <f t="shared" si="226"/>
        <v>0</v>
      </c>
      <c r="GX47" s="93">
        <f t="shared" si="227"/>
        <v>0</v>
      </c>
      <c r="GY47" s="93">
        <f t="shared" si="228"/>
        <v>0</v>
      </c>
      <c r="GZ47" s="93">
        <f t="shared" si="229"/>
        <v>0</v>
      </c>
      <c r="HA47" s="93">
        <f t="shared" si="230"/>
        <v>0</v>
      </c>
      <c r="HB47" s="93">
        <f t="shared" si="231"/>
        <v>0</v>
      </c>
      <c r="HC47" s="93">
        <f t="shared" si="232"/>
        <v>0</v>
      </c>
      <c r="HD47" s="93">
        <f t="shared" si="233"/>
        <v>0</v>
      </c>
      <c r="HE47" s="93">
        <f t="shared" si="234"/>
        <v>0</v>
      </c>
      <c r="HF47" s="93">
        <f t="shared" si="235"/>
        <v>0</v>
      </c>
      <c r="HG47" s="93">
        <f t="shared" si="236"/>
        <v>0</v>
      </c>
      <c r="HH47" s="93">
        <f t="shared" si="237"/>
        <v>0</v>
      </c>
      <c r="HI47" s="93">
        <f t="shared" si="238"/>
        <v>0</v>
      </c>
      <c r="HJ47" s="93">
        <f t="shared" si="239"/>
        <v>0</v>
      </c>
      <c r="HK47" s="93">
        <f t="shared" si="240"/>
        <v>0</v>
      </c>
      <c r="HL47" s="93">
        <f t="shared" si="241"/>
        <v>0</v>
      </c>
      <c r="HM47" s="93">
        <f t="shared" si="242"/>
        <v>0</v>
      </c>
      <c r="HN47" s="93">
        <f t="shared" si="243"/>
        <v>0</v>
      </c>
      <c r="HO47" s="93">
        <f t="shared" si="244"/>
        <v>0</v>
      </c>
      <c r="HP47" s="93">
        <f t="shared" si="245"/>
        <v>0</v>
      </c>
      <c r="HQ47" s="93">
        <f t="shared" si="246"/>
        <v>0</v>
      </c>
    </row>
    <row r="48" spans="2:225" x14ac:dyDescent="0.25">
      <c r="B48" s="40">
        <v>44</v>
      </c>
      <c r="C48" s="91">
        <f t="shared" ca="1" si="140"/>
        <v>7190922.5798595892</v>
      </c>
      <c r="D48" s="91">
        <f t="shared" ca="1" si="141"/>
        <v>8328105.8853302645</v>
      </c>
      <c r="E48" s="91">
        <f t="shared" ca="1" si="142"/>
        <v>4220161.0800395356</v>
      </c>
      <c r="F48" s="91">
        <f t="shared" ca="1" si="143"/>
        <v>5311341.6404480636</v>
      </c>
      <c r="H48" s="40">
        <v>44</v>
      </c>
      <c r="I48" s="91">
        <f t="shared" si="249"/>
        <v>471561.31359851995</v>
      </c>
      <c r="J48" s="41">
        <f t="shared" si="250"/>
        <v>0.85799999999999998</v>
      </c>
      <c r="K48" s="92">
        <f t="shared" si="144"/>
        <v>404599.6070675301</v>
      </c>
      <c r="L48" s="92">
        <f t="shared" si="145"/>
        <v>1611.9506257670521</v>
      </c>
      <c r="M48" s="42"/>
      <c r="N48" s="40">
        <v>44</v>
      </c>
      <c r="O48" s="54">
        <f t="shared" si="133"/>
        <v>3.83767404095655</v>
      </c>
      <c r="P48" s="92">
        <f t="shared" si="128"/>
        <v>476.48959822304863</v>
      </c>
      <c r="Q48" s="92">
        <f t="shared" si="146"/>
        <v>173918.70335141275</v>
      </c>
      <c r="R48" s="42"/>
      <c r="S48" s="40">
        <v>44</v>
      </c>
      <c r="T48" s="54">
        <f>'7. Dödsrisk'!F48</f>
        <v>7.2999999999999996E-4</v>
      </c>
      <c r="U48" s="90">
        <f t="shared" si="116"/>
        <v>0.99926999999999999</v>
      </c>
      <c r="V48" s="43"/>
      <c r="W48" s="37">
        <v>44</v>
      </c>
      <c r="X48" s="93">
        <f t="shared" si="253"/>
        <v>0.98698128001565821</v>
      </c>
      <c r="Y48" s="93">
        <f t="shared" si="253"/>
        <v>0.98905830245080484</v>
      </c>
      <c r="Z48" s="93">
        <f t="shared" si="253"/>
        <v>0.98924625924006071</v>
      </c>
      <c r="AA48" s="93">
        <f t="shared" si="253"/>
        <v>0.9893550882997737</v>
      </c>
      <c r="AB48" s="93">
        <f t="shared" si="253"/>
        <v>0.98940455852769982</v>
      </c>
      <c r="AC48" s="93">
        <f t="shared" si="253"/>
        <v>0.98947382169521902</v>
      </c>
      <c r="AD48" s="93">
        <f t="shared" si="253"/>
        <v>0.98947382169521902</v>
      </c>
      <c r="AE48" s="93">
        <f t="shared" si="253"/>
        <v>0.98958267578955583</v>
      </c>
      <c r="AF48" s="93">
        <f t="shared" si="253"/>
        <v>0.98967174624671805</v>
      </c>
      <c r="AG48" s="93">
        <f t="shared" si="253"/>
        <v>0.98976082472094318</v>
      </c>
      <c r="AH48" s="93">
        <f t="shared" si="253"/>
        <v>0.98984991121295218</v>
      </c>
      <c r="AI48" s="93">
        <f t="shared" si="253"/>
        <v>0.99004792079711168</v>
      </c>
      <c r="AJ48" s="93">
        <f t="shared" si="253"/>
        <v>0.99008752429808333</v>
      </c>
      <c r="AK48" s="93">
        <f t="shared" si="253"/>
        <v>0.99012712938325831</v>
      </c>
      <c r="AL48" s="93">
        <f t="shared" si="253"/>
        <v>0.99028557507527093</v>
      </c>
      <c r="AM48" s="93">
        <f t="shared" si="252"/>
        <v>0.99048367180963259</v>
      </c>
      <c r="AN48" s="93">
        <f t="shared" si="137"/>
        <v>0.99054310439589655</v>
      </c>
      <c r="AO48" s="93">
        <f t="shared" si="137"/>
        <v>0.99077098172169242</v>
      </c>
      <c r="AP48" s="93">
        <f t="shared" si="137"/>
        <v>0.99081061414625837</v>
      </c>
      <c r="AQ48" s="93">
        <f t="shared" si="137"/>
        <v>0.99100881590944001</v>
      </c>
      <c r="AR48" s="93">
        <f t="shared" si="137"/>
        <v>0.99122688582432117</v>
      </c>
      <c r="AS48" s="93">
        <f t="shared" si="137"/>
        <v>0.99148467183899969</v>
      </c>
      <c r="AT48" s="93">
        <f t="shared" si="137"/>
        <v>0.99174252489547254</v>
      </c>
      <c r="AU48" s="93">
        <f t="shared" si="137"/>
        <v>0.99191114979093697</v>
      </c>
      <c r="AV48" s="93">
        <f t="shared" si="137"/>
        <v>0.99217903813123254</v>
      </c>
      <c r="AW48" s="93">
        <f t="shared" si="137"/>
        <v>0.99243707176989249</v>
      </c>
      <c r="AX48" s="93">
        <f t="shared" si="137"/>
        <v>0.99265545597020599</v>
      </c>
      <c r="AY48" s="93">
        <f t="shared" si="137"/>
        <v>0.99293347734386239</v>
      </c>
      <c r="AZ48" s="93">
        <f t="shared" si="137"/>
        <v>0.9932115765853059</v>
      </c>
      <c r="BA48" s="93">
        <f t="shared" si="137"/>
        <v>0.99350962947414823</v>
      </c>
      <c r="BB48" s="93">
        <f t="shared" si="137"/>
        <v>0.99387736409886462</v>
      </c>
      <c r="BC48" s="93">
        <f t="shared" ref="BC48:BR63" si="254">IF($W48&lt;BC$3,0,IF($W48=BC$3,1,BC47*$U47))</f>
        <v>0.99413583941711325</v>
      </c>
      <c r="BD48" s="93">
        <f t="shared" si="248"/>
        <v>0.99452370366154119</v>
      </c>
      <c r="BE48" s="93">
        <f t="shared" si="248"/>
        <v>0.99491171923204202</v>
      </c>
      <c r="BF48" s="93">
        <f t="shared" si="248"/>
        <v>0.99530984316930948</v>
      </c>
      <c r="BG48" s="93">
        <f t="shared" si="248"/>
        <v>0.99577785876292824</v>
      </c>
      <c r="BH48" s="93">
        <f t="shared" si="248"/>
        <v>0.99602686547929797</v>
      </c>
      <c r="BI48" s="93">
        <f t="shared" si="248"/>
        <v>0.99636562979342758</v>
      </c>
      <c r="BJ48" s="93">
        <f t="shared" si="248"/>
        <v>0.99677430725940419</v>
      </c>
      <c r="BK48" s="93">
        <f t="shared" si="248"/>
        <v>0.99724301147479721</v>
      </c>
      <c r="BL48" s="93">
        <f t="shared" si="248"/>
        <v>0.99762210787578998</v>
      </c>
      <c r="BM48" s="93">
        <f t="shared" si="248"/>
        <v>0.99814114126925002</v>
      </c>
      <c r="BN48" s="93">
        <f t="shared" si="248"/>
        <v>0.99864046149999997</v>
      </c>
      <c r="BO48" s="93">
        <f t="shared" si="248"/>
        <v>0.99929000000000001</v>
      </c>
      <c r="BP48" s="93">
        <f t="shared" si="248"/>
        <v>1</v>
      </c>
      <c r="BQ48" s="93">
        <f t="shared" si="248"/>
        <v>0</v>
      </c>
      <c r="BR48" s="93">
        <f t="shared" si="248"/>
        <v>0</v>
      </c>
      <c r="BS48" s="93">
        <f t="shared" si="247"/>
        <v>0</v>
      </c>
      <c r="BT48" s="93">
        <f t="shared" si="247"/>
        <v>0</v>
      </c>
      <c r="BU48" s="93">
        <f t="shared" si="247"/>
        <v>0</v>
      </c>
      <c r="BV48" s="93">
        <f t="shared" si="247"/>
        <v>0</v>
      </c>
      <c r="BW48" s="93">
        <f t="shared" si="247"/>
        <v>0</v>
      </c>
      <c r="BX48" s="93">
        <f t="shared" si="247"/>
        <v>0</v>
      </c>
      <c r="BY48" s="93">
        <f t="shared" si="247"/>
        <v>0</v>
      </c>
      <c r="BZ48" s="93">
        <f t="shared" si="247"/>
        <v>0</v>
      </c>
      <c r="CA48" s="93">
        <f t="shared" si="247"/>
        <v>0</v>
      </c>
      <c r="CB48" s="93">
        <f t="shared" si="247"/>
        <v>0</v>
      </c>
      <c r="CC48" s="93">
        <f t="shared" si="247"/>
        <v>0</v>
      </c>
      <c r="CD48" s="93">
        <f t="shared" si="247"/>
        <v>0</v>
      </c>
      <c r="CE48" s="93">
        <f t="shared" si="247"/>
        <v>0</v>
      </c>
      <c r="CF48" s="93">
        <f t="shared" si="247"/>
        <v>0</v>
      </c>
      <c r="CG48" s="93">
        <f t="shared" si="247"/>
        <v>0</v>
      </c>
      <c r="CH48" s="93">
        <f t="shared" si="247"/>
        <v>0</v>
      </c>
      <c r="CI48" s="93">
        <f t="shared" si="247"/>
        <v>0</v>
      </c>
      <c r="CJ48" s="93">
        <f t="shared" si="251"/>
        <v>0</v>
      </c>
      <c r="CK48" s="93">
        <f t="shared" si="251"/>
        <v>0</v>
      </c>
      <c r="CL48" s="93">
        <f t="shared" si="251"/>
        <v>0</v>
      </c>
      <c r="CM48" s="93">
        <f t="shared" si="251"/>
        <v>0</v>
      </c>
      <c r="CN48" s="93">
        <f t="shared" si="251"/>
        <v>0</v>
      </c>
      <c r="CO48" s="93">
        <f t="shared" si="251"/>
        <v>0</v>
      </c>
      <c r="CP48" s="93">
        <f t="shared" si="251"/>
        <v>0</v>
      </c>
      <c r="CQ48" s="93">
        <f t="shared" si="251"/>
        <v>0</v>
      </c>
      <c r="CR48" s="93">
        <f t="shared" si="251"/>
        <v>0</v>
      </c>
      <c r="CS48" s="93">
        <f t="shared" si="251"/>
        <v>0</v>
      </c>
      <c r="CT48" s="93">
        <f t="shared" si="251"/>
        <v>0</v>
      </c>
      <c r="CU48" s="93">
        <f t="shared" si="251"/>
        <v>0</v>
      </c>
      <c r="CV48" s="93">
        <f t="shared" si="251"/>
        <v>0</v>
      </c>
      <c r="CW48" s="93">
        <f t="shared" si="251"/>
        <v>0</v>
      </c>
      <c r="CX48" s="93">
        <f t="shared" si="251"/>
        <v>0</v>
      </c>
      <c r="CY48" s="93">
        <f t="shared" si="251"/>
        <v>0</v>
      </c>
      <c r="CZ48" s="93">
        <f t="shared" si="139"/>
        <v>0</v>
      </c>
      <c r="DA48" s="93">
        <f t="shared" si="139"/>
        <v>0</v>
      </c>
      <c r="DB48" s="93">
        <f t="shared" si="139"/>
        <v>0</v>
      </c>
      <c r="DC48" s="93">
        <f t="shared" si="139"/>
        <v>0</v>
      </c>
      <c r="DD48" s="93">
        <f t="shared" si="139"/>
        <v>0</v>
      </c>
      <c r="DE48" s="93">
        <f t="shared" si="139"/>
        <v>0</v>
      </c>
      <c r="DF48" s="93">
        <f t="shared" si="139"/>
        <v>0</v>
      </c>
      <c r="DG48" s="93">
        <f t="shared" si="139"/>
        <v>0</v>
      </c>
      <c r="DH48" s="93">
        <f t="shared" si="139"/>
        <v>0</v>
      </c>
      <c r="DI48" s="93">
        <f t="shared" si="139"/>
        <v>0</v>
      </c>
      <c r="DJ48" s="93">
        <f t="shared" si="139"/>
        <v>0</v>
      </c>
      <c r="DK48" s="93">
        <f t="shared" si="139"/>
        <v>0</v>
      </c>
      <c r="DL48" s="93">
        <f t="shared" si="139"/>
        <v>0</v>
      </c>
      <c r="DM48" s="93">
        <f t="shared" si="139"/>
        <v>0</v>
      </c>
      <c r="DN48" s="93">
        <f t="shared" si="139"/>
        <v>0</v>
      </c>
      <c r="DO48" s="93">
        <f t="shared" si="138"/>
        <v>0</v>
      </c>
      <c r="DP48" s="93">
        <f t="shared" si="138"/>
        <v>0</v>
      </c>
      <c r="DQ48" s="93">
        <f t="shared" si="138"/>
        <v>0</v>
      </c>
      <c r="DR48" s="93">
        <f t="shared" si="138"/>
        <v>0</v>
      </c>
      <c r="DS48" s="93">
        <f t="shared" si="138"/>
        <v>0</v>
      </c>
      <c r="DU48" s="37">
        <v>44</v>
      </c>
      <c r="DV48" s="93">
        <f t="shared" si="147"/>
        <v>0.5260562280465152</v>
      </c>
      <c r="DW48" s="93">
        <f t="shared" si="148"/>
        <v>0.53379234904719919</v>
      </c>
      <c r="DX48" s="93">
        <f t="shared" si="149"/>
        <v>0.54164223653318744</v>
      </c>
      <c r="DY48" s="93">
        <f t="shared" si="150"/>
        <v>0.54960756354102847</v>
      </c>
      <c r="DZ48" s="93">
        <f t="shared" si="151"/>
        <v>0.55769002771074938</v>
      </c>
      <c r="EA48" s="93">
        <f t="shared" si="152"/>
        <v>0.56589135164767213</v>
      </c>
      <c r="EB48" s="93">
        <f t="shared" si="153"/>
        <v>0.57421328328954968</v>
      </c>
      <c r="EC48" s="93">
        <f t="shared" si="154"/>
        <v>0.58265759627910185</v>
      </c>
      <c r="ED48" s="93">
        <f t="shared" si="155"/>
        <v>0.59122609034202978</v>
      </c>
      <c r="EE48" s="93">
        <f t="shared" si="156"/>
        <v>0.59992059167058898</v>
      </c>
      <c r="EF48" s="93">
        <f t="shared" si="157"/>
        <v>0.60874295331280348</v>
      </c>
      <c r="EG48" s="93">
        <f t="shared" si="158"/>
        <v>0.61769505556740356</v>
      </c>
      <c r="EH48" s="93">
        <f t="shared" si="159"/>
        <v>0.62677880638457129</v>
      </c>
      <c r="EI48" s="93">
        <f t="shared" si="160"/>
        <v>0.63599614177257957</v>
      </c>
      <c r="EJ48" s="93">
        <f t="shared" si="161"/>
        <v>0.64534902621041157</v>
      </c>
      <c r="EK48" s="93">
        <f t="shared" si="162"/>
        <v>0.65483945306644697</v>
      </c>
      <c r="EL48" s="93">
        <f t="shared" si="163"/>
        <v>0.6644694450233064</v>
      </c>
      <c r="EM48" s="93">
        <f t="shared" si="164"/>
        <v>0.67424105450894323</v>
      </c>
      <c r="EN48" s="93">
        <f t="shared" si="165"/>
        <v>0.68415636413407466</v>
      </c>
      <c r="EO48" s="93">
        <f t="shared" si="166"/>
        <v>0.69421748713604636</v>
      </c>
      <c r="EP48" s="93">
        <f t="shared" si="167"/>
        <v>0.70442656782922342</v>
      </c>
      <c r="EQ48" s="93">
        <f t="shared" si="168"/>
        <v>0.71478578206200605</v>
      </c>
      <c r="ER48" s="93">
        <f t="shared" si="169"/>
        <v>0.72529733768056492</v>
      </c>
      <c r="ES48" s="93">
        <f t="shared" si="170"/>
        <v>0.73596347499939674</v>
      </c>
      <c r="ET48" s="93">
        <f t="shared" si="171"/>
        <v>0.7467864672787996</v>
      </c>
      <c r="EU48" s="93">
        <f t="shared" si="172"/>
        <v>0.75776862120937016</v>
      </c>
      <c r="EV48" s="93">
        <f t="shared" si="173"/>
        <v>0.76891227740362555</v>
      </c>
      <c r="EW48" s="93">
        <f t="shared" si="174"/>
        <v>0.78021981089485526</v>
      </c>
      <c r="EX48" s="93">
        <f t="shared" si="175"/>
        <v>0.79169363164330897</v>
      </c>
      <c r="EY48" s="93">
        <f t="shared" si="176"/>
        <v>0.80333618504982807</v>
      </c>
      <c r="EZ48" s="93">
        <f t="shared" si="177"/>
        <v>0.81514995247703126</v>
      </c>
      <c r="FA48" s="93">
        <f t="shared" si="178"/>
        <v>0.827137451778164</v>
      </c>
      <c r="FB48" s="93">
        <f t="shared" si="179"/>
        <v>0.83930123783372512</v>
      </c>
      <c r="FC48" s="93">
        <f t="shared" si="180"/>
        <v>0.8516439030959857</v>
      </c>
      <c r="FD48" s="93">
        <f t="shared" si="181"/>
        <v>0.86416807814151486</v>
      </c>
      <c r="FE48" s="93">
        <f t="shared" si="182"/>
        <v>0.8768764322318312</v>
      </c>
      <c r="FF48" s="93">
        <f t="shared" si="183"/>
        <v>0.88977167388229927</v>
      </c>
      <c r="FG48" s="93">
        <f t="shared" si="184"/>
        <v>0.90285655143939192</v>
      </c>
      <c r="FH48" s="93">
        <f t="shared" si="185"/>
        <v>0.91613385366644173</v>
      </c>
      <c r="FI48" s="93">
        <f t="shared" si="186"/>
        <v>0.92960641033800695</v>
      </c>
      <c r="FJ48" s="93">
        <f t="shared" si="187"/>
        <v>0.94327709284297756</v>
      </c>
      <c r="FK48" s="93">
        <f t="shared" si="188"/>
        <v>0.95714881479655067</v>
      </c>
      <c r="FL48" s="93">
        <f t="shared" si="189"/>
        <v>0.97122453266120568</v>
      </c>
      <c r="FM48" s="93">
        <f t="shared" si="190"/>
        <v>0.98550724637681164</v>
      </c>
      <c r="FN48" s="93">
        <f t="shared" si="191"/>
        <v>1</v>
      </c>
      <c r="FO48" s="93">
        <f t="shared" si="192"/>
        <v>0</v>
      </c>
      <c r="FP48" s="93">
        <f t="shared" si="193"/>
        <v>0</v>
      </c>
      <c r="FQ48" s="93">
        <f t="shared" si="194"/>
        <v>0</v>
      </c>
      <c r="FR48" s="93">
        <f t="shared" si="195"/>
        <v>0</v>
      </c>
      <c r="FS48" s="93">
        <f t="shared" si="196"/>
        <v>0</v>
      </c>
      <c r="FT48" s="93">
        <f t="shared" si="197"/>
        <v>0</v>
      </c>
      <c r="FU48" s="93">
        <f t="shared" si="198"/>
        <v>0</v>
      </c>
      <c r="FV48" s="93">
        <f t="shared" si="199"/>
        <v>0</v>
      </c>
      <c r="FW48" s="93">
        <f t="shared" si="200"/>
        <v>0</v>
      </c>
      <c r="FX48" s="93">
        <f t="shared" si="201"/>
        <v>0</v>
      </c>
      <c r="FY48" s="93">
        <f t="shared" si="202"/>
        <v>0</v>
      </c>
      <c r="FZ48" s="93">
        <f t="shared" si="203"/>
        <v>0</v>
      </c>
      <c r="GA48" s="93">
        <f t="shared" si="204"/>
        <v>0</v>
      </c>
      <c r="GB48" s="93">
        <f t="shared" si="205"/>
        <v>0</v>
      </c>
      <c r="GC48" s="93">
        <f t="shared" si="206"/>
        <v>0</v>
      </c>
      <c r="GD48" s="93">
        <f t="shared" si="207"/>
        <v>0</v>
      </c>
      <c r="GE48" s="93">
        <f t="shared" si="208"/>
        <v>0</v>
      </c>
      <c r="GF48" s="93">
        <f t="shared" si="209"/>
        <v>0</v>
      </c>
      <c r="GG48" s="93">
        <f t="shared" si="210"/>
        <v>0</v>
      </c>
      <c r="GH48" s="93">
        <f t="shared" si="211"/>
        <v>0</v>
      </c>
      <c r="GI48" s="93">
        <f t="shared" si="212"/>
        <v>0</v>
      </c>
      <c r="GJ48" s="93">
        <f t="shared" si="213"/>
        <v>0</v>
      </c>
      <c r="GK48" s="93">
        <f t="shared" si="214"/>
        <v>0</v>
      </c>
      <c r="GL48" s="93">
        <f t="shared" si="215"/>
        <v>0</v>
      </c>
      <c r="GM48" s="93">
        <f t="shared" si="216"/>
        <v>0</v>
      </c>
      <c r="GN48" s="93">
        <f t="shared" si="217"/>
        <v>0</v>
      </c>
      <c r="GO48" s="93">
        <f t="shared" si="218"/>
        <v>0</v>
      </c>
      <c r="GP48" s="93">
        <f t="shared" si="219"/>
        <v>0</v>
      </c>
      <c r="GQ48" s="93">
        <f t="shared" si="220"/>
        <v>0</v>
      </c>
      <c r="GR48" s="93">
        <f t="shared" si="221"/>
        <v>0</v>
      </c>
      <c r="GS48" s="93">
        <f t="shared" si="222"/>
        <v>0</v>
      </c>
      <c r="GT48" s="93">
        <f t="shared" si="223"/>
        <v>0</v>
      </c>
      <c r="GU48" s="93">
        <f t="shared" si="224"/>
        <v>0</v>
      </c>
      <c r="GV48" s="93">
        <f t="shared" si="225"/>
        <v>0</v>
      </c>
      <c r="GW48" s="93">
        <f t="shared" si="226"/>
        <v>0</v>
      </c>
      <c r="GX48" s="93">
        <f t="shared" si="227"/>
        <v>0</v>
      </c>
      <c r="GY48" s="93">
        <f t="shared" si="228"/>
        <v>0</v>
      </c>
      <c r="GZ48" s="93">
        <f t="shared" si="229"/>
        <v>0</v>
      </c>
      <c r="HA48" s="93">
        <f t="shared" si="230"/>
        <v>0</v>
      </c>
      <c r="HB48" s="93">
        <f t="shared" si="231"/>
        <v>0</v>
      </c>
      <c r="HC48" s="93">
        <f t="shared" si="232"/>
        <v>0</v>
      </c>
      <c r="HD48" s="93">
        <f t="shared" si="233"/>
        <v>0</v>
      </c>
      <c r="HE48" s="93">
        <f t="shared" si="234"/>
        <v>0</v>
      </c>
      <c r="HF48" s="93">
        <f t="shared" si="235"/>
        <v>0</v>
      </c>
      <c r="HG48" s="93">
        <f t="shared" si="236"/>
        <v>0</v>
      </c>
      <c r="HH48" s="93">
        <f t="shared" si="237"/>
        <v>0</v>
      </c>
      <c r="HI48" s="93">
        <f t="shared" si="238"/>
        <v>0</v>
      </c>
      <c r="HJ48" s="93">
        <f t="shared" si="239"/>
        <v>0</v>
      </c>
      <c r="HK48" s="93">
        <f t="shared" si="240"/>
        <v>0</v>
      </c>
      <c r="HL48" s="93">
        <f t="shared" si="241"/>
        <v>0</v>
      </c>
      <c r="HM48" s="93">
        <f t="shared" si="242"/>
        <v>0</v>
      </c>
      <c r="HN48" s="93">
        <f t="shared" si="243"/>
        <v>0</v>
      </c>
      <c r="HO48" s="93">
        <f t="shared" si="244"/>
        <v>0</v>
      </c>
      <c r="HP48" s="93">
        <f t="shared" si="245"/>
        <v>0</v>
      </c>
      <c r="HQ48" s="93">
        <f t="shared" si="246"/>
        <v>0</v>
      </c>
    </row>
    <row r="49" spans="2:225" x14ac:dyDescent="0.25">
      <c r="B49" s="40">
        <v>45</v>
      </c>
      <c r="C49" s="91">
        <f t="shared" ca="1" si="140"/>
        <v>6891152.3812773321</v>
      </c>
      <c r="D49" s="91">
        <f t="shared" ca="1" si="141"/>
        <v>7929294.663366992</v>
      </c>
      <c r="E49" s="91">
        <f t="shared" ca="1" si="142"/>
        <v>4108745.3251385326</v>
      </c>
      <c r="F49" s="91">
        <f t="shared" ca="1" si="143"/>
        <v>5141175.9955734219</v>
      </c>
      <c r="H49" s="40">
        <v>45</v>
      </c>
      <c r="I49" s="91">
        <f t="shared" ref="I49:I58" si="255">AI_kvinna_45_54*(1+SOCA)</f>
        <v>484770.71184088808</v>
      </c>
      <c r="J49" s="41">
        <f t="shared" ref="J49:J58" si="256">SI_KVINNA_45_54</f>
        <v>0.85299999999999998</v>
      </c>
      <c r="K49" s="92">
        <f t="shared" si="144"/>
        <v>413509.4172002775</v>
      </c>
      <c r="L49" s="92">
        <f t="shared" si="145"/>
        <v>1647.4478772919422</v>
      </c>
      <c r="M49" s="42"/>
      <c r="N49" s="40">
        <v>45</v>
      </c>
      <c r="O49" s="54">
        <f t="shared" si="133"/>
        <v>3.83767404095655</v>
      </c>
      <c r="P49" s="92">
        <f t="shared" si="128"/>
        <v>475.12178858643574</v>
      </c>
      <c r="Q49" s="92">
        <f t="shared" si="146"/>
        <v>173419.45283404904</v>
      </c>
      <c r="R49" s="42"/>
      <c r="S49" s="40">
        <v>45</v>
      </c>
      <c r="T49" s="54">
        <f>'7. Dödsrisk'!F49</f>
        <v>7.1999999999999994E-4</v>
      </c>
      <c r="U49" s="90">
        <f t="shared" si="116"/>
        <v>0.99927999999999995</v>
      </c>
      <c r="V49" s="43"/>
      <c r="W49" s="37">
        <v>45</v>
      </c>
      <c r="X49" s="93">
        <f t="shared" si="253"/>
        <v>0.98626078368124681</v>
      </c>
      <c r="Y49" s="93">
        <f t="shared" si="253"/>
        <v>0.98833628989001576</v>
      </c>
      <c r="Z49" s="93">
        <f t="shared" si="253"/>
        <v>0.98852410947081548</v>
      </c>
      <c r="AA49" s="93">
        <f t="shared" si="253"/>
        <v>0.98863285908531484</v>
      </c>
      <c r="AB49" s="93">
        <f t="shared" si="253"/>
        <v>0.98868229319997458</v>
      </c>
      <c r="AC49" s="93">
        <f t="shared" si="253"/>
        <v>0.98875150580538151</v>
      </c>
      <c r="AD49" s="93">
        <f t="shared" si="253"/>
        <v>0.98875150580538151</v>
      </c>
      <c r="AE49" s="93">
        <f t="shared" si="253"/>
        <v>0.98886028043622942</v>
      </c>
      <c r="AF49" s="93">
        <f t="shared" si="253"/>
        <v>0.98894928587195796</v>
      </c>
      <c r="AG49" s="93">
        <f t="shared" si="253"/>
        <v>0.98903829931889686</v>
      </c>
      <c r="AH49" s="93">
        <f t="shared" si="253"/>
        <v>0.98912732077776677</v>
      </c>
      <c r="AI49" s="93">
        <f t="shared" si="253"/>
        <v>0.98932518581492979</v>
      </c>
      <c r="AJ49" s="93">
        <f t="shared" si="253"/>
        <v>0.98936476040534571</v>
      </c>
      <c r="AK49" s="93">
        <f t="shared" si="253"/>
        <v>0.98940433657880855</v>
      </c>
      <c r="AL49" s="93">
        <f t="shared" si="253"/>
        <v>0.98956266660546599</v>
      </c>
      <c r="AM49" s="93">
        <f t="shared" si="252"/>
        <v>0.98976061872921151</v>
      </c>
      <c r="AN49" s="93">
        <f t="shared" si="252"/>
        <v>0.9898200079296875</v>
      </c>
      <c r="AO49" s="93">
        <f t="shared" si="252"/>
        <v>0.99004771890503562</v>
      </c>
      <c r="AP49" s="93">
        <f t="shared" si="252"/>
        <v>0.99008732239793162</v>
      </c>
      <c r="AQ49" s="93">
        <f t="shared" si="252"/>
        <v>0.99028537947382611</v>
      </c>
      <c r="AR49" s="93">
        <f t="shared" si="252"/>
        <v>0.99050329019766936</v>
      </c>
      <c r="AS49" s="93">
        <f t="shared" si="252"/>
        <v>0.99076088802855722</v>
      </c>
      <c r="AT49" s="93">
        <f t="shared" si="252"/>
        <v>0.9910185528522989</v>
      </c>
      <c r="AU49" s="93">
        <f t="shared" si="252"/>
        <v>0.99118705465158963</v>
      </c>
      <c r="AV49" s="93">
        <f t="shared" si="252"/>
        <v>0.99145474743339668</v>
      </c>
      <c r="AW49" s="93">
        <f t="shared" si="252"/>
        <v>0.99171259270750045</v>
      </c>
      <c r="AX49" s="93">
        <f t="shared" si="252"/>
        <v>0.99193081748734768</v>
      </c>
      <c r="AY49" s="93">
        <f t="shared" si="252"/>
        <v>0.99220863590540131</v>
      </c>
      <c r="AZ49" s="93">
        <f t="shared" si="252"/>
        <v>0.99248653213439864</v>
      </c>
      <c r="BA49" s="93">
        <f t="shared" si="252"/>
        <v>0.99278436744463205</v>
      </c>
      <c r="BB49" s="93">
        <f t="shared" si="252"/>
        <v>0.99315183362307247</v>
      </c>
      <c r="BC49" s="93">
        <f t="shared" si="254"/>
        <v>0.99341012025433872</v>
      </c>
      <c r="BD49" s="93">
        <f t="shared" si="248"/>
        <v>0.99379770135786827</v>
      </c>
      <c r="BE49" s="93">
        <f t="shared" si="248"/>
        <v>0.99418543367700263</v>
      </c>
      <c r="BF49" s="93">
        <f t="shared" si="248"/>
        <v>0.99458326698379584</v>
      </c>
      <c r="BG49" s="93">
        <f t="shared" si="248"/>
        <v>0.9950509409260313</v>
      </c>
      <c r="BH49" s="93">
        <f t="shared" si="248"/>
        <v>0.99529976586749813</v>
      </c>
      <c r="BI49" s="93">
        <f t="shared" si="248"/>
        <v>0.99563828288367839</v>
      </c>
      <c r="BJ49" s="93">
        <f t="shared" si="248"/>
        <v>0.99604666201510483</v>
      </c>
      <c r="BK49" s="93">
        <f t="shared" si="248"/>
        <v>0.99651502407642056</v>
      </c>
      <c r="BL49" s="93">
        <f t="shared" si="248"/>
        <v>0.9968938437370406</v>
      </c>
      <c r="BM49" s="93">
        <f t="shared" si="248"/>
        <v>0.99741249823612343</v>
      </c>
      <c r="BN49" s="93">
        <f t="shared" si="248"/>
        <v>0.99791145396310499</v>
      </c>
      <c r="BO49" s="93">
        <f t="shared" si="248"/>
        <v>0.99856051830000003</v>
      </c>
      <c r="BP49" s="93">
        <f t="shared" si="248"/>
        <v>0.99926999999999999</v>
      </c>
      <c r="BQ49" s="93">
        <f t="shared" si="248"/>
        <v>1</v>
      </c>
      <c r="BR49" s="93">
        <f t="shared" si="248"/>
        <v>0</v>
      </c>
      <c r="BS49" s="93">
        <f t="shared" si="247"/>
        <v>0</v>
      </c>
      <c r="BT49" s="93">
        <f t="shared" si="247"/>
        <v>0</v>
      </c>
      <c r="BU49" s="93">
        <f t="shared" si="247"/>
        <v>0</v>
      </c>
      <c r="BV49" s="93">
        <f t="shared" si="247"/>
        <v>0</v>
      </c>
      <c r="BW49" s="93">
        <f t="shared" si="247"/>
        <v>0</v>
      </c>
      <c r="BX49" s="93">
        <f t="shared" si="247"/>
        <v>0</v>
      </c>
      <c r="BY49" s="93">
        <f t="shared" si="247"/>
        <v>0</v>
      </c>
      <c r="BZ49" s="93">
        <f t="shared" si="247"/>
        <v>0</v>
      </c>
      <c r="CA49" s="93">
        <f t="shared" si="247"/>
        <v>0</v>
      </c>
      <c r="CB49" s="93">
        <f t="shared" si="247"/>
        <v>0</v>
      </c>
      <c r="CC49" s="93">
        <f t="shared" si="247"/>
        <v>0</v>
      </c>
      <c r="CD49" s="93">
        <f t="shared" si="247"/>
        <v>0</v>
      </c>
      <c r="CE49" s="93">
        <f t="shared" si="247"/>
        <v>0</v>
      </c>
      <c r="CF49" s="93">
        <f t="shared" si="247"/>
        <v>0</v>
      </c>
      <c r="CG49" s="93">
        <f t="shared" si="247"/>
        <v>0</v>
      </c>
      <c r="CH49" s="93">
        <f t="shared" si="247"/>
        <v>0</v>
      </c>
      <c r="CI49" s="93">
        <f t="shared" si="247"/>
        <v>0</v>
      </c>
      <c r="CJ49" s="93">
        <f t="shared" si="251"/>
        <v>0</v>
      </c>
      <c r="CK49" s="93">
        <f t="shared" si="251"/>
        <v>0</v>
      </c>
      <c r="CL49" s="93">
        <f t="shared" si="251"/>
        <v>0</v>
      </c>
      <c r="CM49" s="93">
        <f t="shared" si="251"/>
        <v>0</v>
      </c>
      <c r="CN49" s="93">
        <f t="shared" si="251"/>
        <v>0</v>
      </c>
      <c r="CO49" s="93">
        <f t="shared" si="251"/>
        <v>0</v>
      </c>
      <c r="CP49" s="93">
        <f t="shared" si="251"/>
        <v>0</v>
      </c>
      <c r="CQ49" s="93">
        <f t="shared" si="251"/>
        <v>0</v>
      </c>
      <c r="CR49" s="93">
        <f t="shared" si="251"/>
        <v>0</v>
      </c>
      <c r="CS49" s="93">
        <f t="shared" si="251"/>
        <v>0</v>
      </c>
      <c r="CT49" s="93">
        <f t="shared" si="251"/>
        <v>0</v>
      </c>
      <c r="CU49" s="93">
        <f t="shared" si="251"/>
        <v>0</v>
      </c>
      <c r="CV49" s="93">
        <f t="shared" si="251"/>
        <v>0</v>
      </c>
      <c r="CW49" s="93">
        <f t="shared" si="251"/>
        <v>0</v>
      </c>
      <c r="CX49" s="93">
        <f t="shared" si="251"/>
        <v>0</v>
      </c>
      <c r="CY49" s="93">
        <f t="shared" si="251"/>
        <v>0</v>
      </c>
      <c r="CZ49" s="93">
        <f t="shared" si="139"/>
        <v>0</v>
      </c>
      <c r="DA49" s="93">
        <f t="shared" si="139"/>
        <v>0</v>
      </c>
      <c r="DB49" s="93">
        <f t="shared" si="139"/>
        <v>0</v>
      </c>
      <c r="DC49" s="93">
        <f t="shared" si="139"/>
        <v>0</v>
      </c>
      <c r="DD49" s="93">
        <f t="shared" si="139"/>
        <v>0</v>
      </c>
      <c r="DE49" s="93">
        <f t="shared" si="139"/>
        <v>0</v>
      </c>
      <c r="DF49" s="93">
        <f t="shared" si="139"/>
        <v>0</v>
      </c>
      <c r="DG49" s="93">
        <f t="shared" si="139"/>
        <v>0</v>
      </c>
      <c r="DH49" s="93">
        <f t="shared" si="139"/>
        <v>0</v>
      </c>
      <c r="DI49" s="93">
        <f t="shared" si="139"/>
        <v>0</v>
      </c>
      <c r="DJ49" s="93">
        <f t="shared" si="139"/>
        <v>0</v>
      </c>
      <c r="DK49" s="93">
        <f t="shared" si="139"/>
        <v>0</v>
      </c>
      <c r="DL49" s="93">
        <f t="shared" si="139"/>
        <v>0</v>
      </c>
      <c r="DM49" s="93">
        <f t="shared" si="139"/>
        <v>0</v>
      </c>
      <c r="DN49" s="93">
        <f t="shared" si="139"/>
        <v>0</v>
      </c>
      <c r="DO49" s="93">
        <f t="shared" si="138"/>
        <v>0</v>
      </c>
      <c r="DP49" s="93">
        <f t="shared" si="138"/>
        <v>0</v>
      </c>
      <c r="DQ49" s="93">
        <f t="shared" si="138"/>
        <v>0</v>
      </c>
      <c r="DR49" s="93">
        <f t="shared" si="138"/>
        <v>0</v>
      </c>
      <c r="DS49" s="93">
        <f t="shared" si="138"/>
        <v>0</v>
      </c>
      <c r="DU49" s="37">
        <v>45</v>
      </c>
      <c r="DV49" s="93">
        <f t="shared" si="147"/>
        <v>0.51843222474149331</v>
      </c>
      <c r="DW49" s="93">
        <f t="shared" si="148"/>
        <v>0.5260562280465152</v>
      </c>
      <c r="DX49" s="93">
        <f t="shared" si="149"/>
        <v>0.53379234904719919</v>
      </c>
      <c r="DY49" s="93">
        <f t="shared" si="150"/>
        <v>0.54164223653318744</v>
      </c>
      <c r="DZ49" s="93">
        <f t="shared" si="151"/>
        <v>0.54960756354102847</v>
      </c>
      <c r="EA49" s="93">
        <f t="shared" si="152"/>
        <v>0.55769002771074938</v>
      </c>
      <c r="EB49" s="93">
        <f t="shared" si="153"/>
        <v>0.56589135164767213</v>
      </c>
      <c r="EC49" s="93">
        <f t="shared" si="154"/>
        <v>0.57421328328954968</v>
      </c>
      <c r="ED49" s="93">
        <f t="shared" si="155"/>
        <v>0.58265759627910185</v>
      </c>
      <c r="EE49" s="93">
        <f t="shared" si="156"/>
        <v>0.59122609034202978</v>
      </c>
      <c r="EF49" s="93">
        <f t="shared" si="157"/>
        <v>0.59992059167058898</v>
      </c>
      <c r="EG49" s="93">
        <f t="shared" si="158"/>
        <v>0.60874295331280348</v>
      </c>
      <c r="EH49" s="93">
        <f t="shared" si="159"/>
        <v>0.61769505556740356</v>
      </c>
      <c r="EI49" s="93">
        <f t="shared" si="160"/>
        <v>0.62677880638457129</v>
      </c>
      <c r="EJ49" s="93">
        <f t="shared" si="161"/>
        <v>0.63599614177257957</v>
      </c>
      <c r="EK49" s="93">
        <f t="shared" si="162"/>
        <v>0.64534902621041157</v>
      </c>
      <c r="EL49" s="93">
        <f t="shared" si="163"/>
        <v>0.65483945306644697</v>
      </c>
      <c r="EM49" s="93">
        <f t="shared" si="164"/>
        <v>0.6644694450233064</v>
      </c>
      <c r="EN49" s="93">
        <f t="shared" si="165"/>
        <v>0.67424105450894323</v>
      </c>
      <c r="EO49" s="93">
        <f t="shared" si="166"/>
        <v>0.68415636413407466</v>
      </c>
      <c r="EP49" s="93">
        <f t="shared" si="167"/>
        <v>0.69421748713604636</v>
      </c>
      <c r="EQ49" s="93">
        <f t="shared" si="168"/>
        <v>0.70442656782922342</v>
      </c>
      <c r="ER49" s="93">
        <f t="shared" si="169"/>
        <v>0.71478578206200605</v>
      </c>
      <c r="ES49" s="93">
        <f t="shared" si="170"/>
        <v>0.72529733768056492</v>
      </c>
      <c r="ET49" s="93">
        <f t="shared" si="171"/>
        <v>0.73596347499939674</v>
      </c>
      <c r="EU49" s="93">
        <f t="shared" si="172"/>
        <v>0.7467864672787996</v>
      </c>
      <c r="EV49" s="93">
        <f t="shared" si="173"/>
        <v>0.75776862120937016</v>
      </c>
      <c r="EW49" s="93">
        <f t="shared" si="174"/>
        <v>0.76891227740362555</v>
      </c>
      <c r="EX49" s="93">
        <f t="shared" si="175"/>
        <v>0.78021981089485526</v>
      </c>
      <c r="EY49" s="93">
        <f t="shared" si="176"/>
        <v>0.79169363164330897</v>
      </c>
      <c r="EZ49" s="93">
        <f t="shared" si="177"/>
        <v>0.80333618504982807</v>
      </c>
      <c r="FA49" s="93">
        <f t="shared" si="178"/>
        <v>0.81514995247703126</v>
      </c>
      <c r="FB49" s="93">
        <f t="shared" si="179"/>
        <v>0.827137451778164</v>
      </c>
      <c r="FC49" s="93">
        <f t="shared" si="180"/>
        <v>0.83930123783372512</v>
      </c>
      <c r="FD49" s="93">
        <f t="shared" si="181"/>
        <v>0.8516439030959857</v>
      </c>
      <c r="FE49" s="93">
        <f t="shared" si="182"/>
        <v>0.86416807814151486</v>
      </c>
      <c r="FF49" s="93">
        <f t="shared" si="183"/>
        <v>0.8768764322318312</v>
      </c>
      <c r="FG49" s="93">
        <f t="shared" si="184"/>
        <v>0.88977167388229927</v>
      </c>
      <c r="FH49" s="93">
        <f t="shared" si="185"/>
        <v>0.90285655143939192</v>
      </c>
      <c r="FI49" s="93">
        <f t="shared" si="186"/>
        <v>0.91613385366644173</v>
      </c>
      <c r="FJ49" s="93">
        <f t="shared" si="187"/>
        <v>0.92960641033800695</v>
      </c>
      <c r="FK49" s="93">
        <f t="shared" si="188"/>
        <v>0.94327709284297756</v>
      </c>
      <c r="FL49" s="93">
        <f t="shared" si="189"/>
        <v>0.95714881479655067</v>
      </c>
      <c r="FM49" s="93">
        <f t="shared" si="190"/>
        <v>0.97122453266120568</v>
      </c>
      <c r="FN49" s="93">
        <f t="shared" si="191"/>
        <v>0.98550724637681164</v>
      </c>
      <c r="FO49" s="93">
        <f t="shared" si="192"/>
        <v>1</v>
      </c>
      <c r="FP49" s="93">
        <f t="shared" si="193"/>
        <v>0</v>
      </c>
      <c r="FQ49" s="93">
        <f t="shared" si="194"/>
        <v>0</v>
      </c>
      <c r="FR49" s="93">
        <f t="shared" si="195"/>
        <v>0</v>
      </c>
      <c r="FS49" s="93">
        <f t="shared" si="196"/>
        <v>0</v>
      </c>
      <c r="FT49" s="93">
        <f t="shared" si="197"/>
        <v>0</v>
      </c>
      <c r="FU49" s="93">
        <f t="shared" si="198"/>
        <v>0</v>
      </c>
      <c r="FV49" s="93">
        <f t="shared" si="199"/>
        <v>0</v>
      </c>
      <c r="FW49" s="93">
        <f t="shared" si="200"/>
        <v>0</v>
      </c>
      <c r="FX49" s="93">
        <f t="shared" si="201"/>
        <v>0</v>
      </c>
      <c r="FY49" s="93">
        <f t="shared" si="202"/>
        <v>0</v>
      </c>
      <c r="FZ49" s="93">
        <f t="shared" si="203"/>
        <v>0</v>
      </c>
      <c r="GA49" s="93">
        <f t="shared" si="204"/>
        <v>0</v>
      </c>
      <c r="GB49" s="93">
        <f t="shared" si="205"/>
        <v>0</v>
      </c>
      <c r="GC49" s="93">
        <f t="shared" si="206"/>
        <v>0</v>
      </c>
      <c r="GD49" s="93">
        <f t="shared" si="207"/>
        <v>0</v>
      </c>
      <c r="GE49" s="93">
        <f t="shared" si="208"/>
        <v>0</v>
      </c>
      <c r="GF49" s="93">
        <f t="shared" si="209"/>
        <v>0</v>
      </c>
      <c r="GG49" s="93">
        <f t="shared" si="210"/>
        <v>0</v>
      </c>
      <c r="GH49" s="93">
        <f t="shared" si="211"/>
        <v>0</v>
      </c>
      <c r="GI49" s="93">
        <f t="shared" si="212"/>
        <v>0</v>
      </c>
      <c r="GJ49" s="93">
        <f t="shared" si="213"/>
        <v>0</v>
      </c>
      <c r="GK49" s="93">
        <f t="shared" si="214"/>
        <v>0</v>
      </c>
      <c r="GL49" s="93">
        <f t="shared" si="215"/>
        <v>0</v>
      </c>
      <c r="GM49" s="93">
        <f t="shared" si="216"/>
        <v>0</v>
      </c>
      <c r="GN49" s="93">
        <f t="shared" si="217"/>
        <v>0</v>
      </c>
      <c r="GO49" s="93">
        <f t="shared" si="218"/>
        <v>0</v>
      </c>
      <c r="GP49" s="93">
        <f t="shared" si="219"/>
        <v>0</v>
      </c>
      <c r="GQ49" s="93">
        <f t="shared" si="220"/>
        <v>0</v>
      </c>
      <c r="GR49" s="93">
        <f t="shared" si="221"/>
        <v>0</v>
      </c>
      <c r="GS49" s="93">
        <f t="shared" si="222"/>
        <v>0</v>
      </c>
      <c r="GT49" s="93">
        <f t="shared" si="223"/>
        <v>0</v>
      </c>
      <c r="GU49" s="93">
        <f t="shared" si="224"/>
        <v>0</v>
      </c>
      <c r="GV49" s="93">
        <f t="shared" si="225"/>
        <v>0</v>
      </c>
      <c r="GW49" s="93">
        <f t="shared" si="226"/>
        <v>0</v>
      </c>
      <c r="GX49" s="93">
        <f t="shared" si="227"/>
        <v>0</v>
      </c>
      <c r="GY49" s="93">
        <f t="shared" si="228"/>
        <v>0</v>
      </c>
      <c r="GZ49" s="93">
        <f t="shared" si="229"/>
        <v>0</v>
      </c>
      <c r="HA49" s="93">
        <f t="shared" si="230"/>
        <v>0</v>
      </c>
      <c r="HB49" s="93">
        <f t="shared" si="231"/>
        <v>0</v>
      </c>
      <c r="HC49" s="93">
        <f t="shared" si="232"/>
        <v>0</v>
      </c>
      <c r="HD49" s="93">
        <f t="shared" si="233"/>
        <v>0</v>
      </c>
      <c r="HE49" s="93">
        <f t="shared" si="234"/>
        <v>0</v>
      </c>
      <c r="HF49" s="93">
        <f t="shared" si="235"/>
        <v>0</v>
      </c>
      <c r="HG49" s="93">
        <f t="shared" si="236"/>
        <v>0</v>
      </c>
      <c r="HH49" s="93">
        <f t="shared" si="237"/>
        <v>0</v>
      </c>
      <c r="HI49" s="93">
        <f t="shared" si="238"/>
        <v>0</v>
      </c>
      <c r="HJ49" s="93">
        <f t="shared" si="239"/>
        <v>0</v>
      </c>
      <c r="HK49" s="93">
        <f t="shared" si="240"/>
        <v>0</v>
      </c>
      <c r="HL49" s="93">
        <f t="shared" si="241"/>
        <v>0</v>
      </c>
      <c r="HM49" s="93">
        <f t="shared" si="242"/>
        <v>0</v>
      </c>
      <c r="HN49" s="93">
        <f t="shared" si="243"/>
        <v>0</v>
      </c>
      <c r="HO49" s="93">
        <f t="shared" si="244"/>
        <v>0</v>
      </c>
      <c r="HP49" s="93">
        <f t="shared" si="245"/>
        <v>0</v>
      </c>
      <c r="HQ49" s="93">
        <f t="shared" si="246"/>
        <v>0</v>
      </c>
    </row>
    <row r="50" spans="2:225" x14ac:dyDescent="0.25">
      <c r="B50" s="40">
        <v>46</v>
      </c>
      <c r="C50" s="91">
        <f t="shared" ca="1" si="140"/>
        <v>6577638.3190208199</v>
      </c>
      <c r="D50" s="91">
        <f t="shared" ca="1" si="141"/>
        <v>7521200.5105342986</v>
      </c>
      <c r="E50" s="91">
        <f t="shared" ca="1" si="142"/>
        <v>3996075.4859529664</v>
      </c>
      <c r="F50" s="91">
        <f t="shared" ca="1" si="143"/>
        <v>4971335.9045906747</v>
      </c>
      <c r="H50" s="40">
        <v>46</v>
      </c>
      <c r="I50" s="91">
        <f t="shared" si="255"/>
        <v>484770.71184088808</v>
      </c>
      <c r="J50" s="41">
        <f t="shared" si="256"/>
        <v>0.85299999999999998</v>
      </c>
      <c r="K50" s="92">
        <f t="shared" si="144"/>
        <v>413509.4172002775</v>
      </c>
      <c r="L50" s="92">
        <f t="shared" si="145"/>
        <v>1647.4478772919422</v>
      </c>
      <c r="M50" s="42"/>
      <c r="N50" s="40">
        <v>46</v>
      </c>
      <c r="O50" s="54">
        <f t="shared" si="133"/>
        <v>3.83767404095655</v>
      </c>
      <c r="P50" s="92">
        <f t="shared" si="128"/>
        <v>475.12178858643574</v>
      </c>
      <c r="Q50" s="92">
        <f t="shared" si="146"/>
        <v>173419.45283404904</v>
      </c>
      <c r="R50" s="42"/>
      <c r="S50" s="40">
        <v>46</v>
      </c>
      <c r="T50" s="54">
        <f>'7. Dödsrisk'!F50</f>
        <v>1.0400000000000001E-3</v>
      </c>
      <c r="U50" s="90">
        <f t="shared" si="116"/>
        <v>0.99895999999999996</v>
      </c>
      <c r="V50" s="43"/>
      <c r="W50" s="37">
        <v>46</v>
      </c>
      <c r="X50" s="93">
        <f t="shared" si="253"/>
        <v>0.9855506759169963</v>
      </c>
      <c r="Y50" s="93">
        <f t="shared" si="253"/>
        <v>0.98762468776129486</v>
      </c>
      <c r="Z50" s="93">
        <f t="shared" si="253"/>
        <v>0.98781237211199646</v>
      </c>
      <c r="AA50" s="93">
        <f t="shared" si="253"/>
        <v>0.98792104342677334</v>
      </c>
      <c r="AB50" s="93">
        <f t="shared" si="253"/>
        <v>0.98797044194887051</v>
      </c>
      <c r="AC50" s="93">
        <f t="shared" si="253"/>
        <v>0.98803960472120156</v>
      </c>
      <c r="AD50" s="93">
        <f t="shared" si="253"/>
        <v>0.98803960472120156</v>
      </c>
      <c r="AE50" s="93">
        <f t="shared" si="253"/>
        <v>0.98814830103431528</v>
      </c>
      <c r="AF50" s="93">
        <f t="shared" si="253"/>
        <v>0.98823724238613009</v>
      </c>
      <c r="AG50" s="93">
        <f t="shared" si="253"/>
        <v>0.98832619174338721</v>
      </c>
      <c r="AH50" s="93">
        <f t="shared" si="253"/>
        <v>0.98841514910680672</v>
      </c>
      <c r="AI50" s="93">
        <f t="shared" si="253"/>
        <v>0.98861287168114298</v>
      </c>
      <c r="AJ50" s="93">
        <f t="shared" si="253"/>
        <v>0.98865241777785384</v>
      </c>
      <c r="AK50" s="93">
        <f t="shared" si="253"/>
        <v>0.98869196545647176</v>
      </c>
      <c r="AL50" s="93">
        <f t="shared" si="253"/>
        <v>0.98885018148550996</v>
      </c>
      <c r="AM50" s="93">
        <f t="shared" si="252"/>
        <v>0.98904799108372643</v>
      </c>
      <c r="AN50" s="93">
        <f t="shared" si="252"/>
        <v>0.98910733752397806</v>
      </c>
      <c r="AO50" s="93">
        <f t="shared" si="252"/>
        <v>0.98933488454742391</v>
      </c>
      <c r="AP50" s="93">
        <f t="shared" si="252"/>
        <v>0.98937445952580505</v>
      </c>
      <c r="AQ50" s="93">
        <f t="shared" si="252"/>
        <v>0.98957237400060494</v>
      </c>
      <c r="AR50" s="93">
        <f t="shared" si="252"/>
        <v>0.989790127828727</v>
      </c>
      <c r="AS50" s="93">
        <f t="shared" si="252"/>
        <v>0.99004754018917662</v>
      </c>
      <c r="AT50" s="93">
        <f t="shared" si="252"/>
        <v>0.99030501949424521</v>
      </c>
      <c r="AU50" s="93">
        <f t="shared" si="252"/>
        <v>0.99047339997224038</v>
      </c>
      <c r="AV50" s="93">
        <f t="shared" si="252"/>
        <v>0.99074090001524462</v>
      </c>
      <c r="AW50" s="93">
        <f t="shared" si="252"/>
        <v>0.99099855964075101</v>
      </c>
      <c r="AX50" s="93">
        <f t="shared" si="252"/>
        <v>0.9912166272987567</v>
      </c>
      <c r="AY50" s="93">
        <f t="shared" si="252"/>
        <v>0.9914942456875494</v>
      </c>
      <c r="AZ50" s="93">
        <f t="shared" si="252"/>
        <v>0.99177194183126183</v>
      </c>
      <c r="BA50" s="93">
        <f t="shared" si="252"/>
        <v>0.99206956270007185</v>
      </c>
      <c r="BB50" s="93">
        <f t="shared" si="252"/>
        <v>0.99243676430286376</v>
      </c>
      <c r="BC50" s="93">
        <f t="shared" si="254"/>
        <v>0.9926948649677555</v>
      </c>
      <c r="BD50" s="93">
        <f t="shared" si="248"/>
        <v>0.99308216701289054</v>
      </c>
      <c r="BE50" s="93">
        <f t="shared" si="248"/>
        <v>0.99346962016475515</v>
      </c>
      <c r="BF50" s="93">
        <f t="shared" si="248"/>
        <v>0.99386716703156741</v>
      </c>
      <c r="BG50" s="93">
        <f t="shared" si="248"/>
        <v>0.99433450424856451</v>
      </c>
      <c r="BH50" s="93">
        <f t="shared" si="248"/>
        <v>0.99458315003607345</v>
      </c>
      <c r="BI50" s="93">
        <f t="shared" si="248"/>
        <v>0.99492142332000211</v>
      </c>
      <c r="BJ50" s="93">
        <f t="shared" si="248"/>
        <v>0.99532950841845391</v>
      </c>
      <c r="BK50" s="93">
        <f t="shared" si="248"/>
        <v>0.99579753325908549</v>
      </c>
      <c r="BL50" s="93">
        <f t="shared" si="248"/>
        <v>0.99617608016954984</v>
      </c>
      <c r="BM50" s="93">
        <f t="shared" si="248"/>
        <v>0.99669436123739341</v>
      </c>
      <c r="BN50" s="93">
        <f t="shared" si="248"/>
        <v>0.99719295771625149</v>
      </c>
      <c r="BO50" s="93">
        <f t="shared" si="248"/>
        <v>0.99784155472682401</v>
      </c>
      <c r="BP50" s="93">
        <f t="shared" si="248"/>
        <v>0.99855052559999991</v>
      </c>
      <c r="BQ50" s="93">
        <f t="shared" si="248"/>
        <v>0.99927999999999995</v>
      </c>
      <c r="BR50" s="93">
        <f t="shared" si="248"/>
        <v>1</v>
      </c>
      <c r="BS50" s="93">
        <f t="shared" si="247"/>
        <v>0</v>
      </c>
      <c r="BT50" s="93">
        <f t="shared" si="247"/>
        <v>0</v>
      </c>
      <c r="BU50" s="93">
        <f t="shared" si="247"/>
        <v>0</v>
      </c>
      <c r="BV50" s="93">
        <f t="shared" si="247"/>
        <v>0</v>
      </c>
      <c r="BW50" s="93">
        <f t="shared" si="247"/>
        <v>0</v>
      </c>
      <c r="BX50" s="93">
        <f t="shared" si="247"/>
        <v>0</v>
      </c>
      <c r="BY50" s="93">
        <f t="shared" si="247"/>
        <v>0</v>
      </c>
      <c r="BZ50" s="93">
        <f t="shared" si="247"/>
        <v>0</v>
      </c>
      <c r="CA50" s="93">
        <f t="shared" si="247"/>
        <v>0</v>
      </c>
      <c r="CB50" s="93">
        <f t="shared" si="247"/>
        <v>0</v>
      </c>
      <c r="CC50" s="93">
        <f t="shared" si="247"/>
        <v>0</v>
      </c>
      <c r="CD50" s="93">
        <f t="shared" si="247"/>
        <v>0</v>
      </c>
      <c r="CE50" s="93">
        <f t="shared" si="247"/>
        <v>0</v>
      </c>
      <c r="CF50" s="93">
        <f t="shared" si="247"/>
        <v>0</v>
      </c>
      <c r="CG50" s="93">
        <f t="shared" si="247"/>
        <v>0</v>
      </c>
      <c r="CH50" s="93">
        <f t="shared" si="247"/>
        <v>0</v>
      </c>
      <c r="CI50" s="93">
        <f t="shared" si="247"/>
        <v>0</v>
      </c>
      <c r="CJ50" s="93">
        <f t="shared" si="251"/>
        <v>0</v>
      </c>
      <c r="CK50" s="93">
        <f t="shared" si="251"/>
        <v>0</v>
      </c>
      <c r="CL50" s="93">
        <f t="shared" si="251"/>
        <v>0</v>
      </c>
      <c r="CM50" s="93">
        <f t="shared" si="251"/>
        <v>0</v>
      </c>
      <c r="CN50" s="93">
        <f t="shared" si="251"/>
        <v>0</v>
      </c>
      <c r="CO50" s="93">
        <f t="shared" si="251"/>
        <v>0</v>
      </c>
      <c r="CP50" s="93">
        <f t="shared" si="251"/>
        <v>0</v>
      </c>
      <c r="CQ50" s="93">
        <f t="shared" si="251"/>
        <v>0</v>
      </c>
      <c r="CR50" s="93">
        <f t="shared" si="251"/>
        <v>0</v>
      </c>
      <c r="CS50" s="93">
        <f t="shared" si="251"/>
        <v>0</v>
      </c>
      <c r="CT50" s="93">
        <f t="shared" si="251"/>
        <v>0</v>
      </c>
      <c r="CU50" s="93">
        <f t="shared" si="251"/>
        <v>0</v>
      </c>
      <c r="CV50" s="93">
        <f t="shared" si="251"/>
        <v>0</v>
      </c>
      <c r="CW50" s="93">
        <f t="shared" si="251"/>
        <v>0</v>
      </c>
      <c r="CX50" s="93">
        <f t="shared" si="251"/>
        <v>0</v>
      </c>
      <c r="CY50" s="93">
        <f t="shared" si="251"/>
        <v>0</v>
      </c>
      <c r="CZ50" s="93">
        <f t="shared" si="139"/>
        <v>0</v>
      </c>
      <c r="DA50" s="93">
        <f t="shared" si="139"/>
        <v>0</v>
      </c>
      <c r="DB50" s="93">
        <f t="shared" si="139"/>
        <v>0</v>
      </c>
      <c r="DC50" s="93">
        <f t="shared" si="139"/>
        <v>0</v>
      </c>
      <c r="DD50" s="93">
        <f t="shared" si="139"/>
        <v>0</v>
      </c>
      <c r="DE50" s="93">
        <f t="shared" si="139"/>
        <v>0</v>
      </c>
      <c r="DF50" s="93">
        <f t="shared" si="139"/>
        <v>0</v>
      </c>
      <c r="DG50" s="93">
        <f t="shared" si="139"/>
        <v>0</v>
      </c>
      <c r="DH50" s="93">
        <f t="shared" si="139"/>
        <v>0</v>
      </c>
      <c r="DI50" s="93">
        <f t="shared" si="139"/>
        <v>0</v>
      </c>
      <c r="DJ50" s="93">
        <f t="shared" si="139"/>
        <v>0</v>
      </c>
      <c r="DK50" s="93">
        <f t="shared" si="139"/>
        <v>0</v>
      </c>
      <c r="DL50" s="93">
        <f t="shared" si="139"/>
        <v>0</v>
      </c>
      <c r="DM50" s="93">
        <f t="shared" si="139"/>
        <v>0</v>
      </c>
      <c r="DN50" s="93">
        <f t="shared" si="139"/>
        <v>0</v>
      </c>
      <c r="DO50" s="93">
        <f t="shared" si="139"/>
        <v>0</v>
      </c>
      <c r="DP50" s="93">
        <f t="shared" ref="DP50:DS65" si="257">IF($W50&lt;DP$3,0,IF($W50=DP$3,1,DP49*$U49))</f>
        <v>0</v>
      </c>
      <c r="DQ50" s="93">
        <f t="shared" si="257"/>
        <v>0</v>
      </c>
      <c r="DR50" s="93">
        <f t="shared" si="257"/>
        <v>0</v>
      </c>
      <c r="DS50" s="93">
        <f t="shared" si="257"/>
        <v>0</v>
      </c>
      <c r="DU50" s="37">
        <v>46</v>
      </c>
      <c r="DV50" s="93">
        <f t="shared" si="147"/>
        <v>0.51091871423799351</v>
      </c>
      <c r="DW50" s="93">
        <f t="shared" si="148"/>
        <v>0.51843222474149331</v>
      </c>
      <c r="DX50" s="93">
        <f t="shared" si="149"/>
        <v>0.5260562280465152</v>
      </c>
      <c r="DY50" s="93">
        <f t="shared" si="150"/>
        <v>0.53379234904719919</v>
      </c>
      <c r="DZ50" s="93">
        <f t="shared" si="151"/>
        <v>0.54164223653318744</v>
      </c>
      <c r="EA50" s="93">
        <f t="shared" si="152"/>
        <v>0.54960756354102847</v>
      </c>
      <c r="EB50" s="93">
        <f t="shared" si="153"/>
        <v>0.55769002771074938</v>
      </c>
      <c r="EC50" s="93">
        <f t="shared" si="154"/>
        <v>0.56589135164767213</v>
      </c>
      <c r="ED50" s="93">
        <f t="shared" si="155"/>
        <v>0.57421328328954968</v>
      </c>
      <c r="EE50" s="93">
        <f t="shared" si="156"/>
        <v>0.58265759627910185</v>
      </c>
      <c r="EF50" s="93">
        <f t="shared" si="157"/>
        <v>0.59122609034202978</v>
      </c>
      <c r="EG50" s="93">
        <f t="shared" si="158"/>
        <v>0.59992059167058898</v>
      </c>
      <c r="EH50" s="93">
        <f t="shared" si="159"/>
        <v>0.60874295331280348</v>
      </c>
      <c r="EI50" s="93">
        <f t="shared" si="160"/>
        <v>0.61769505556740356</v>
      </c>
      <c r="EJ50" s="93">
        <f t="shared" si="161"/>
        <v>0.62677880638457129</v>
      </c>
      <c r="EK50" s="93">
        <f t="shared" si="162"/>
        <v>0.63599614177257957</v>
      </c>
      <c r="EL50" s="93">
        <f t="shared" si="163"/>
        <v>0.64534902621041157</v>
      </c>
      <c r="EM50" s="93">
        <f t="shared" si="164"/>
        <v>0.65483945306644697</v>
      </c>
      <c r="EN50" s="93">
        <f t="shared" si="165"/>
        <v>0.6644694450233064</v>
      </c>
      <c r="EO50" s="93">
        <f t="shared" si="166"/>
        <v>0.67424105450894323</v>
      </c>
      <c r="EP50" s="93">
        <f t="shared" si="167"/>
        <v>0.68415636413407466</v>
      </c>
      <c r="EQ50" s="93">
        <f t="shared" si="168"/>
        <v>0.69421748713604636</v>
      </c>
      <c r="ER50" s="93">
        <f t="shared" si="169"/>
        <v>0.70442656782922342</v>
      </c>
      <c r="ES50" s="93">
        <f t="shared" si="170"/>
        <v>0.71478578206200605</v>
      </c>
      <c r="ET50" s="93">
        <f t="shared" si="171"/>
        <v>0.72529733768056492</v>
      </c>
      <c r="EU50" s="93">
        <f t="shared" si="172"/>
        <v>0.73596347499939674</v>
      </c>
      <c r="EV50" s="93">
        <f t="shared" si="173"/>
        <v>0.7467864672787996</v>
      </c>
      <c r="EW50" s="93">
        <f t="shared" si="174"/>
        <v>0.75776862120937016</v>
      </c>
      <c r="EX50" s="93">
        <f t="shared" si="175"/>
        <v>0.76891227740362555</v>
      </c>
      <c r="EY50" s="93">
        <f t="shared" si="176"/>
        <v>0.78021981089485526</v>
      </c>
      <c r="EZ50" s="93">
        <f t="shared" si="177"/>
        <v>0.79169363164330897</v>
      </c>
      <c r="FA50" s="93">
        <f t="shared" si="178"/>
        <v>0.80333618504982807</v>
      </c>
      <c r="FB50" s="93">
        <f t="shared" si="179"/>
        <v>0.81514995247703126</v>
      </c>
      <c r="FC50" s="93">
        <f t="shared" si="180"/>
        <v>0.827137451778164</v>
      </c>
      <c r="FD50" s="93">
        <f t="shared" si="181"/>
        <v>0.83930123783372512</v>
      </c>
      <c r="FE50" s="93">
        <f t="shared" si="182"/>
        <v>0.8516439030959857</v>
      </c>
      <c r="FF50" s="93">
        <f t="shared" si="183"/>
        <v>0.86416807814151486</v>
      </c>
      <c r="FG50" s="93">
        <f t="shared" si="184"/>
        <v>0.8768764322318312</v>
      </c>
      <c r="FH50" s="93">
        <f t="shared" si="185"/>
        <v>0.88977167388229927</v>
      </c>
      <c r="FI50" s="93">
        <f t="shared" si="186"/>
        <v>0.90285655143939192</v>
      </c>
      <c r="FJ50" s="93">
        <f t="shared" si="187"/>
        <v>0.91613385366644173</v>
      </c>
      <c r="FK50" s="93">
        <f t="shared" si="188"/>
        <v>0.92960641033800695</v>
      </c>
      <c r="FL50" s="93">
        <f t="shared" si="189"/>
        <v>0.94327709284297756</v>
      </c>
      <c r="FM50" s="93">
        <f t="shared" si="190"/>
        <v>0.95714881479655067</v>
      </c>
      <c r="FN50" s="93">
        <f t="shared" si="191"/>
        <v>0.97122453266120568</v>
      </c>
      <c r="FO50" s="93">
        <f t="shared" si="192"/>
        <v>0.98550724637681164</v>
      </c>
      <c r="FP50" s="93">
        <f t="shared" si="193"/>
        <v>1</v>
      </c>
      <c r="FQ50" s="93">
        <f t="shared" si="194"/>
        <v>0</v>
      </c>
      <c r="FR50" s="93">
        <f t="shared" si="195"/>
        <v>0</v>
      </c>
      <c r="FS50" s="93">
        <f t="shared" si="196"/>
        <v>0</v>
      </c>
      <c r="FT50" s="93">
        <f t="shared" si="197"/>
        <v>0</v>
      </c>
      <c r="FU50" s="93">
        <f t="shared" si="198"/>
        <v>0</v>
      </c>
      <c r="FV50" s="93">
        <f t="shared" si="199"/>
        <v>0</v>
      </c>
      <c r="FW50" s="93">
        <f t="shared" si="200"/>
        <v>0</v>
      </c>
      <c r="FX50" s="93">
        <f t="shared" si="201"/>
        <v>0</v>
      </c>
      <c r="FY50" s="93">
        <f t="shared" si="202"/>
        <v>0</v>
      </c>
      <c r="FZ50" s="93">
        <f t="shared" si="203"/>
        <v>0</v>
      </c>
      <c r="GA50" s="93">
        <f t="shared" si="204"/>
        <v>0</v>
      </c>
      <c r="GB50" s="93">
        <f t="shared" si="205"/>
        <v>0</v>
      </c>
      <c r="GC50" s="93">
        <f t="shared" si="206"/>
        <v>0</v>
      </c>
      <c r="GD50" s="93">
        <f t="shared" si="207"/>
        <v>0</v>
      </c>
      <c r="GE50" s="93">
        <f t="shared" si="208"/>
        <v>0</v>
      </c>
      <c r="GF50" s="93">
        <f t="shared" si="209"/>
        <v>0</v>
      </c>
      <c r="GG50" s="93">
        <f t="shared" si="210"/>
        <v>0</v>
      </c>
      <c r="GH50" s="93">
        <f t="shared" si="211"/>
        <v>0</v>
      </c>
      <c r="GI50" s="93">
        <f t="shared" si="212"/>
        <v>0</v>
      </c>
      <c r="GJ50" s="93">
        <f t="shared" si="213"/>
        <v>0</v>
      </c>
      <c r="GK50" s="93">
        <f t="shared" si="214"/>
        <v>0</v>
      </c>
      <c r="GL50" s="93">
        <f t="shared" si="215"/>
        <v>0</v>
      </c>
      <c r="GM50" s="93">
        <f t="shared" si="216"/>
        <v>0</v>
      </c>
      <c r="GN50" s="93">
        <f t="shared" si="217"/>
        <v>0</v>
      </c>
      <c r="GO50" s="93">
        <f t="shared" si="218"/>
        <v>0</v>
      </c>
      <c r="GP50" s="93">
        <f t="shared" si="219"/>
        <v>0</v>
      </c>
      <c r="GQ50" s="93">
        <f t="shared" si="220"/>
        <v>0</v>
      </c>
      <c r="GR50" s="93">
        <f t="shared" si="221"/>
        <v>0</v>
      </c>
      <c r="GS50" s="93">
        <f t="shared" si="222"/>
        <v>0</v>
      </c>
      <c r="GT50" s="93">
        <f t="shared" si="223"/>
        <v>0</v>
      </c>
      <c r="GU50" s="93">
        <f t="shared" si="224"/>
        <v>0</v>
      </c>
      <c r="GV50" s="93">
        <f t="shared" si="225"/>
        <v>0</v>
      </c>
      <c r="GW50" s="93">
        <f t="shared" si="226"/>
        <v>0</v>
      </c>
      <c r="GX50" s="93">
        <f t="shared" si="227"/>
        <v>0</v>
      </c>
      <c r="GY50" s="93">
        <f t="shared" si="228"/>
        <v>0</v>
      </c>
      <c r="GZ50" s="93">
        <f t="shared" si="229"/>
        <v>0</v>
      </c>
      <c r="HA50" s="93">
        <f t="shared" si="230"/>
        <v>0</v>
      </c>
      <c r="HB50" s="93">
        <f t="shared" si="231"/>
        <v>0</v>
      </c>
      <c r="HC50" s="93">
        <f t="shared" si="232"/>
        <v>0</v>
      </c>
      <c r="HD50" s="93">
        <f t="shared" si="233"/>
        <v>0</v>
      </c>
      <c r="HE50" s="93">
        <f t="shared" si="234"/>
        <v>0</v>
      </c>
      <c r="HF50" s="93">
        <f t="shared" si="235"/>
        <v>0</v>
      </c>
      <c r="HG50" s="93">
        <f t="shared" si="236"/>
        <v>0</v>
      </c>
      <c r="HH50" s="93">
        <f t="shared" si="237"/>
        <v>0</v>
      </c>
      <c r="HI50" s="93">
        <f t="shared" si="238"/>
        <v>0</v>
      </c>
      <c r="HJ50" s="93">
        <f t="shared" si="239"/>
        <v>0</v>
      </c>
      <c r="HK50" s="93">
        <f t="shared" si="240"/>
        <v>0</v>
      </c>
      <c r="HL50" s="93">
        <f t="shared" si="241"/>
        <v>0</v>
      </c>
      <c r="HM50" s="93">
        <f t="shared" si="242"/>
        <v>0</v>
      </c>
      <c r="HN50" s="93">
        <f t="shared" si="243"/>
        <v>0</v>
      </c>
      <c r="HO50" s="93">
        <f t="shared" si="244"/>
        <v>0</v>
      </c>
      <c r="HP50" s="93">
        <f t="shared" si="245"/>
        <v>0</v>
      </c>
      <c r="HQ50" s="93">
        <f t="shared" si="246"/>
        <v>0</v>
      </c>
    </row>
    <row r="51" spans="2:225" x14ac:dyDescent="0.25">
      <c r="B51" s="40">
        <v>47</v>
      </c>
      <c r="C51" s="91">
        <f t="shared" ca="1" si="140"/>
        <v>6261289.5974404197</v>
      </c>
      <c r="D51" s="91">
        <f t="shared" ca="1" si="141"/>
        <v>7115090.7877532877</v>
      </c>
      <c r="E51" s="91">
        <f t="shared" ca="1" si="142"/>
        <v>3882909.7891984903</v>
      </c>
      <c r="F51" s="91">
        <f t="shared" ca="1" si="143"/>
        <v>4802911.4796955111</v>
      </c>
      <c r="H51" s="40">
        <v>47</v>
      </c>
      <c r="I51" s="91">
        <f t="shared" si="255"/>
        <v>484770.71184088808</v>
      </c>
      <c r="J51" s="41">
        <f t="shared" si="256"/>
        <v>0.85299999999999998</v>
      </c>
      <c r="K51" s="92">
        <f t="shared" si="144"/>
        <v>413509.4172002775</v>
      </c>
      <c r="L51" s="92">
        <f t="shared" si="145"/>
        <v>1647.4478772919422</v>
      </c>
      <c r="M51" s="42"/>
      <c r="N51" s="40">
        <v>47</v>
      </c>
      <c r="O51" s="54">
        <f t="shared" si="133"/>
        <v>3.83767404095655</v>
      </c>
      <c r="P51" s="92">
        <f t="shared" ref="P51:P82" si="258">J51*O51*HA_värde_arbete+(1-J51)*O51*HA_värde_fritid</f>
        <v>475.12178858643574</v>
      </c>
      <c r="Q51" s="92">
        <f t="shared" si="146"/>
        <v>173419.45283404904</v>
      </c>
      <c r="R51" s="42"/>
      <c r="S51" s="40">
        <v>47</v>
      </c>
      <c r="T51" s="54">
        <f>'7. Dödsrisk'!F51</f>
        <v>9.7999999999999997E-4</v>
      </c>
      <c r="U51" s="90">
        <f t="shared" si="116"/>
        <v>0.99902000000000002</v>
      </c>
      <c r="V51" s="43"/>
      <c r="W51" s="37">
        <v>47</v>
      </c>
      <c r="X51" s="93">
        <f t="shared" si="253"/>
        <v>0.98452570321404254</v>
      </c>
      <c r="Y51" s="93">
        <f t="shared" si="253"/>
        <v>0.98659755808602312</v>
      </c>
      <c r="Z51" s="93">
        <f t="shared" si="253"/>
        <v>0.98678504724499994</v>
      </c>
      <c r="AA51" s="93">
        <f t="shared" si="253"/>
        <v>0.98689360554160943</v>
      </c>
      <c r="AB51" s="93">
        <f t="shared" si="253"/>
        <v>0.9869429526892437</v>
      </c>
      <c r="AC51" s="93">
        <f t="shared" si="253"/>
        <v>0.98701204353229144</v>
      </c>
      <c r="AD51" s="93">
        <f t="shared" si="253"/>
        <v>0.98701204353229144</v>
      </c>
      <c r="AE51" s="93">
        <f t="shared" si="253"/>
        <v>0.98712062680123958</v>
      </c>
      <c r="AF51" s="93">
        <f t="shared" si="253"/>
        <v>0.98720947565404849</v>
      </c>
      <c r="AG51" s="93">
        <f t="shared" si="253"/>
        <v>0.98729833250397403</v>
      </c>
      <c r="AH51" s="93">
        <f t="shared" si="253"/>
        <v>0.98738719735173563</v>
      </c>
      <c r="AI51" s="93">
        <f t="shared" si="253"/>
        <v>0.9875847142945946</v>
      </c>
      <c r="AJ51" s="93">
        <f t="shared" si="253"/>
        <v>0.98762421926336486</v>
      </c>
      <c r="AK51" s="93">
        <f t="shared" si="253"/>
        <v>0.98766372581239703</v>
      </c>
      <c r="AL51" s="93">
        <f t="shared" si="253"/>
        <v>0.98782177729676501</v>
      </c>
      <c r="AM51" s="93">
        <f t="shared" si="252"/>
        <v>0.98801938117299937</v>
      </c>
      <c r="AN51" s="93">
        <f t="shared" si="252"/>
        <v>0.98807866589295312</v>
      </c>
      <c r="AO51" s="93">
        <f t="shared" si="252"/>
        <v>0.9883059762674945</v>
      </c>
      <c r="AP51" s="93">
        <f t="shared" si="252"/>
        <v>0.98834551008789817</v>
      </c>
      <c r="AQ51" s="93">
        <f t="shared" si="252"/>
        <v>0.9885432187316443</v>
      </c>
      <c r="AR51" s="93">
        <f t="shared" si="252"/>
        <v>0.98876074609578513</v>
      </c>
      <c r="AS51" s="93">
        <f t="shared" si="252"/>
        <v>0.98901789074737989</v>
      </c>
      <c r="AT51" s="93">
        <f t="shared" si="252"/>
        <v>0.9892751022739712</v>
      </c>
      <c r="AU51" s="93">
        <f t="shared" si="252"/>
        <v>0.9894433076362692</v>
      </c>
      <c r="AV51" s="93">
        <f t="shared" si="252"/>
        <v>0.98971052947922877</v>
      </c>
      <c r="AW51" s="93">
        <f t="shared" si="252"/>
        <v>0.98996792113872456</v>
      </c>
      <c r="AX51" s="93">
        <f t="shared" si="252"/>
        <v>0.99018576200636599</v>
      </c>
      <c r="AY51" s="93">
        <f t="shared" si="252"/>
        <v>0.99046309167203428</v>
      </c>
      <c r="AZ51" s="93">
        <f t="shared" si="252"/>
        <v>0.99074049901175731</v>
      </c>
      <c r="BA51" s="93">
        <f t="shared" si="252"/>
        <v>0.99103781035486371</v>
      </c>
      <c r="BB51" s="93">
        <f t="shared" si="252"/>
        <v>0.99140463006798873</v>
      </c>
      <c r="BC51" s="93">
        <f t="shared" si="254"/>
        <v>0.991662462308189</v>
      </c>
      <c r="BD51" s="93">
        <f t="shared" si="248"/>
        <v>0.9920493615591971</v>
      </c>
      <c r="BE51" s="93">
        <f t="shared" si="248"/>
        <v>0.99243641175978381</v>
      </c>
      <c r="BF51" s="93">
        <f t="shared" si="248"/>
        <v>0.99283354517785449</v>
      </c>
      <c r="BG51" s="93">
        <f t="shared" si="248"/>
        <v>0.99330039636414591</v>
      </c>
      <c r="BH51" s="93">
        <f t="shared" si="248"/>
        <v>0.99354878356003584</v>
      </c>
      <c r="BI51" s="93">
        <f t="shared" si="248"/>
        <v>0.9938867050397493</v>
      </c>
      <c r="BJ51" s="93">
        <f t="shared" si="248"/>
        <v>0.99429436572969865</v>
      </c>
      <c r="BK51" s="93">
        <f t="shared" si="248"/>
        <v>0.99476190382449603</v>
      </c>
      <c r="BL51" s="93">
        <f t="shared" si="248"/>
        <v>0.99514005704617348</v>
      </c>
      <c r="BM51" s="93">
        <f t="shared" si="248"/>
        <v>0.99565779910170649</v>
      </c>
      <c r="BN51" s="93">
        <f t="shared" si="248"/>
        <v>0.99615587704022657</v>
      </c>
      <c r="BO51" s="93">
        <f t="shared" si="248"/>
        <v>0.99680379950990805</v>
      </c>
      <c r="BP51" s="93">
        <f t="shared" si="248"/>
        <v>0.99751203305337588</v>
      </c>
      <c r="BQ51" s="93">
        <f t="shared" si="248"/>
        <v>0.99824074879999991</v>
      </c>
      <c r="BR51" s="93">
        <f t="shared" si="248"/>
        <v>0.99895999999999996</v>
      </c>
      <c r="BS51" s="93">
        <f t="shared" si="247"/>
        <v>1</v>
      </c>
      <c r="BT51" s="93">
        <f t="shared" si="247"/>
        <v>0</v>
      </c>
      <c r="BU51" s="93">
        <f t="shared" si="247"/>
        <v>0</v>
      </c>
      <c r="BV51" s="93">
        <f t="shared" si="247"/>
        <v>0</v>
      </c>
      <c r="BW51" s="93">
        <f t="shared" si="247"/>
        <v>0</v>
      </c>
      <c r="BX51" s="93">
        <f t="shared" si="247"/>
        <v>0</v>
      </c>
      <c r="BY51" s="93">
        <f t="shared" si="247"/>
        <v>0</v>
      </c>
      <c r="BZ51" s="93">
        <f t="shared" si="247"/>
        <v>0</v>
      </c>
      <c r="CA51" s="93">
        <f t="shared" si="247"/>
        <v>0</v>
      </c>
      <c r="CB51" s="93">
        <f t="shared" si="247"/>
        <v>0</v>
      </c>
      <c r="CC51" s="93">
        <f t="shared" si="247"/>
        <v>0</v>
      </c>
      <c r="CD51" s="93">
        <f t="shared" si="247"/>
        <v>0</v>
      </c>
      <c r="CE51" s="93">
        <f t="shared" si="247"/>
        <v>0</v>
      </c>
      <c r="CF51" s="93">
        <f t="shared" si="247"/>
        <v>0</v>
      </c>
      <c r="CG51" s="93">
        <f t="shared" si="247"/>
        <v>0</v>
      </c>
      <c r="CH51" s="93">
        <f t="shared" si="247"/>
        <v>0</v>
      </c>
      <c r="CI51" s="93">
        <f t="shared" si="247"/>
        <v>0</v>
      </c>
      <c r="CJ51" s="93">
        <f t="shared" si="251"/>
        <v>0</v>
      </c>
      <c r="CK51" s="93">
        <f t="shared" si="251"/>
        <v>0</v>
      </c>
      <c r="CL51" s="93">
        <f t="shared" si="251"/>
        <v>0</v>
      </c>
      <c r="CM51" s="93">
        <f t="shared" si="251"/>
        <v>0</v>
      </c>
      <c r="CN51" s="93">
        <f t="shared" si="251"/>
        <v>0</v>
      </c>
      <c r="CO51" s="93">
        <f t="shared" si="251"/>
        <v>0</v>
      </c>
      <c r="CP51" s="93">
        <f t="shared" si="251"/>
        <v>0</v>
      </c>
      <c r="CQ51" s="93">
        <f t="shared" si="251"/>
        <v>0</v>
      </c>
      <c r="CR51" s="93">
        <f t="shared" si="251"/>
        <v>0</v>
      </c>
      <c r="CS51" s="93">
        <f t="shared" si="251"/>
        <v>0</v>
      </c>
      <c r="CT51" s="93">
        <f t="shared" si="251"/>
        <v>0</v>
      </c>
      <c r="CU51" s="93">
        <f t="shared" si="251"/>
        <v>0</v>
      </c>
      <c r="CV51" s="93">
        <f t="shared" si="251"/>
        <v>0</v>
      </c>
      <c r="CW51" s="93">
        <f t="shared" si="251"/>
        <v>0</v>
      </c>
      <c r="CX51" s="93">
        <f t="shared" si="251"/>
        <v>0</v>
      </c>
      <c r="CY51" s="93">
        <f t="shared" si="251"/>
        <v>0</v>
      </c>
      <c r="CZ51" s="93">
        <f t="shared" ref="CZ51:DO66" si="259">IF($W51&lt;CZ$3,0,IF($W51=CZ$3,1,CZ50*$U50))</f>
        <v>0</v>
      </c>
      <c r="DA51" s="93">
        <f t="shared" si="259"/>
        <v>0</v>
      </c>
      <c r="DB51" s="93">
        <f t="shared" si="259"/>
        <v>0</v>
      </c>
      <c r="DC51" s="93">
        <f t="shared" si="259"/>
        <v>0</v>
      </c>
      <c r="DD51" s="93">
        <f t="shared" si="259"/>
        <v>0</v>
      </c>
      <c r="DE51" s="93">
        <f t="shared" si="259"/>
        <v>0</v>
      </c>
      <c r="DF51" s="93">
        <f t="shared" si="259"/>
        <v>0</v>
      </c>
      <c r="DG51" s="93">
        <f t="shared" si="259"/>
        <v>0</v>
      </c>
      <c r="DH51" s="93">
        <f t="shared" si="259"/>
        <v>0</v>
      </c>
      <c r="DI51" s="93">
        <f t="shared" si="259"/>
        <v>0</v>
      </c>
      <c r="DJ51" s="93">
        <f t="shared" si="259"/>
        <v>0</v>
      </c>
      <c r="DK51" s="93">
        <f t="shared" si="259"/>
        <v>0</v>
      </c>
      <c r="DL51" s="93">
        <f t="shared" si="259"/>
        <v>0</v>
      </c>
      <c r="DM51" s="93">
        <f t="shared" si="259"/>
        <v>0</v>
      </c>
      <c r="DN51" s="93">
        <f t="shared" si="259"/>
        <v>0</v>
      </c>
      <c r="DO51" s="93">
        <f t="shared" si="259"/>
        <v>0</v>
      </c>
      <c r="DP51" s="93">
        <f t="shared" si="257"/>
        <v>0</v>
      </c>
      <c r="DQ51" s="93">
        <f t="shared" si="257"/>
        <v>0</v>
      </c>
      <c r="DR51" s="93">
        <f t="shared" si="257"/>
        <v>0</v>
      </c>
      <c r="DS51" s="93">
        <f t="shared" si="257"/>
        <v>0</v>
      </c>
      <c r="DU51" s="37">
        <v>47</v>
      </c>
      <c r="DV51" s="93">
        <f t="shared" si="147"/>
        <v>0.50351409519106616</v>
      </c>
      <c r="DW51" s="93">
        <f t="shared" si="148"/>
        <v>0.51091871423799351</v>
      </c>
      <c r="DX51" s="93">
        <f t="shared" si="149"/>
        <v>0.51843222474149331</v>
      </c>
      <c r="DY51" s="93">
        <f t="shared" si="150"/>
        <v>0.5260562280465152</v>
      </c>
      <c r="DZ51" s="93">
        <f t="shared" si="151"/>
        <v>0.53379234904719919</v>
      </c>
      <c r="EA51" s="93">
        <f t="shared" si="152"/>
        <v>0.54164223653318744</v>
      </c>
      <c r="EB51" s="93">
        <f t="shared" si="153"/>
        <v>0.54960756354102847</v>
      </c>
      <c r="EC51" s="93">
        <f t="shared" si="154"/>
        <v>0.55769002771074938</v>
      </c>
      <c r="ED51" s="93">
        <f t="shared" si="155"/>
        <v>0.56589135164767213</v>
      </c>
      <c r="EE51" s="93">
        <f t="shared" si="156"/>
        <v>0.57421328328954968</v>
      </c>
      <c r="EF51" s="93">
        <f t="shared" si="157"/>
        <v>0.58265759627910185</v>
      </c>
      <c r="EG51" s="93">
        <f t="shared" si="158"/>
        <v>0.59122609034202978</v>
      </c>
      <c r="EH51" s="93">
        <f t="shared" si="159"/>
        <v>0.59992059167058898</v>
      </c>
      <c r="EI51" s="93">
        <f t="shared" si="160"/>
        <v>0.60874295331280348</v>
      </c>
      <c r="EJ51" s="93">
        <f t="shared" si="161"/>
        <v>0.61769505556740356</v>
      </c>
      <c r="EK51" s="93">
        <f t="shared" si="162"/>
        <v>0.62677880638457129</v>
      </c>
      <c r="EL51" s="93">
        <f t="shared" si="163"/>
        <v>0.63599614177257957</v>
      </c>
      <c r="EM51" s="93">
        <f t="shared" si="164"/>
        <v>0.64534902621041157</v>
      </c>
      <c r="EN51" s="93">
        <f t="shared" si="165"/>
        <v>0.65483945306644697</v>
      </c>
      <c r="EO51" s="93">
        <f t="shared" si="166"/>
        <v>0.6644694450233064</v>
      </c>
      <c r="EP51" s="93">
        <f t="shared" si="167"/>
        <v>0.67424105450894323</v>
      </c>
      <c r="EQ51" s="93">
        <f t="shared" si="168"/>
        <v>0.68415636413407466</v>
      </c>
      <c r="ER51" s="93">
        <f t="shared" si="169"/>
        <v>0.69421748713604636</v>
      </c>
      <c r="ES51" s="93">
        <f t="shared" si="170"/>
        <v>0.70442656782922342</v>
      </c>
      <c r="ET51" s="93">
        <f t="shared" si="171"/>
        <v>0.71478578206200605</v>
      </c>
      <c r="EU51" s="93">
        <f t="shared" si="172"/>
        <v>0.72529733768056492</v>
      </c>
      <c r="EV51" s="93">
        <f t="shared" si="173"/>
        <v>0.73596347499939674</v>
      </c>
      <c r="EW51" s="93">
        <f t="shared" si="174"/>
        <v>0.7467864672787996</v>
      </c>
      <c r="EX51" s="93">
        <f t="shared" si="175"/>
        <v>0.75776862120937016</v>
      </c>
      <c r="EY51" s="93">
        <f t="shared" si="176"/>
        <v>0.76891227740362555</v>
      </c>
      <c r="EZ51" s="93">
        <f t="shared" si="177"/>
        <v>0.78021981089485526</v>
      </c>
      <c r="FA51" s="93">
        <f t="shared" si="178"/>
        <v>0.79169363164330897</v>
      </c>
      <c r="FB51" s="93">
        <f t="shared" si="179"/>
        <v>0.80333618504982807</v>
      </c>
      <c r="FC51" s="93">
        <f t="shared" si="180"/>
        <v>0.81514995247703126</v>
      </c>
      <c r="FD51" s="93">
        <f t="shared" si="181"/>
        <v>0.827137451778164</v>
      </c>
      <c r="FE51" s="93">
        <f t="shared" si="182"/>
        <v>0.83930123783372512</v>
      </c>
      <c r="FF51" s="93">
        <f t="shared" si="183"/>
        <v>0.8516439030959857</v>
      </c>
      <c r="FG51" s="93">
        <f t="shared" si="184"/>
        <v>0.86416807814151486</v>
      </c>
      <c r="FH51" s="93">
        <f t="shared" si="185"/>
        <v>0.8768764322318312</v>
      </c>
      <c r="FI51" s="93">
        <f t="shared" si="186"/>
        <v>0.88977167388229927</v>
      </c>
      <c r="FJ51" s="93">
        <f t="shared" si="187"/>
        <v>0.90285655143939192</v>
      </c>
      <c r="FK51" s="93">
        <f t="shared" si="188"/>
        <v>0.91613385366644173</v>
      </c>
      <c r="FL51" s="93">
        <f t="shared" si="189"/>
        <v>0.92960641033800695</v>
      </c>
      <c r="FM51" s="93">
        <f t="shared" si="190"/>
        <v>0.94327709284297756</v>
      </c>
      <c r="FN51" s="93">
        <f t="shared" si="191"/>
        <v>0.95714881479655067</v>
      </c>
      <c r="FO51" s="93">
        <f t="shared" si="192"/>
        <v>0.97122453266120568</v>
      </c>
      <c r="FP51" s="93">
        <f t="shared" si="193"/>
        <v>0.98550724637681164</v>
      </c>
      <c r="FQ51" s="93">
        <f t="shared" si="194"/>
        <v>1</v>
      </c>
      <c r="FR51" s="93">
        <f t="shared" si="195"/>
        <v>0</v>
      </c>
      <c r="FS51" s="93">
        <f t="shared" si="196"/>
        <v>0</v>
      </c>
      <c r="FT51" s="93">
        <f t="shared" si="197"/>
        <v>0</v>
      </c>
      <c r="FU51" s="93">
        <f t="shared" si="198"/>
        <v>0</v>
      </c>
      <c r="FV51" s="93">
        <f t="shared" si="199"/>
        <v>0</v>
      </c>
      <c r="FW51" s="93">
        <f t="shared" si="200"/>
        <v>0</v>
      </c>
      <c r="FX51" s="93">
        <f t="shared" si="201"/>
        <v>0</v>
      </c>
      <c r="FY51" s="93">
        <f t="shared" si="202"/>
        <v>0</v>
      </c>
      <c r="FZ51" s="93">
        <f t="shared" si="203"/>
        <v>0</v>
      </c>
      <c r="GA51" s="93">
        <f t="shared" si="204"/>
        <v>0</v>
      </c>
      <c r="GB51" s="93">
        <f t="shared" si="205"/>
        <v>0</v>
      </c>
      <c r="GC51" s="93">
        <f t="shared" si="206"/>
        <v>0</v>
      </c>
      <c r="GD51" s="93">
        <f t="shared" si="207"/>
        <v>0</v>
      </c>
      <c r="GE51" s="93">
        <f t="shared" si="208"/>
        <v>0</v>
      </c>
      <c r="GF51" s="93">
        <f t="shared" si="209"/>
        <v>0</v>
      </c>
      <c r="GG51" s="93">
        <f t="shared" si="210"/>
        <v>0</v>
      </c>
      <c r="GH51" s="93">
        <f t="shared" si="211"/>
        <v>0</v>
      </c>
      <c r="GI51" s="93">
        <f t="shared" si="212"/>
        <v>0</v>
      </c>
      <c r="GJ51" s="93">
        <f t="shared" si="213"/>
        <v>0</v>
      </c>
      <c r="GK51" s="93">
        <f t="shared" si="214"/>
        <v>0</v>
      </c>
      <c r="GL51" s="93">
        <f t="shared" si="215"/>
        <v>0</v>
      </c>
      <c r="GM51" s="93">
        <f t="shared" si="216"/>
        <v>0</v>
      </c>
      <c r="GN51" s="93">
        <f t="shared" si="217"/>
        <v>0</v>
      </c>
      <c r="GO51" s="93">
        <f t="shared" si="218"/>
        <v>0</v>
      </c>
      <c r="GP51" s="93">
        <f t="shared" si="219"/>
        <v>0</v>
      </c>
      <c r="GQ51" s="93">
        <f t="shared" si="220"/>
        <v>0</v>
      </c>
      <c r="GR51" s="93">
        <f t="shared" si="221"/>
        <v>0</v>
      </c>
      <c r="GS51" s="93">
        <f t="shared" si="222"/>
        <v>0</v>
      </c>
      <c r="GT51" s="93">
        <f t="shared" si="223"/>
        <v>0</v>
      </c>
      <c r="GU51" s="93">
        <f t="shared" si="224"/>
        <v>0</v>
      </c>
      <c r="GV51" s="93">
        <f t="shared" si="225"/>
        <v>0</v>
      </c>
      <c r="GW51" s="93">
        <f t="shared" si="226"/>
        <v>0</v>
      </c>
      <c r="GX51" s="93">
        <f t="shared" si="227"/>
        <v>0</v>
      </c>
      <c r="GY51" s="93">
        <f t="shared" si="228"/>
        <v>0</v>
      </c>
      <c r="GZ51" s="93">
        <f t="shared" si="229"/>
        <v>0</v>
      </c>
      <c r="HA51" s="93">
        <f t="shared" si="230"/>
        <v>0</v>
      </c>
      <c r="HB51" s="93">
        <f t="shared" si="231"/>
        <v>0</v>
      </c>
      <c r="HC51" s="93">
        <f t="shared" si="232"/>
        <v>0</v>
      </c>
      <c r="HD51" s="93">
        <f t="shared" si="233"/>
        <v>0</v>
      </c>
      <c r="HE51" s="93">
        <f t="shared" si="234"/>
        <v>0</v>
      </c>
      <c r="HF51" s="93">
        <f t="shared" si="235"/>
        <v>0</v>
      </c>
      <c r="HG51" s="93">
        <f t="shared" si="236"/>
        <v>0</v>
      </c>
      <c r="HH51" s="93">
        <f t="shared" si="237"/>
        <v>0</v>
      </c>
      <c r="HI51" s="93">
        <f t="shared" si="238"/>
        <v>0</v>
      </c>
      <c r="HJ51" s="93">
        <f t="shared" si="239"/>
        <v>0</v>
      </c>
      <c r="HK51" s="93">
        <f t="shared" si="240"/>
        <v>0</v>
      </c>
      <c r="HL51" s="93">
        <f t="shared" si="241"/>
        <v>0</v>
      </c>
      <c r="HM51" s="93">
        <f t="shared" si="242"/>
        <v>0</v>
      </c>
      <c r="HN51" s="93">
        <f t="shared" si="243"/>
        <v>0</v>
      </c>
      <c r="HO51" s="93">
        <f t="shared" si="244"/>
        <v>0</v>
      </c>
      <c r="HP51" s="93">
        <f t="shared" si="245"/>
        <v>0</v>
      </c>
      <c r="HQ51" s="93">
        <f t="shared" si="246"/>
        <v>0</v>
      </c>
    </row>
    <row r="52" spans="2:225" x14ac:dyDescent="0.25">
      <c r="B52" s="40">
        <v>48</v>
      </c>
      <c r="C52" s="91">
        <f t="shared" ca="1" si="140"/>
        <v>5939597.7533949409</v>
      </c>
      <c r="D52" s="91">
        <f t="shared" ca="1" si="141"/>
        <v>6708155.3628085619</v>
      </c>
      <c r="E52" s="91">
        <f t="shared" ca="1" si="142"/>
        <v>3767734.0442037098</v>
      </c>
      <c r="F52" s="91">
        <f t="shared" ca="1" si="143"/>
        <v>4634033.3795734448</v>
      </c>
      <c r="H52" s="40">
        <v>48</v>
      </c>
      <c r="I52" s="91">
        <f t="shared" si="255"/>
        <v>484770.71184088808</v>
      </c>
      <c r="J52" s="41">
        <f t="shared" si="256"/>
        <v>0.85299999999999998</v>
      </c>
      <c r="K52" s="92">
        <f t="shared" si="144"/>
        <v>413509.4172002775</v>
      </c>
      <c r="L52" s="92">
        <f t="shared" si="145"/>
        <v>1647.4478772919422</v>
      </c>
      <c r="M52" s="42"/>
      <c r="N52" s="40">
        <v>48</v>
      </c>
      <c r="O52" s="54">
        <f t="shared" si="133"/>
        <v>3.83767404095655</v>
      </c>
      <c r="P52" s="92">
        <f t="shared" si="258"/>
        <v>475.12178858643574</v>
      </c>
      <c r="Q52" s="92">
        <f t="shared" si="146"/>
        <v>173419.45283404904</v>
      </c>
      <c r="R52" s="42"/>
      <c r="S52" s="40">
        <v>48</v>
      </c>
      <c r="T52" s="54">
        <f>'7. Dödsrisk'!F52</f>
        <v>1.14E-3</v>
      </c>
      <c r="U52" s="90">
        <f t="shared" si="116"/>
        <v>0.99885999999999997</v>
      </c>
      <c r="V52" s="43"/>
      <c r="W52" s="37">
        <v>48</v>
      </c>
      <c r="X52" s="93">
        <f t="shared" si="253"/>
        <v>0.98356086802489284</v>
      </c>
      <c r="Y52" s="93">
        <f t="shared" si="253"/>
        <v>0.98563069247909885</v>
      </c>
      <c r="Z52" s="93">
        <f t="shared" si="253"/>
        <v>0.98581799789869984</v>
      </c>
      <c r="AA52" s="93">
        <f t="shared" si="253"/>
        <v>0.98592644980817867</v>
      </c>
      <c r="AB52" s="93">
        <f t="shared" si="253"/>
        <v>0.98597574859560821</v>
      </c>
      <c r="AC52" s="93">
        <f t="shared" si="253"/>
        <v>0.98604477172962979</v>
      </c>
      <c r="AD52" s="93">
        <f t="shared" si="253"/>
        <v>0.98604477172962979</v>
      </c>
      <c r="AE52" s="93">
        <f t="shared" si="253"/>
        <v>0.9861532485869744</v>
      </c>
      <c r="AF52" s="93">
        <f t="shared" si="253"/>
        <v>0.98624201036790748</v>
      </c>
      <c r="AG52" s="93">
        <f t="shared" si="253"/>
        <v>0.98633078013812014</v>
      </c>
      <c r="AH52" s="93">
        <f t="shared" si="253"/>
        <v>0.98641955789833091</v>
      </c>
      <c r="AI52" s="93">
        <f t="shared" si="253"/>
        <v>0.98661688127458591</v>
      </c>
      <c r="AJ52" s="93">
        <f t="shared" si="253"/>
        <v>0.98665634752848674</v>
      </c>
      <c r="AK52" s="93">
        <f t="shared" si="253"/>
        <v>0.98669581536110085</v>
      </c>
      <c r="AL52" s="93">
        <f t="shared" si="253"/>
        <v>0.98685371195501426</v>
      </c>
      <c r="AM52" s="93">
        <f t="shared" si="252"/>
        <v>0.98705112217944979</v>
      </c>
      <c r="AN52" s="93">
        <f t="shared" si="252"/>
        <v>0.98711034880037807</v>
      </c>
      <c r="AO52" s="93">
        <f t="shared" si="252"/>
        <v>0.98733743641075233</v>
      </c>
      <c r="AP52" s="93">
        <f t="shared" si="252"/>
        <v>0.98737693148801209</v>
      </c>
      <c r="AQ52" s="93">
        <f t="shared" si="252"/>
        <v>0.98757444637728731</v>
      </c>
      <c r="AR52" s="93">
        <f t="shared" si="252"/>
        <v>0.98779176056461127</v>
      </c>
      <c r="AS52" s="93">
        <f t="shared" si="252"/>
        <v>0.98804865321444746</v>
      </c>
      <c r="AT52" s="93">
        <f t="shared" si="252"/>
        <v>0.98830561267374273</v>
      </c>
      <c r="AU52" s="93">
        <f t="shared" si="252"/>
        <v>0.98847365319478564</v>
      </c>
      <c r="AV52" s="93">
        <f t="shared" si="252"/>
        <v>0.98874061316033912</v>
      </c>
      <c r="AW52" s="93">
        <f t="shared" si="252"/>
        <v>0.98899775257600864</v>
      </c>
      <c r="AX52" s="93">
        <f t="shared" si="252"/>
        <v>0.98921537995959974</v>
      </c>
      <c r="AY52" s="93">
        <f t="shared" si="252"/>
        <v>0.98949243784219576</v>
      </c>
      <c r="AZ52" s="93">
        <f t="shared" si="252"/>
        <v>0.98976957332272586</v>
      </c>
      <c r="BA52" s="93">
        <f t="shared" si="252"/>
        <v>0.990066593300716</v>
      </c>
      <c r="BB52" s="93">
        <f t="shared" si="252"/>
        <v>0.99043305353052213</v>
      </c>
      <c r="BC52" s="93">
        <f t="shared" si="254"/>
        <v>0.99069063309512695</v>
      </c>
      <c r="BD52" s="93">
        <f t="shared" si="248"/>
        <v>0.99107715318486911</v>
      </c>
      <c r="BE52" s="93">
        <f t="shared" si="248"/>
        <v>0.99146382407625921</v>
      </c>
      <c r="BF52" s="93">
        <f t="shared" si="248"/>
        <v>0.99186056830358016</v>
      </c>
      <c r="BG52" s="93">
        <f t="shared" si="248"/>
        <v>0.99232696197570902</v>
      </c>
      <c r="BH52" s="93">
        <f t="shared" si="248"/>
        <v>0.99257510575214702</v>
      </c>
      <c r="BI52" s="93">
        <f t="shared" si="248"/>
        <v>0.99291269606881039</v>
      </c>
      <c r="BJ52" s="93">
        <f t="shared" si="248"/>
        <v>0.99331995725128353</v>
      </c>
      <c r="BK52" s="93">
        <f t="shared" si="248"/>
        <v>0.99378703715874805</v>
      </c>
      <c r="BL52" s="93">
        <f t="shared" si="248"/>
        <v>0.99416481979026827</v>
      </c>
      <c r="BM52" s="93">
        <f t="shared" si="248"/>
        <v>0.99468205445858682</v>
      </c>
      <c r="BN52" s="93">
        <f t="shared" si="248"/>
        <v>0.99517964428072714</v>
      </c>
      <c r="BO52" s="93">
        <f t="shared" si="248"/>
        <v>0.99582693178638837</v>
      </c>
      <c r="BP52" s="93">
        <f t="shared" si="248"/>
        <v>0.9965344712609836</v>
      </c>
      <c r="BQ52" s="93">
        <f t="shared" si="248"/>
        <v>0.99726247286617598</v>
      </c>
      <c r="BR52" s="93">
        <f t="shared" si="248"/>
        <v>0.99798101919999993</v>
      </c>
      <c r="BS52" s="93">
        <f t="shared" si="248"/>
        <v>0.99902000000000002</v>
      </c>
      <c r="BT52" s="93">
        <f t="shared" ref="BT52:CI67" si="260">IF($W52&lt;BT$3,0,IF($W52=BT$3,1,BT51*$U51))</f>
        <v>1</v>
      </c>
      <c r="BU52" s="93">
        <f t="shared" si="260"/>
        <v>0</v>
      </c>
      <c r="BV52" s="93">
        <f t="shared" si="260"/>
        <v>0</v>
      </c>
      <c r="BW52" s="93">
        <f t="shared" si="260"/>
        <v>0</v>
      </c>
      <c r="BX52" s="93">
        <f t="shared" si="260"/>
        <v>0</v>
      </c>
      <c r="BY52" s="93">
        <f t="shared" si="260"/>
        <v>0</v>
      </c>
      <c r="BZ52" s="93">
        <f t="shared" si="260"/>
        <v>0</v>
      </c>
      <c r="CA52" s="93">
        <f t="shared" si="260"/>
        <v>0</v>
      </c>
      <c r="CB52" s="93">
        <f t="shared" si="260"/>
        <v>0</v>
      </c>
      <c r="CC52" s="93">
        <f t="shared" si="260"/>
        <v>0</v>
      </c>
      <c r="CD52" s="93">
        <f t="shared" si="260"/>
        <v>0</v>
      </c>
      <c r="CE52" s="93">
        <f t="shared" si="260"/>
        <v>0</v>
      </c>
      <c r="CF52" s="93">
        <f t="shared" si="260"/>
        <v>0</v>
      </c>
      <c r="CG52" s="93">
        <f t="shared" si="260"/>
        <v>0</v>
      </c>
      <c r="CH52" s="93">
        <f t="shared" si="260"/>
        <v>0</v>
      </c>
      <c r="CI52" s="93">
        <f t="shared" si="260"/>
        <v>0</v>
      </c>
      <c r="CJ52" s="93">
        <f t="shared" si="251"/>
        <v>0</v>
      </c>
      <c r="CK52" s="93">
        <f t="shared" si="251"/>
        <v>0</v>
      </c>
      <c r="CL52" s="93">
        <f t="shared" si="251"/>
        <v>0</v>
      </c>
      <c r="CM52" s="93">
        <f t="shared" si="251"/>
        <v>0</v>
      </c>
      <c r="CN52" s="93">
        <f t="shared" si="251"/>
        <v>0</v>
      </c>
      <c r="CO52" s="93">
        <f t="shared" si="251"/>
        <v>0</v>
      </c>
      <c r="CP52" s="93">
        <f t="shared" si="251"/>
        <v>0</v>
      </c>
      <c r="CQ52" s="93">
        <f t="shared" si="251"/>
        <v>0</v>
      </c>
      <c r="CR52" s="93">
        <f t="shared" si="251"/>
        <v>0</v>
      </c>
      <c r="CS52" s="93">
        <f t="shared" si="251"/>
        <v>0</v>
      </c>
      <c r="CT52" s="93">
        <f t="shared" si="251"/>
        <v>0</v>
      </c>
      <c r="CU52" s="93">
        <f t="shared" si="251"/>
        <v>0</v>
      </c>
      <c r="CV52" s="93">
        <f t="shared" si="251"/>
        <v>0</v>
      </c>
      <c r="CW52" s="93">
        <f t="shared" si="251"/>
        <v>0</v>
      </c>
      <c r="CX52" s="93">
        <f t="shared" si="251"/>
        <v>0</v>
      </c>
      <c r="CY52" s="93">
        <f t="shared" si="251"/>
        <v>0</v>
      </c>
      <c r="CZ52" s="93">
        <f t="shared" si="259"/>
        <v>0</v>
      </c>
      <c r="DA52" s="93">
        <f t="shared" si="259"/>
        <v>0</v>
      </c>
      <c r="DB52" s="93">
        <f t="shared" si="259"/>
        <v>0</v>
      </c>
      <c r="DC52" s="93">
        <f t="shared" si="259"/>
        <v>0</v>
      </c>
      <c r="DD52" s="93">
        <f t="shared" si="259"/>
        <v>0</v>
      </c>
      <c r="DE52" s="93">
        <f t="shared" si="259"/>
        <v>0</v>
      </c>
      <c r="DF52" s="93">
        <f t="shared" si="259"/>
        <v>0</v>
      </c>
      <c r="DG52" s="93">
        <f t="shared" si="259"/>
        <v>0</v>
      </c>
      <c r="DH52" s="93">
        <f t="shared" si="259"/>
        <v>0</v>
      </c>
      <c r="DI52" s="93">
        <f t="shared" si="259"/>
        <v>0</v>
      </c>
      <c r="DJ52" s="93">
        <f t="shared" si="259"/>
        <v>0</v>
      </c>
      <c r="DK52" s="93">
        <f t="shared" si="259"/>
        <v>0</v>
      </c>
      <c r="DL52" s="93">
        <f t="shared" si="259"/>
        <v>0</v>
      </c>
      <c r="DM52" s="93">
        <f t="shared" si="259"/>
        <v>0</v>
      </c>
      <c r="DN52" s="93">
        <f t="shared" si="259"/>
        <v>0</v>
      </c>
      <c r="DO52" s="93">
        <f t="shared" si="259"/>
        <v>0</v>
      </c>
      <c r="DP52" s="93">
        <f t="shared" si="257"/>
        <v>0</v>
      </c>
      <c r="DQ52" s="93">
        <f t="shared" si="257"/>
        <v>0</v>
      </c>
      <c r="DR52" s="93">
        <f t="shared" si="257"/>
        <v>0</v>
      </c>
      <c r="DS52" s="93">
        <f t="shared" si="257"/>
        <v>0</v>
      </c>
      <c r="DU52" s="37">
        <v>48</v>
      </c>
      <c r="DV52" s="93">
        <f t="shared" si="147"/>
        <v>0.49621678946365944</v>
      </c>
      <c r="DW52" s="93">
        <f t="shared" si="148"/>
        <v>0.50351409519106616</v>
      </c>
      <c r="DX52" s="93">
        <f t="shared" si="149"/>
        <v>0.51091871423799351</v>
      </c>
      <c r="DY52" s="93">
        <f t="shared" si="150"/>
        <v>0.51843222474149331</v>
      </c>
      <c r="DZ52" s="93">
        <f t="shared" si="151"/>
        <v>0.5260562280465152</v>
      </c>
      <c r="EA52" s="93">
        <f t="shared" si="152"/>
        <v>0.53379234904719919</v>
      </c>
      <c r="EB52" s="93">
        <f t="shared" si="153"/>
        <v>0.54164223653318744</v>
      </c>
      <c r="EC52" s="93">
        <f t="shared" si="154"/>
        <v>0.54960756354102847</v>
      </c>
      <c r="ED52" s="93">
        <f t="shared" si="155"/>
        <v>0.55769002771074938</v>
      </c>
      <c r="EE52" s="93">
        <f t="shared" si="156"/>
        <v>0.56589135164767213</v>
      </c>
      <c r="EF52" s="93">
        <f t="shared" si="157"/>
        <v>0.57421328328954968</v>
      </c>
      <c r="EG52" s="93">
        <f t="shared" si="158"/>
        <v>0.58265759627910185</v>
      </c>
      <c r="EH52" s="93">
        <f t="shared" si="159"/>
        <v>0.59122609034202978</v>
      </c>
      <c r="EI52" s="93">
        <f t="shared" si="160"/>
        <v>0.59992059167058898</v>
      </c>
      <c r="EJ52" s="93">
        <f t="shared" si="161"/>
        <v>0.60874295331280348</v>
      </c>
      <c r="EK52" s="93">
        <f t="shared" si="162"/>
        <v>0.61769505556740356</v>
      </c>
      <c r="EL52" s="93">
        <f t="shared" si="163"/>
        <v>0.62677880638457129</v>
      </c>
      <c r="EM52" s="93">
        <f t="shared" si="164"/>
        <v>0.63599614177257957</v>
      </c>
      <c r="EN52" s="93">
        <f t="shared" si="165"/>
        <v>0.64534902621041157</v>
      </c>
      <c r="EO52" s="93">
        <f t="shared" si="166"/>
        <v>0.65483945306644697</v>
      </c>
      <c r="EP52" s="93">
        <f t="shared" si="167"/>
        <v>0.6644694450233064</v>
      </c>
      <c r="EQ52" s="93">
        <f t="shared" si="168"/>
        <v>0.67424105450894323</v>
      </c>
      <c r="ER52" s="93">
        <f t="shared" si="169"/>
        <v>0.68415636413407466</v>
      </c>
      <c r="ES52" s="93">
        <f t="shared" si="170"/>
        <v>0.69421748713604636</v>
      </c>
      <c r="ET52" s="93">
        <f t="shared" si="171"/>
        <v>0.70442656782922342</v>
      </c>
      <c r="EU52" s="93">
        <f t="shared" si="172"/>
        <v>0.71478578206200605</v>
      </c>
      <c r="EV52" s="93">
        <f t="shared" si="173"/>
        <v>0.72529733768056492</v>
      </c>
      <c r="EW52" s="93">
        <f t="shared" si="174"/>
        <v>0.73596347499939674</v>
      </c>
      <c r="EX52" s="93">
        <f t="shared" si="175"/>
        <v>0.7467864672787996</v>
      </c>
      <c r="EY52" s="93">
        <f t="shared" si="176"/>
        <v>0.75776862120937016</v>
      </c>
      <c r="EZ52" s="93">
        <f t="shared" si="177"/>
        <v>0.76891227740362555</v>
      </c>
      <c r="FA52" s="93">
        <f t="shared" si="178"/>
        <v>0.78021981089485526</v>
      </c>
      <c r="FB52" s="93">
        <f t="shared" si="179"/>
        <v>0.79169363164330897</v>
      </c>
      <c r="FC52" s="93">
        <f t="shared" si="180"/>
        <v>0.80333618504982807</v>
      </c>
      <c r="FD52" s="93">
        <f t="shared" si="181"/>
        <v>0.81514995247703126</v>
      </c>
      <c r="FE52" s="93">
        <f t="shared" si="182"/>
        <v>0.827137451778164</v>
      </c>
      <c r="FF52" s="93">
        <f t="shared" si="183"/>
        <v>0.83930123783372512</v>
      </c>
      <c r="FG52" s="93">
        <f t="shared" si="184"/>
        <v>0.8516439030959857</v>
      </c>
      <c r="FH52" s="93">
        <f t="shared" si="185"/>
        <v>0.86416807814151486</v>
      </c>
      <c r="FI52" s="93">
        <f t="shared" si="186"/>
        <v>0.8768764322318312</v>
      </c>
      <c r="FJ52" s="93">
        <f t="shared" si="187"/>
        <v>0.88977167388229927</v>
      </c>
      <c r="FK52" s="93">
        <f t="shared" si="188"/>
        <v>0.90285655143939192</v>
      </c>
      <c r="FL52" s="93">
        <f t="shared" si="189"/>
        <v>0.91613385366644173</v>
      </c>
      <c r="FM52" s="93">
        <f t="shared" si="190"/>
        <v>0.92960641033800695</v>
      </c>
      <c r="FN52" s="93">
        <f t="shared" si="191"/>
        <v>0.94327709284297756</v>
      </c>
      <c r="FO52" s="93">
        <f t="shared" si="192"/>
        <v>0.95714881479655067</v>
      </c>
      <c r="FP52" s="93">
        <f t="shared" si="193"/>
        <v>0.97122453266120568</v>
      </c>
      <c r="FQ52" s="93">
        <f t="shared" si="194"/>
        <v>0.98550724637681164</v>
      </c>
      <c r="FR52" s="93">
        <f t="shared" si="195"/>
        <v>1</v>
      </c>
      <c r="FS52" s="93">
        <f t="shared" si="196"/>
        <v>0</v>
      </c>
      <c r="FT52" s="93">
        <f t="shared" si="197"/>
        <v>0</v>
      </c>
      <c r="FU52" s="93">
        <f t="shared" si="198"/>
        <v>0</v>
      </c>
      <c r="FV52" s="93">
        <f t="shared" si="199"/>
        <v>0</v>
      </c>
      <c r="FW52" s="93">
        <f t="shared" si="200"/>
        <v>0</v>
      </c>
      <c r="FX52" s="93">
        <f t="shared" si="201"/>
        <v>0</v>
      </c>
      <c r="FY52" s="93">
        <f t="shared" si="202"/>
        <v>0</v>
      </c>
      <c r="FZ52" s="93">
        <f t="shared" si="203"/>
        <v>0</v>
      </c>
      <c r="GA52" s="93">
        <f t="shared" si="204"/>
        <v>0</v>
      </c>
      <c r="GB52" s="93">
        <f t="shared" si="205"/>
        <v>0</v>
      </c>
      <c r="GC52" s="93">
        <f t="shared" si="206"/>
        <v>0</v>
      </c>
      <c r="GD52" s="93">
        <f t="shared" si="207"/>
        <v>0</v>
      </c>
      <c r="GE52" s="93">
        <f t="shared" si="208"/>
        <v>0</v>
      </c>
      <c r="GF52" s="93">
        <f t="shared" si="209"/>
        <v>0</v>
      </c>
      <c r="GG52" s="93">
        <f t="shared" si="210"/>
        <v>0</v>
      </c>
      <c r="GH52" s="93">
        <f t="shared" si="211"/>
        <v>0</v>
      </c>
      <c r="GI52" s="93">
        <f t="shared" si="212"/>
        <v>0</v>
      </c>
      <c r="GJ52" s="93">
        <f t="shared" si="213"/>
        <v>0</v>
      </c>
      <c r="GK52" s="93">
        <f t="shared" si="214"/>
        <v>0</v>
      </c>
      <c r="GL52" s="93">
        <f t="shared" si="215"/>
        <v>0</v>
      </c>
      <c r="GM52" s="93">
        <f t="shared" si="216"/>
        <v>0</v>
      </c>
      <c r="GN52" s="93">
        <f t="shared" si="217"/>
        <v>0</v>
      </c>
      <c r="GO52" s="93">
        <f t="shared" si="218"/>
        <v>0</v>
      </c>
      <c r="GP52" s="93">
        <f t="shared" si="219"/>
        <v>0</v>
      </c>
      <c r="GQ52" s="93">
        <f t="shared" si="220"/>
        <v>0</v>
      </c>
      <c r="GR52" s="93">
        <f t="shared" si="221"/>
        <v>0</v>
      </c>
      <c r="GS52" s="93">
        <f t="shared" si="222"/>
        <v>0</v>
      </c>
      <c r="GT52" s="93">
        <f t="shared" si="223"/>
        <v>0</v>
      </c>
      <c r="GU52" s="93">
        <f t="shared" si="224"/>
        <v>0</v>
      </c>
      <c r="GV52" s="93">
        <f t="shared" si="225"/>
        <v>0</v>
      </c>
      <c r="GW52" s="93">
        <f t="shared" si="226"/>
        <v>0</v>
      </c>
      <c r="GX52" s="93">
        <f t="shared" si="227"/>
        <v>0</v>
      </c>
      <c r="GY52" s="93">
        <f t="shared" si="228"/>
        <v>0</v>
      </c>
      <c r="GZ52" s="93">
        <f t="shared" si="229"/>
        <v>0</v>
      </c>
      <c r="HA52" s="93">
        <f t="shared" si="230"/>
        <v>0</v>
      </c>
      <c r="HB52" s="93">
        <f t="shared" si="231"/>
        <v>0</v>
      </c>
      <c r="HC52" s="93">
        <f t="shared" si="232"/>
        <v>0</v>
      </c>
      <c r="HD52" s="93">
        <f t="shared" si="233"/>
        <v>0</v>
      </c>
      <c r="HE52" s="93">
        <f t="shared" si="234"/>
        <v>0</v>
      </c>
      <c r="HF52" s="93">
        <f t="shared" si="235"/>
        <v>0</v>
      </c>
      <c r="HG52" s="93">
        <f t="shared" si="236"/>
        <v>0</v>
      </c>
      <c r="HH52" s="93">
        <f t="shared" si="237"/>
        <v>0</v>
      </c>
      <c r="HI52" s="93">
        <f t="shared" si="238"/>
        <v>0</v>
      </c>
      <c r="HJ52" s="93">
        <f t="shared" si="239"/>
        <v>0</v>
      </c>
      <c r="HK52" s="93">
        <f t="shared" si="240"/>
        <v>0</v>
      </c>
      <c r="HL52" s="93">
        <f t="shared" si="241"/>
        <v>0</v>
      </c>
      <c r="HM52" s="93">
        <f t="shared" si="242"/>
        <v>0</v>
      </c>
      <c r="HN52" s="93">
        <f t="shared" si="243"/>
        <v>0</v>
      </c>
      <c r="HO52" s="93">
        <f t="shared" si="244"/>
        <v>0</v>
      </c>
      <c r="HP52" s="93">
        <f t="shared" si="245"/>
        <v>0</v>
      </c>
      <c r="HQ52" s="93">
        <f t="shared" si="246"/>
        <v>0</v>
      </c>
    </row>
    <row r="53" spans="2:225" x14ac:dyDescent="0.25">
      <c r="B53" s="40">
        <v>49</v>
      </c>
      <c r="C53" s="91">
        <f t="shared" ca="1" si="140"/>
        <v>5613754.0207223278</v>
      </c>
      <c r="D53" s="91">
        <f t="shared" ca="1" si="141"/>
        <v>6301830.031844588</v>
      </c>
      <c r="E53" s="91">
        <f t="shared" ca="1" si="142"/>
        <v>3651334.680425487</v>
      </c>
      <c r="F53" s="91">
        <f t="shared" ca="1" si="143"/>
        <v>4465704.8302458758</v>
      </c>
      <c r="H53" s="40">
        <v>49</v>
      </c>
      <c r="I53" s="91">
        <f t="shared" si="255"/>
        <v>484770.71184088808</v>
      </c>
      <c r="J53" s="41">
        <f t="shared" si="256"/>
        <v>0.85299999999999998</v>
      </c>
      <c r="K53" s="92">
        <f t="shared" si="144"/>
        <v>413509.4172002775</v>
      </c>
      <c r="L53" s="92">
        <f t="shared" si="145"/>
        <v>1647.4478772919422</v>
      </c>
      <c r="M53" s="42"/>
      <c r="N53" s="40">
        <v>49</v>
      </c>
      <c r="O53" s="54">
        <f t="shared" si="133"/>
        <v>3.83767404095655</v>
      </c>
      <c r="P53" s="92">
        <f t="shared" si="258"/>
        <v>475.12178858643574</v>
      </c>
      <c r="Q53" s="92">
        <f t="shared" si="146"/>
        <v>173419.45283404904</v>
      </c>
      <c r="R53" s="42"/>
      <c r="S53" s="40">
        <v>49</v>
      </c>
      <c r="T53" s="54">
        <f>'7. Dödsrisk'!F53</f>
        <v>1.5499999999999999E-3</v>
      </c>
      <c r="U53" s="90">
        <f t="shared" si="116"/>
        <v>0.99844999999999995</v>
      </c>
      <c r="V53" s="43"/>
      <c r="W53" s="37">
        <v>49</v>
      </c>
      <c r="X53" s="93">
        <f t="shared" si="253"/>
        <v>0.98243960863534441</v>
      </c>
      <c r="Y53" s="93">
        <f t="shared" si="253"/>
        <v>0.98450707348967259</v>
      </c>
      <c r="Z53" s="93">
        <f t="shared" si="253"/>
        <v>0.98469416538109533</v>
      </c>
      <c r="AA53" s="93">
        <f t="shared" si="253"/>
        <v>0.98480249365539729</v>
      </c>
      <c r="AB53" s="93">
        <f t="shared" si="253"/>
        <v>0.98485173624220923</v>
      </c>
      <c r="AC53" s="93">
        <f t="shared" si="253"/>
        <v>0.98492068068985794</v>
      </c>
      <c r="AD53" s="93">
        <f t="shared" si="253"/>
        <v>0.98492068068985794</v>
      </c>
      <c r="AE53" s="93">
        <f t="shared" si="253"/>
        <v>0.9850290338835852</v>
      </c>
      <c r="AF53" s="93">
        <f t="shared" si="253"/>
        <v>0.98511769447608799</v>
      </c>
      <c r="AG53" s="93">
        <f t="shared" si="253"/>
        <v>0.98520636304876263</v>
      </c>
      <c r="AH53" s="93">
        <f t="shared" si="253"/>
        <v>0.98529503960232678</v>
      </c>
      <c r="AI53" s="93">
        <f t="shared" si="253"/>
        <v>0.98549213802993285</v>
      </c>
      <c r="AJ53" s="93">
        <f t="shared" si="253"/>
        <v>0.98553155929230429</v>
      </c>
      <c r="AK53" s="93">
        <f t="shared" si="253"/>
        <v>0.98557098213158911</v>
      </c>
      <c r="AL53" s="93">
        <f t="shared" si="253"/>
        <v>0.98572869872338553</v>
      </c>
      <c r="AM53" s="93">
        <f t="shared" si="252"/>
        <v>0.98592588390016522</v>
      </c>
      <c r="AN53" s="93">
        <f t="shared" si="252"/>
        <v>0.98598504300274559</v>
      </c>
      <c r="AO53" s="93">
        <f t="shared" si="252"/>
        <v>0.98621187173324409</v>
      </c>
      <c r="AP53" s="93">
        <f t="shared" si="252"/>
        <v>0.98625132178611574</v>
      </c>
      <c r="AQ53" s="93">
        <f t="shared" si="252"/>
        <v>0.98644861150841712</v>
      </c>
      <c r="AR53" s="93">
        <f t="shared" si="252"/>
        <v>0.98666567795756754</v>
      </c>
      <c r="AS53" s="93">
        <f t="shared" si="252"/>
        <v>0.98692227774978292</v>
      </c>
      <c r="AT53" s="93">
        <f t="shared" si="252"/>
        <v>0.98717894427529462</v>
      </c>
      <c r="AU53" s="93">
        <f t="shared" si="252"/>
        <v>0.98734679323014352</v>
      </c>
      <c r="AV53" s="93">
        <f t="shared" si="252"/>
        <v>0.98761344886133628</v>
      </c>
      <c r="AW53" s="93">
        <f t="shared" si="252"/>
        <v>0.98787029513807201</v>
      </c>
      <c r="AX53" s="93">
        <f t="shared" si="252"/>
        <v>0.98808767442644574</v>
      </c>
      <c r="AY53" s="93">
        <f t="shared" si="252"/>
        <v>0.98836441646305562</v>
      </c>
      <c r="AZ53" s="93">
        <f t="shared" si="252"/>
        <v>0.98864123600913789</v>
      </c>
      <c r="BA53" s="93">
        <f t="shared" si="252"/>
        <v>0.9889379173843531</v>
      </c>
      <c r="BB53" s="93">
        <f t="shared" si="252"/>
        <v>0.98930395984949726</v>
      </c>
      <c r="BC53" s="93">
        <f t="shared" si="254"/>
        <v>0.98956124577339843</v>
      </c>
      <c r="BD53" s="93">
        <f t="shared" si="248"/>
        <v>0.98994732523023832</v>
      </c>
      <c r="BE53" s="93">
        <f t="shared" si="248"/>
        <v>0.99033355531681222</v>
      </c>
      <c r="BF53" s="93">
        <f t="shared" si="248"/>
        <v>0.990729847255714</v>
      </c>
      <c r="BG53" s="93">
        <f t="shared" si="248"/>
        <v>0.99119570923905664</v>
      </c>
      <c r="BH53" s="93">
        <f t="shared" si="248"/>
        <v>0.99144357013158957</v>
      </c>
      <c r="BI53" s="93">
        <f t="shared" si="248"/>
        <v>0.99178077559529187</v>
      </c>
      <c r="BJ53" s="93">
        <f t="shared" si="248"/>
        <v>0.99218757250001699</v>
      </c>
      <c r="BK53" s="93">
        <f t="shared" si="248"/>
        <v>0.99265411993638708</v>
      </c>
      <c r="BL53" s="93">
        <f t="shared" si="248"/>
        <v>0.99303147189570729</v>
      </c>
      <c r="BM53" s="93">
        <f t="shared" si="248"/>
        <v>0.99354811691650402</v>
      </c>
      <c r="BN53" s="93">
        <f t="shared" si="248"/>
        <v>0.99404513948624706</v>
      </c>
      <c r="BO53" s="93">
        <f t="shared" si="248"/>
        <v>0.99469168908415184</v>
      </c>
      <c r="BP53" s="93">
        <f t="shared" si="248"/>
        <v>0.99539842196374606</v>
      </c>
      <c r="BQ53" s="93">
        <f t="shared" si="248"/>
        <v>0.99612559364710851</v>
      </c>
      <c r="BR53" s="93">
        <f t="shared" si="248"/>
        <v>0.99684332083811189</v>
      </c>
      <c r="BS53" s="93">
        <f t="shared" si="248"/>
        <v>0.99788111719999995</v>
      </c>
      <c r="BT53" s="93">
        <f t="shared" si="260"/>
        <v>0.99885999999999997</v>
      </c>
      <c r="BU53" s="93">
        <f t="shared" si="260"/>
        <v>1</v>
      </c>
      <c r="BV53" s="93">
        <f t="shared" si="260"/>
        <v>0</v>
      </c>
      <c r="BW53" s="93">
        <f t="shared" si="260"/>
        <v>0</v>
      </c>
      <c r="BX53" s="93">
        <f t="shared" si="260"/>
        <v>0</v>
      </c>
      <c r="BY53" s="93">
        <f t="shared" si="260"/>
        <v>0</v>
      </c>
      <c r="BZ53" s="93">
        <f t="shared" si="260"/>
        <v>0</v>
      </c>
      <c r="CA53" s="93">
        <f t="shared" si="260"/>
        <v>0</v>
      </c>
      <c r="CB53" s="93">
        <f t="shared" si="260"/>
        <v>0</v>
      </c>
      <c r="CC53" s="93">
        <f t="shared" si="260"/>
        <v>0</v>
      </c>
      <c r="CD53" s="93">
        <f t="shared" si="260"/>
        <v>0</v>
      </c>
      <c r="CE53" s="93">
        <f t="shared" si="260"/>
        <v>0</v>
      </c>
      <c r="CF53" s="93">
        <f t="shared" si="260"/>
        <v>0</v>
      </c>
      <c r="CG53" s="93">
        <f t="shared" si="260"/>
        <v>0</v>
      </c>
      <c r="CH53" s="93">
        <f t="shared" si="260"/>
        <v>0</v>
      </c>
      <c r="CI53" s="93">
        <f t="shared" si="260"/>
        <v>0</v>
      </c>
      <c r="CJ53" s="93">
        <f t="shared" si="251"/>
        <v>0</v>
      </c>
      <c r="CK53" s="93">
        <f t="shared" si="251"/>
        <v>0</v>
      </c>
      <c r="CL53" s="93">
        <f t="shared" si="251"/>
        <v>0</v>
      </c>
      <c r="CM53" s="93">
        <f t="shared" si="251"/>
        <v>0</v>
      </c>
      <c r="CN53" s="93">
        <f t="shared" si="251"/>
        <v>0</v>
      </c>
      <c r="CO53" s="93">
        <f t="shared" si="251"/>
        <v>0</v>
      </c>
      <c r="CP53" s="93">
        <f t="shared" si="251"/>
        <v>0</v>
      </c>
      <c r="CQ53" s="93">
        <f t="shared" si="251"/>
        <v>0</v>
      </c>
      <c r="CR53" s="93">
        <f t="shared" si="251"/>
        <v>0</v>
      </c>
      <c r="CS53" s="93">
        <f t="shared" si="251"/>
        <v>0</v>
      </c>
      <c r="CT53" s="93">
        <f t="shared" si="251"/>
        <v>0</v>
      </c>
      <c r="CU53" s="93">
        <f t="shared" si="251"/>
        <v>0</v>
      </c>
      <c r="CV53" s="93">
        <f t="shared" si="251"/>
        <v>0</v>
      </c>
      <c r="CW53" s="93">
        <f t="shared" si="251"/>
        <v>0</v>
      </c>
      <c r="CX53" s="93">
        <f t="shared" si="251"/>
        <v>0</v>
      </c>
      <c r="CY53" s="93">
        <f t="shared" si="251"/>
        <v>0</v>
      </c>
      <c r="CZ53" s="93">
        <f t="shared" si="259"/>
        <v>0</v>
      </c>
      <c r="DA53" s="93">
        <f t="shared" si="259"/>
        <v>0</v>
      </c>
      <c r="DB53" s="93">
        <f t="shared" si="259"/>
        <v>0</v>
      </c>
      <c r="DC53" s="93">
        <f t="shared" si="259"/>
        <v>0</v>
      </c>
      <c r="DD53" s="93">
        <f t="shared" si="259"/>
        <v>0</v>
      </c>
      <c r="DE53" s="93">
        <f t="shared" si="259"/>
        <v>0</v>
      </c>
      <c r="DF53" s="93">
        <f t="shared" si="259"/>
        <v>0</v>
      </c>
      <c r="DG53" s="93">
        <f t="shared" si="259"/>
        <v>0</v>
      </c>
      <c r="DH53" s="93">
        <f t="shared" si="259"/>
        <v>0</v>
      </c>
      <c r="DI53" s="93">
        <f t="shared" si="259"/>
        <v>0</v>
      </c>
      <c r="DJ53" s="93">
        <f t="shared" si="259"/>
        <v>0</v>
      </c>
      <c r="DK53" s="93">
        <f t="shared" si="259"/>
        <v>0</v>
      </c>
      <c r="DL53" s="93">
        <f t="shared" si="259"/>
        <v>0</v>
      </c>
      <c r="DM53" s="93">
        <f t="shared" si="259"/>
        <v>0</v>
      </c>
      <c r="DN53" s="93">
        <f t="shared" si="259"/>
        <v>0</v>
      </c>
      <c r="DO53" s="93">
        <f t="shared" si="259"/>
        <v>0</v>
      </c>
      <c r="DP53" s="93">
        <f t="shared" si="257"/>
        <v>0</v>
      </c>
      <c r="DQ53" s="93">
        <f t="shared" si="257"/>
        <v>0</v>
      </c>
      <c r="DR53" s="93">
        <f t="shared" si="257"/>
        <v>0</v>
      </c>
      <c r="DS53" s="93">
        <f t="shared" si="257"/>
        <v>0</v>
      </c>
      <c r="DU53" s="37">
        <v>49</v>
      </c>
      <c r="DV53" s="93">
        <f t="shared" si="147"/>
        <v>0.48902524179027312</v>
      </c>
      <c r="DW53" s="93">
        <f t="shared" si="148"/>
        <v>0.49621678946365944</v>
      </c>
      <c r="DX53" s="93">
        <f t="shared" si="149"/>
        <v>0.50351409519106616</v>
      </c>
      <c r="DY53" s="93">
        <f t="shared" si="150"/>
        <v>0.51091871423799351</v>
      </c>
      <c r="DZ53" s="93">
        <f t="shared" si="151"/>
        <v>0.51843222474149331</v>
      </c>
      <c r="EA53" s="93">
        <f t="shared" si="152"/>
        <v>0.5260562280465152</v>
      </c>
      <c r="EB53" s="93">
        <f t="shared" si="153"/>
        <v>0.53379234904719919</v>
      </c>
      <c r="EC53" s="93">
        <f t="shared" si="154"/>
        <v>0.54164223653318744</v>
      </c>
      <c r="ED53" s="93">
        <f t="shared" si="155"/>
        <v>0.54960756354102847</v>
      </c>
      <c r="EE53" s="93">
        <f t="shared" si="156"/>
        <v>0.55769002771074938</v>
      </c>
      <c r="EF53" s="93">
        <f t="shared" si="157"/>
        <v>0.56589135164767213</v>
      </c>
      <c r="EG53" s="93">
        <f t="shared" si="158"/>
        <v>0.57421328328954968</v>
      </c>
      <c r="EH53" s="93">
        <f t="shared" si="159"/>
        <v>0.58265759627910185</v>
      </c>
      <c r="EI53" s="93">
        <f t="shared" si="160"/>
        <v>0.59122609034202978</v>
      </c>
      <c r="EJ53" s="93">
        <f t="shared" si="161"/>
        <v>0.59992059167058898</v>
      </c>
      <c r="EK53" s="93">
        <f t="shared" si="162"/>
        <v>0.60874295331280348</v>
      </c>
      <c r="EL53" s="93">
        <f t="shared" si="163"/>
        <v>0.61769505556740356</v>
      </c>
      <c r="EM53" s="93">
        <f t="shared" si="164"/>
        <v>0.62677880638457129</v>
      </c>
      <c r="EN53" s="93">
        <f t="shared" si="165"/>
        <v>0.63599614177257957</v>
      </c>
      <c r="EO53" s="93">
        <f t="shared" si="166"/>
        <v>0.64534902621041157</v>
      </c>
      <c r="EP53" s="93">
        <f t="shared" si="167"/>
        <v>0.65483945306644697</v>
      </c>
      <c r="EQ53" s="93">
        <f t="shared" si="168"/>
        <v>0.6644694450233064</v>
      </c>
      <c r="ER53" s="93">
        <f t="shared" si="169"/>
        <v>0.67424105450894323</v>
      </c>
      <c r="ES53" s="93">
        <f t="shared" si="170"/>
        <v>0.68415636413407466</v>
      </c>
      <c r="ET53" s="93">
        <f t="shared" si="171"/>
        <v>0.69421748713604636</v>
      </c>
      <c r="EU53" s="93">
        <f t="shared" si="172"/>
        <v>0.70442656782922342</v>
      </c>
      <c r="EV53" s="93">
        <f t="shared" si="173"/>
        <v>0.71478578206200605</v>
      </c>
      <c r="EW53" s="93">
        <f t="shared" si="174"/>
        <v>0.72529733768056492</v>
      </c>
      <c r="EX53" s="93">
        <f t="shared" si="175"/>
        <v>0.73596347499939674</v>
      </c>
      <c r="EY53" s="93">
        <f t="shared" si="176"/>
        <v>0.7467864672787996</v>
      </c>
      <c r="EZ53" s="93">
        <f t="shared" si="177"/>
        <v>0.75776862120937016</v>
      </c>
      <c r="FA53" s="93">
        <f t="shared" si="178"/>
        <v>0.76891227740362555</v>
      </c>
      <c r="FB53" s="93">
        <f t="shared" si="179"/>
        <v>0.78021981089485526</v>
      </c>
      <c r="FC53" s="93">
        <f t="shared" si="180"/>
        <v>0.79169363164330897</v>
      </c>
      <c r="FD53" s="93">
        <f t="shared" si="181"/>
        <v>0.80333618504982807</v>
      </c>
      <c r="FE53" s="93">
        <f t="shared" si="182"/>
        <v>0.81514995247703126</v>
      </c>
      <c r="FF53" s="93">
        <f t="shared" si="183"/>
        <v>0.827137451778164</v>
      </c>
      <c r="FG53" s="93">
        <f t="shared" si="184"/>
        <v>0.83930123783372512</v>
      </c>
      <c r="FH53" s="93">
        <f t="shared" si="185"/>
        <v>0.8516439030959857</v>
      </c>
      <c r="FI53" s="93">
        <f t="shared" si="186"/>
        <v>0.86416807814151486</v>
      </c>
      <c r="FJ53" s="93">
        <f t="shared" si="187"/>
        <v>0.8768764322318312</v>
      </c>
      <c r="FK53" s="93">
        <f t="shared" si="188"/>
        <v>0.88977167388229927</v>
      </c>
      <c r="FL53" s="93">
        <f t="shared" si="189"/>
        <v>0.90285655143939192</v>
      </c>
      <c r="FM53" s="93">
        <f t="shared" si="190"/>
        <v>0.91613385366644173</v>
      </c>
      <c r="FN53" s="93">
        <f t="shared" si="191"/>
        <v>0.92960641033800695</v>
      </c>
      <c r="FO53" s="93">
        <f t="shared" si="192"/>
        <v>0.94327709284297756</v>
      </c>
      <c r="FP53" s="93">
        <f t="shared" si="193"/>
        <v>0.95714881479655067</v>
      </c>
      <c r="FQ53" s="93">
        <f t="shared" si="194"/>
        <v>0.97122453266120568</v>
      </c>
      <c r="FR53" s="93">
        <f t="shared" si="195"/>
        <v>0.98550724637681164</v>
      </c>
      <c r="FS53" s="93">
        <f t="shared" si="196"/>
        <v>1</v>
      </c>
      <c r="FT53" s="93">
        <f t="shared" si="197"/>
        <v>0</v>
      </c>
      <c r="FU53" s="93">
        <f t="shared" si="198"/>
        <v>0</v>
      </c>
      <c r="FV53" s="93">
        <f t="shared" si="199"/>
        <v>0</v>
      </c>
      <c r="FW53" s="93">
        <f t="shared" si="200"/>
        <v>0</v>
      </c>
      <c r="FX53" s="93">
        <f t="shared" si="201"/>
        <v>0</v>
      </c>
      <c r="FY53" s="93">
        <f t="shared" si="202"/>
        <v>0</v>
      </c>
      <c r="FZ53" s="93">
        <f t="shared" si="203"/>
        <v>0</v>
      </c>
      <c r="GA53" s="93">
        <f t="shared" si="204"/>
        <v>0</v>
      </c>
      <c r="GB53" s="93">
        <f t="shared" si="205"/>
        <v>0</v>
      </c>
      <c r="GC53" s="93">
        <f t="shared" si="206"/>
        <v>0</v>
      </c>
      <c r="GD53" s="93">
        <f t="shared" si="207"/>
        <v>0</v>
      </c>
      <c r="GE53" s="93">
        <f t="shared" si="208"/>
        <v>0</v>
      </c>
      <c r="GF53" s="93">
        <f t="shared" si="209"/>
        <v>0</v>
      </c>
      <c r="GG53" s="93">
        <f t="shared" si="210"/>
        <v>0</v>
      </c>
      <c r="GH53" s="93">
        <f t="shared" si="211"/>
        <v>0</v>
      </c>
      <c r="GI53" s="93">
        <f t="shared" si="212"/>
        <v>0</v>
      </c>
      <c r="GJ53" s="93">
        <f t="shared" si="213"/>
        <v>0</v>
      </c>
      <c r="GK53" s="93">
        <f t="shared" si="214"/>
        <v>0</v>
      </c>
      <c r="GL53" s="93">
        <f t="shared" si="215"/>
        <v>0</v>
      </c>
      <c r="GM53" s="93">
        <f t="shared" si="216"/>
        <v>0</v>
      </c>
      <c r="GN53" s="93">
        <f t="shared" si="217"/>
        <v>0</v>
      </c>
      <c r="GO53" s="93">
        <f t="shared" si="218"/>
        <v>0</v>
      </c>
      <c r="GP53" s="93">
        <f t="shared" si="219"/>
        <v>0</v>
      </c>
      <c r="GQ53" s="93">
        <f t="shared" si="220"/>
        <v>0</v>
      </c>
      <c r="GR53" s="93">
        <f t="shared" si="221"/>
        <v>0</v>
      </c>
      <c r="GS53" s="93">
        <f t="shared" si="222"/>
        <v>0</v>
      </c>
      <c r="GT53" s="93">
        <f t="shared" si="223"/>
        <v>0</v>
      </c>
      <c r="GU53" s="93">
        <f t="shared" si="224"/>
        <v>0</v>
      </c>
      <c r="GV53" s="93">
        <f t="shared" si="225"/>
        <v>0</v>
      </c>
      <c r="GW53" s="93">
        <f t="shared" si="226"/>
        <v>0</v>
      </c>
      <c r="GX53" s="93">
        <f t="shared" si="227"/>
        <v>0</v>
      </c>
      <c r="GY53" s="93">
        <f t="shared" si="228"/>
        <v>0</v>
      </c>
      <c r="GZ53" s="93">
        <f t="shared" si="229"/>
        <v>0</v>
      </c>
      <c r="HA53" s="93">
        <f t="shared" si="230"/>
        <v>0</v>
      </c>
      <c r="HB53" s="93">
        <f t="shared" si="231"/>
        <v>0</v>
      </c>
      <c r="HC53" s="93">
        <f t="shared" si="232"/>
        <v>0</v>
      </c>
      <c r="HD53" s="93">
        <f t="shared" si="233"/>
        <v>0</v>
      </c>
      <c r="HE53" s="93">
        <f t="shared" si="234"/>
        <v>0</v>
      </c>
      <c r="HF53" s="93">
        <f t="shared" si="235"/>
        <v>0</v>
      </c>
      <c r="HG53" s="93">
        <f t="shared" si="236"/>
        <v>0</v>
      </c>
      <c r="HH53" s="93">
        <f t="shared" si="237"/>
        <v>0</v>
      </c>
      <c r="HI53" s="93">
        <f t="shared" si="238"/>
        <v>0</v>
      </c>
      <c r="HJ53" s="93">
        <f t="shared" si="239"/>
        <v>0</v>
      </c>
      <c r="HK53" s="93">
        <f t="shared" si="240"/>
        <v>0</v>
      </c>
      <c r="HL53" s="93">
        <f t="shared" si="241"/>
        <v>0</v>
      </c>
      <c r="HM53" s="93">
        <f t="shared" si="242"/>
        <v>0</v>
      </c>
      <c r="HN53" s="93">
        <f t="shared" si="243"/>
        <v>0</v>
      </c>
      <c r="HO53" s="93">
        <f t="shared" si="244"/>
        <v>0</v>
      </c>
      <c r="HP53" s="93">
        <f t="shared" si="245"/>
        <v>0</v>
      </c>
      <c r="HQ53" s="93">
        <f t="shared" si="246"/>
        <v>0</v>
      </c>
    </row>
    <row r="54" spans="2:225" x14ac:dyDescent="0.25">
      <c r="B54" s="40">
        <v>50</v>
      </c>
      <c r="C54" s="91">
        <f t="shared" ca="1" si="140"/>
        <v>5284910.3999879425</v>
      </c>
      <c r="D54" s="91">
        <f t="shared" ca="1" si="141"/>
        <v>5897461.6802486936</v>
      </c>
      <c r="E54" s="91">
        <f t="shared" ca="1" si="142"/>
        <v>3534539.5761048626</v>
      </c>
      <c r="F54" s="91">
        <f t="shared" ca="1" si="143"/>
        <v>4298948.7479711818</v>
      </c>
      <c r="H54" s="40">
        <v>50</v>
      </c>
      <c r="I54" s="91">
        <f t="shared" si="255"/>
        <v>484770.71184088808</v>
      </c>
      <c r="J54" s="41">
        <f t="shared" si="256"/>
        <v>0.85299999999999998</v>
      </c>
      <c r="K54" s="92">
        <f t="shared" si="144"/>
        <v>413509.4172002775</v>
      </c>
      <c r="L54" s="92">
        <f t="shared" si="145"/>
        <v>1647.4478772919422</v>
      </c>
      <c r="M54" s="42"/>
      <c r="N54" s="40">
        <v>50</v>
      </c>
      <c r="O54" s="54">
        <f t="shared" si="133"/>
        <v>3.83767404095655</v>
      </c>
      <c r="P54" s="92">
        <f t="shared" si="258"/>
        <v>475.12178858643574</v>
      </c>
      <c r="Q54" s="92">
        <f t="shared" si="146"/>
        <v>173419.45283404904</v>
      </c>
      <c r="R54" s="42"/>
      <c r="S54" s="40">
        <v>50</v>
      </c>
      <c r="T54" s="54">
        <f>'7. Dödsrisk'!F54</f>
        <v>1.5400000000000001E-3</v>
      </c>
      <c r="U54" s="90">
        <f t="shared" si="116"/>
        <v>0.99846000000000001</v>
      </c>
      <c r="V54" s="43"/>
      <c r="W54" s="37">
        <v>50</v>
      </c>
      <c r="X54" s="93">
        <f t="shared" si="253"/>
        <v>0.98091682724195961</v>
      </c>
      <c r="Y54" s="93">
        <f t="shared" si="253"/>
        <v>0.98298108752576352</v>
      </c>
      <c r="Z54" s="93">
        <f t="shared" si="253"/>
        <v>0.98316788942475464</v>
      </c>
      <c r="AA54" s="93">
        <f t="shared" si="253"/>
        <v>0.98327604979023142</v>
      </c>
      <c r="AB54" s="93">
        <f t="shared" si="253"/>
        <v>0.98332521605103373</v>
      </c>
      <c r="AC54" s="93">
        <f t="shared" si="253"/>
        <v>0.9833940536347886</v>
      </c>
      <c r="AD54" s="93">
        <f t="shared" si="253"/>
        <v>0.9833940536347886</v>
      </c>
      <c r="AE54" s="93">
        <f t="shared" si="253"/>
        <v>0.98350223888106558</v>
      </c>
      <c r="AF54" s="93">
        <f t="shared" si="253"/>
        <v>0.98359076204965001</v>
      </c>
      <c r="AG54" s="93">
        <f t="shared" si="253"/>
        <v>0.98367929318603697</v>
      </c>
      <c r="AH54" s="93">
        <f t="shared" si="253"/>
        <v>0.98376783229094311</v>
      </c>
      <c r="AI54" s="93">
        <f t="shared" si="253"/>
        <v>0.98396462521598638</v>
      </c>
      <c r="AJ54" s="93">
        <f t="shared" si="253"/>
        <v>0.98400398537540112</v>
      </c>
      <c r="AK54" s="93">
        <f t="shared" si="253"/>
        <v>0.98404334710928509</v>
      </c>
      <c r="AL54" s="93">
        <f t="shared" si="253"/>
        <v>0.98420081924036429</v>
      </c>
      <c r="AM54" s="93">
        <f t="shared" si="252"/>
        <v>0.98439769878011996</v>
      </c>
      <c r="AN54" s="93">
        <f t="shared" si="252"/>
        <v>0.98445676618609124</v>
      </c>
      <c r="AO54" s="93">
        <f t="shared" si="252"/>
        <v>0.98468324333205748</v>
      </c>
      <c r="AP54" s="93">
        <f t="shared" si="252"/>
        <v>0.98472263223734724</v>
      </c>
      <c r="AQ54" s="93">
        <f t="shared" si="252"/>
        <v>0.98491961616057899</v>
      </c>
      <c r="AR54" s="93">
        <f t="shared" si="252"/>
        <v>0.98513634615673329</v>
      </c>
      <c r="AS54" s="93">
        <f t="shared" si="252"/>
        <v>0.98539254821927069</v>
      </c>
      <c r="AT54" s="93">
        <f t="shared" si="252"/>
        <v>0.98564881691166784</v>
      </c>
      <c r="AU54" s="93">
        <f t="shared" si="252"/>
        <v>0.98581640570063678</v>
      </c>
      <c r="AV54" s="93">
        <f t="shared" si="252"/>
        <v>0.98608264801560119</v>
      </c>
      <c r="AW54" s="93">
        <f t="shared" si="252"/>
        <v>0.986339096180608</v>
      </c>
      <c r="AX54" s="93">
        <f t="shared" si="252"/>
        <v>0.9865561385310847</v>
      </c>
      <c r="AY54" s="93">
        <f t="shared" si="252"/>
        <v>0.98683245161753785</v>
      </c>
      <c r="AZ54" s="93">
        <f t="shared" si="252"/>
        <v>0.98710884209332372</v>
      </c>
      <c r="BA54" s="93">
        <f t="shared" si="252"/>
        <v>0.98740506361240732</v>
      </c>
      <c r="BB54" s="93">
        <f t="shared" si="252"/>
        <v>0.98777053871173048</v>
      </c>
      <c r="BC54" s="93">
        <f t="shared" si="254"/>
        <v>0.98802742584244962</v>
      </c>
      <c r="BD54" s="93">
        <f t="shared" si="254"/>
        <v>0.98841290687613137</v>
      </c>
      <c r="BE54" s="93">
        <f t="shared" si="254"/>
        <v>0.98879853830607112</v>
      </c>
      <c r="BF54" s="93">
        <f t="shared" si="254"/>
        <v>0.9891942159924676</v>
      </c>
      <c r="BG54" s="93">
        <f t="shared" si="254"/>
        <v>0.98965935588973608</v>
      </c>
      <c r="BH54" s="93">
        <f t="shared" si="254"/>
        <v>0.98990683259788559</v>
      </c>
      <c r="BI54" s="93">
        <f t="shared" si="254"/>
        <v>0.99024351539311917</v>
      </c>
      <c r="BJ54" s="93">
        <f t="shared" si="254"/>
        <v>0.9906496817626419</v>
      </c>
      <c r="BK54" s="93">
        <f t="shared" si="254"/>
        <v>0.9911155060504856</v>
      </c>
      <c r="BL54" s="93">
        <f t="shared" si="254"/>
        <v>0.99149227311426891</v>
      </c>
      <c r="BM54" s="93">
        <f t="shared" si="254"/>
        <v>0.99200811733528338</v>
      </c>
      <c r="BN54" s="93">
        <f t="shared" si="254"/>
        <v>0.99250436952004328</v>
      </c>
      <c r="BO54" s="93">
        <f t="shared" si="254"/>
        <v>0.99314991696607136</v>
      </c>
      <c r="BP54" s="93">
        <f t="shared" si="254"/>
        <v>0.99385555440970219</v>
      </c>
      <c r="BQ54" s="93">
        <f t="shared" si="254"/>
        <v>0.99458159897695542</v>
      </c>
      <c r="BR54" s="93">
        <f t="shared" si="254"/>
        <v>0.99529821369081273</v>
      </c>
      <c r="BS54" s="93">
        <f t="shared" ref="BS54:CH69" si="261">IF($W54&lt;BS$3,0,IF($W54=BS$3,1,BS53*$U53))</f>
        <v>0.99633440146833985</v>
      </c>
      <c r="BT54" s="93">
        <f t="shared" si="260"/>
        <v>0.9973117669999999</v>
      </c>
      <c r="BU54" s="93">
        <f t="shared" si="260"/>
        <v>0.99844999999999995</v>
      </c>
      <c r="BV54" s="93">
        <f t="shared" si="260"/>
        <v>1</v>
      </c>
      <c r="BW54" s="93">
        <f t="shared" si="260"/>
        <v>0</v>
      </c>
      <c r="BX54" s="93">
        <f t="shared" si="260"/>
        <v>0</v>
      </c>
      <c r="BY54" s="93">
        <f t="shared" si="260"/>
        <v>0</v>
      </c>
      <c r="BZ54" s="93">
        <f t="shared" si="260"/>
        <v>0</v>
      </c>
      <c r="CA54" s="93">
        <f t="shared" si="260"/>
        <v>0</v>
      </c>
      <c r="CB54" s="93">
        <f t="shared" si="260"/>
        <v>0</v>
      </c>
      <c r="CC54" s="93">
        <f t="shared" si="260"/>
        <v>0</v>
      </c>
      <c r="CD54" s="93">
        <f t="shared" si="260"/>
        <v>0</v>
      </c>
      <c r="CE54" s="93">
        <f t="shared" si="260"/>
        <v>0</v>
      </c>
      <c r="CF54" s="93">
        <f t="shared" si="260"/>
        <v>0</v>
      </c>
      <c r="CG54" s="93">
        <f t="shared" si="260"/>
        <v>0</v>
      </c>
      <c r="CH54" s="93">
        <f t="shared" si="260"/>
        <v>0</v>
      </c>
      <c r="CI54" s="93">
        <f t="shared" si="260"/>
        <v>0</v>
      </c>
      <c r="CJ54" s="93">
        <f t="shared" si="251"/>
        <v>0</v>
      </c>
      <c r="CK54" s="93">
        <f t="shared" si="251"/>
        <v>0</v>
      </c>
      <c r="CL54" s="93">
        <f t="shared" si="251"/>
        <v>0</v>
      </c>
      <c r="CM54" s="93">
        <f t="shared" si="251"/>
        <v>0</v>
      </c>
      <c r="CN54" s="93">
        <f t="shared" si="251"/>
        <v>0</v>
      </c>
      <c r="CO54" s="93">
        <f t="shared" si="251"/>
        <v>0</v>
      </c>
      <c r="CP54" s="93">
        <f t="shared" si="251"/>
        <v>0</v>
      </c>
      <c r="CQ54" s="93">
        <f t="shared" si="251"/>
        <v>0</v>
      </c>
      <c r="CR54" s="93">
        <f t="shared" si="251"/>
        <v>0</v>
      </c>
      <c r="CS54" s="93">
        <f t="shared" si="251"/>
        <v>0</v>
      </c>
      <c r="CT54" s="93">
        <f t="shared" si="251"/>
        <v>0</v>
      </c>
      <c r="CU54" s="93">
        <f t="shared" si="251"/>
        <v>0</v>
      </c>
      <c r="CV54" s="93">
        <f t="shared" si="251"/>
        <v>0</v>
      </c>
      <c r="CW54" s="93">
        <f t="shared" si="251"/>
        <v>0</v>
      </c>
      <c r="CX54" s="93">
        <f t="shared" si="251"/>
        <v>0</v>
      </c>
      <c r="CY54" s="93">
        <f t="shared" ref="CY54:DN69" si="262">IF($W54&lt;CY$3,0,IF($W54=CY$3,1,CY53*$U53))</f>
        <v>0</v>
      </c>
      <c r="CZ54" s="93">
        <f t="shared" si="259"/>
        <v>0</v>
      </c>
      <c r="DA54" s="93">
        <f t="shared" si="259"/>
        <v>0</v>
      </c>
      <c r="DB54" s="93">
        <f t="shared" si="259"/>
        <v>0</v>
      </c>
      <c r="DC54" s="93">
        <f t="shared" si="259"/>
        <v>0</v>
      </c>
      <c r="DD54" s="93">
        <f t="shared" si="259"/>
        <v>0</v>
      </c>
      <c r="DE54" s="93">
        <f t="shared" si="259"/>
        <v>0</v>
      </c>
      <c r="DF54" s="93">
        <f t="shared" si="259"/>
        <v>0</v>
      </c>
      <c r="DG54" s="93">
        <f t="shared" si="259"/>
        <v>0</v>
      </c>
      <c r="DH54" s="93">
        <f t="shared" si="259"/>
        <v>0</v>
      </c>
      <c r="DI54" s="93">
        <f t="shared" si="259"/>
        <v>0</v>
      </c>
      <c r="DJ54" s="93">
        <f t="shared" si="259"/>
        <v>0</v>
      </c>
      <c r="DK54" s="93">
        <f t="shared" si="259"/>
        <v>0</v>
      </c>
      <c r="DL54" s="93">
        <f t="shared" si="259"/>
        <v>0</v>
      </c>
      <c r="DM54" s="93">
        <f t="shared" si="259"/>
        <v>0</v>
      </c>
      <c r="DN54" s="93">
        <f t="shared" si="259"/>
        <v>0</v>
      </c>
      <c r="DO54" s="93">
        <f t="shared" si="259"/>
        <v>0</v>
      </c>
      <c r="DP54" s="93">
        <f t="shared" si="257"/>
        <v>0</v>
      </c>
      <c r="DQ54" s="93">
        <f t="shared" si="257"/>
        <v>0</v>
      </c>
      <c r="DR54" s="93">
        <f t="shared" si="257"/>
        <v>0</v>
      </c>
      <c r="DS54" s="93">
        <f t="shared" si="257"/>
        <v>0</v>
      </c>
      <c r="DU54" s="37">
        <v>50</v>
      </c>
      <c r="DV54" s="93">
        <f t="shared" si="147"/>
        <v>0.48193791944548658</v>
      </c>
      <c r="DW54" s="93">
        <f t="shared" si="148"/>
        <v>0.48902524179027312</v>
      </c>
      <c r="DX54" s="93">
        <f t="shared" si="149"/>
        <v>0.49621678946365944</v>
      </c>
      <c r="DY54" s="93">
        <f t="shared" si="150"/>
        <v>0.50351409519106616</v>
      </c>
      <c r="DZ54" s="93">
        <f t="shared" si="151"/>
        <v>0.51091871423799351</v>
      </c>
      <c r="EA54" s="93">
        <f t="shared" si="152"/>
        <v>0.51843222474149331</v>
      </c>
      <c r="EB54" s="93">
        <f t="shared" si="153"/>
        <v>0.5260562280465152</v>
      </c>
      <c r="EC54" s="93">
        <f t="shared" si="154"/>
        <v>0.53379234904719919</v>
      </c>
      <c r="ED54" s="93">
        <f t="shared" si="155"/>
        <v>0.54164223653318744</v>
      </c>
      <c r="EE54" s="93">
        <f t="shared" si="156"/>
        <v>0.54960756354102847</v>
      </c>
      <c r="EF54" s="93">
        <f t="shared" si="157"/>
        <v>0.55769002771074938</v>
      </c>
      <c r="EG54" s="93">
        <f t="shared" si="158"/>
        <v>0.56589135164767213</v>
      </c>
      <c r="EH54" s="93">
        <f t="shared" si="159"/>
        <v>0.57421328328954968</v>
      </c>
      <c r="EI54" s="93">
        <f t="shared" si="160"/>
        <v>0.58265759627910185</v>
      </c>
      <c r="EJ54" s="93">
        <f t="shared" si="161"/>
        <v>0.59122609034202978</v>
      </c>
      <c r="EK54" s="93">
        <f t="shared" si="162"/>
        <v>0.59992059167058898</v>
      </c>
      <c r="EL54" s="93">
        <f t="shared" si="163"/>
        <v>0.60874295331280348</v>
      </c>
      <c r="EM54" s="93">
        <f t="shared" si="164"/>
        <v>0.61769505556740356</v>
      </c>
      <c r="EN54" s="93">
        <f t="shared" si="165"/>
        <v>0.62677880638457129</v>
      </c>
      <c r="EO54" s="93">
        <f t="shared" si="166"/>
        <v>0.63599614177257957</v>
      </c>
      <c r="EP54" s="93">
        <f t="shared" si="167"/>
        <v>0.64534902621041157</v>
      </c>
      <c r="EQ54" s="93">
        <f t="shared" si="168"/>
        <v>0.65483945306644697</v>
      </c>
      <c r="ER54" s="93">
        <f t="shared" si="169"/>
        <v>0.6644694450233064</v>
      </c>
      <c r="ES54" s="93">
        <f t="shared" si="170"/>
        <v>0.67424105450894323</v>
      </c>
      <c r="ET54" s="93">
        <f t="shared" si="171"/>
        <v>0.68415636413407466</v>
      </c>
      <c r="EU54" s="93">
        <f t="shared" si="172"/>
        <v>0.69421748713604636</v>
      </c>
      <c r="EV54" s="93">
        <f t="shared" si="173"/>
        <v>0.70442656782922342</v>
      </c>
      <c r="EW54" s="93">
        <f t="shared" si="174"/>
        <v>0.71478578206200605</v>
      </c>
      <c r="EX54" s="93">
        <f t="shared" si="175"/>
        <v>0.72529733768056492</v>
      </c>
      <c r="EY54" s="93">
        <f t="shared" si="176"/>
        <v>0.73596347499939674</v>
      </c>
      <c r="EZ54" s="93">
        <f t="shared" si="177"/>
        <v>0.7467864672787996</v>
      </c>
      <c r="FA54" s="93">
        <f t="shared" si="178"/>
        <v>0.75776862120937016</v>
      </c>
      <c r="FB54" s="93">
        <f t="shared" si="179"/>
        <v>0.76891227740362555</v>
      </c>
      <c r="FC54" s="93">
        <f t="shared" si="180"/>
        <v>0.78021981089485526</v>
      </c>
      <c r="FD54" s="93">
        <f t="shared" si="181"/>
        <v>0.79169363164330897</v>
      </c>
      <c r="FE54" s="93">
        <f t="shared" si="182"/>
        <v>0.80333618504982807</v>
      </c>
      <c r="FF54" s="93">
        <f t="shared" si="183"/>
        <v>0.81514995247703126</v>
      </c>
      <c r="FG54" s="93">
        <f t="shared" si="184"/>
        <v>0.827137451778164</v>
      </c>
      <c r="FH54" s="93">
        <f t="shared" si="185"/>
        <v>0.83930123783372512</v>
      </c>
      <c r="FI54" s="93">
        <f t="shared" si="186"/>
        <v>0.8516439030959857</v>
      </c>
      <c r="FJ54" s="93">
        <f t="shared" si="187"/>
        <v>0.86416807814151486</v>
      </c>
      <c r="FK54" s="93">
        <f t="shared" si="188"/>
        <v>0.8768764322318312</v>
      </c>
      <c r="FL54" s="93">
        <f t="shared" si="189"/>
        <v>0.88977167388229927</v>
      </c>
      <c r="FM54" s="93">
        <f t="shared" si="190"/>
        <v>0.90285655143939192</v>
      </c>
      <c r="FN54" s="93">
        <f t="shared" si="191"/>
        <v>0.91613385366644173</v>
      </c>
      <c r="FO54" s="93">
        <f t="shared" si="192"/>
        <v>0.92960641033800695</v>
      </c>
      <c r="FP54" s="93">
        <f t="shared" si="193"/>
        <v>0.94327709284297756</v>
      </c>
      <c r="FQ54" s="93">
        <f t="shared" si="194"/>
        <v>0.95714881479655067</v>
      </c>
      <c r="FR54" s="93">
        <f t="shared" si="195"/>
        <v>0.97122453266120568</v>
      </c>
      <c r="FS54" s="93">
        <f t="shared" si="196"/>
        <v>0.98550724637681164</v>
      </c>
      <c r="FT54" s="93">
        <f t="shared" si="197"/>
        <v>1</v>
      </c>
      <c r="FU54" s="93">
        <f t="shared" si="198"/>
        <v>0</v>
      </c>
      <c r="FV54" s="93">
        <f t="shared" si="199"/>
        <v>0</v>
      </c>
      <c r="FW54" s="93">
        <f t="shared" si="200"/>
        <v>0</v>
      </c>
      <c r="FX54" s="93">
        <f t="shared" si="201"/>
        <v>0</v>
      </c>
      <c r="FY54" s="93">
        <f t="shared" si="202"/>
        <v>0</v>
      </c>
      <c r="FZ54" s="93">
        <f t="shared" si="203"/>
        <v>0</v>
      </c>
      <c r="GA54" s="93">
        <f t="shared" si="204"/>
        <v>0</v>
      </c>
      <c r="GB54" s="93">
        <f t="shared" si="205"/>
        <v>0</v>
      </c>
      <c r="GC54" s="93">
        <f t="shared" si="206"/>
        <v>0</v>
      </c>
      <c r="GD54" s="93">
        <f t="shared" si="207"/>
        <v>0</v>
      </c>
      <c r="GE54" s="93">
        <f t="shared" si="208"/>
        <v>0</v>
      </c>
      <c r="GF54" s="93">
        <f t="shared" si="209"/>
        <v>0</v>
      </c>
      <c r="GG54" s="93">
        <f t="shared" si="210"/>
        <v>0</v>
      </c>
      <c r="GH54" s="93">
        <f t="shared" si="211"/>
        <v>0</v>
      </c>
      <c r="GI54" s="93">
        <f t="shared" si="212"/>
        <v>0</v>
      </c>
      <c r="GJ54" s="93">
        <f t="shared" si="213"/>
        <v>0</v>
      </c>
      <c r="GK54" s="93">
        <f t="shared" si="214"/>
        <v>0</v>
      </c>
      <c r="GL54" s="93">
        <f t="shared" si="215"/>
        <v>0</v>
      </c>
      <c r="GM54" s="93">
        <f t="shared" si="216"/>
        <v>0</v>
      </c>
      <c r="GN54" s="93">
        <f t="shared" si="217"/>
        <v>0</v>
      </c>
      <c r="GO54" s="93">
        <f t="shared" si="218"/>
        <v>0</v>
      </c>
      <c r="GP54" s="93">
        <f t="shared" si="219"/>
        <v>0</v>
      </c>
      <c r="GQ54" s="93">
        <f t="shared" si="220"/>
        <v>0</v>
      </c>
      <c r="GR54" s="93">
        <f t="shared" si="221"/>
        <v>0</v>
      </c>
      <c r="GS54" s="93">
        <f t="shared" si="222"/>
        <v>0</v>
      </c>
      <c r="GT54" s="93">
        <f t="shared" si="223"/>
        <v>0</v>
      </c>
      <c r="GU54" s="93">
        <f t="shared" si="224"/>
        <v>0</v>
      </c>
      <c r="GV54" s="93">
        <f t="shared" si="225"/>
        <v>0</v>
      </c>
      <c r="GW54" s="93">
        <f t="shared" si="226"/>
        <v>0</v>
      </c>
      <c r="GX54" s="93">
        <f t="shared" si="227"/>
        <v>0</v>
      </c>
      <c r="GY54" s="93">
        <f t="shared" si="228"/>
        <v>0</v>
      </c>
      <c r="GZ54" s="93">
        <f t="shared" si="229"/>
        <v>0</v>
      </c>
      <c r="HA54" s="93">
        <f t="shared" si="230"/>
        <v>0</v>
      </c>
      <c r="HB54" s="93">
        <f t="shared" si="231"/>
        <v>0</v>
      </c>
      <c r="HC54" s="93">
        <f t="shared" si="232"/>
        <v>0</v>
      </c>
      <c r="HD54" s="93">
        <f t="shared" si="233"/>
        <v>0</v>
      </c>
      <c r="HE54" s="93">
        <f t="shared" si="234"/>
        <v>0</v>
      </c>
      <c r="HF54" s="93">
        <f t="shared" si="235"/>
        <v>0</v>
      </c>
      <c r="HG54" s="93">
        <f t="shared" si="236"/>
        <v>0</v>
      </c>
      <c r="HH54" s="93">
        <f t="shared" si="237"/>
        <v>0</v>
      </c>
      <c r="HI54" s="93">
        <f t="shared" si="238"/>
        <v>0</v>
      </c>
      <c r="HJ54" s="93">
        <f t="shared" si="239"/>
        <v>0</v>
      </c>
      <c r="HK54" s="93">
        <f t="shared" si="240"/>
        <v>0</v>
      </c>
      <c r="HL54" s="93">
        <f t="shared" si="241"/>
        <v>0</v>
      </c>
      <c r="HM54" s="93">
        <f t="shared" si="242"/>
        <v>0</v>
      </c>
      <c r="HN54" s="93">
        <f t="shared" si="243"/>
        <v>0</v>
      </c>
      <c r="HO54" s="93">
        <f t="shared" si="244"/>
        <v>0</v>
      </c>
      <c r="HP54" s="93">
        <f t="shared" si="245"/>
        <v>0</v>
      </c>
      <c r="HQ54" s="93">
        <f t="shared" si="246"/>
        <v>0</v>
      </c>
    </row>
    <row r="55" spans="2:225" x14ac:dyDescent="0.25">
      <c r="B55" s="40">
        <v>51</v>
      </c>
      <c r="C55" s="91">
        <f t="shared" ca="1" si="140"/>
        <v>4950663.2539456189</v>
      </c>
      <c r="D55" s="91">
        <f t="shared" ca="1" si="141"/>
        <v>5492410.5753344316</v>
      </c>
      <c r="E55" s="91">
        <f t="shared" ca="1" si="142"/>
        <v>3415808.7057846449</v>
      </c>
      <c r="F55" s="91">
        <f t="shared" ca="1" si="143"/>
        <v>4131892.4094476816</v>
      </c>
      <c r="H55" s="40">
        <v>51</v>
      </c>
      <c r="I55" s="91">
        <f t="shared" si="255"/>
        <v>484770.71184088808</v>
      </c>
      <c r="J55" s="41">
        <f t="shared" si="256"/>
        <v>0.85299999999999998</v>
      </c>
      <c r="K55" s="92">
        <f t="shared" si="144"/>
        <v>413509.4172002775</v>
      </c>
      <c r="L55" s="92">
        <f t="shared" si="145"/>
        <v>1647.4478772919422</v>
      </c>
      <c r="M55" s="42"/>
      <c r="N55" s="40">
        <v>51</v>
      </c>
      <c r="O55" s="54">
        <f t="shared" si="133"/>
        <v>3.83767404095655</v>
      </c>
      <c r="P55" s="92">
        <f t="shared" si="258"/>
        <v>475.12178858643574</v>
      </c>
      <c r="Q55" s="92">
        <f t="shared" si="146"/>
        <v>173419.45283404904</v>
      </c>
      <c r="R55" s="42"/>
      <c r="S55" s="40">
        <v>51</v>
      </c>
      <c r="T55" s="54">
        <f>'7. Dödsrisk'!F55</f>
        <v>1.74E-3</v>
      </c>
      <c r="U55" s="90">
        <f t="shared" si="116"/>
        <v>0.99826000000000004</v>
      </c>
      <c r="V55" s="43"/>
      <c r="W55" s="37">
        <v>51</v>
      </c>
      <c r="X55" s="93">
        <f t="shared" si="253"/>
        <v>0.97940621532800698</v>
      </c>
      <c r="Y55" s="93">
        <f t="shared" si="253"/>
        <v>0.98146729665097387</v>
      </c>
      <c r="Z55" s="93">
        <f t="shared" si="253"/>
        <v>0.98165381087504056</v>
      </c>
      <c r="AA55" s="93">
        <f t="shared" si="253"/>
        <v>0.98176180467355445</v>
      </c>
      <c r="AB55" s="93">
        <f t="shared" si="253"/>
        <v>0.98181089521831511</v>
      </c>
      <c r="AC55" s="93">
        <f t="shared" si="253"/>
        <v>0.98187962679219098</v>
      </c>
      <c r="AD55" s="93">
        <f t="shared" si="253"/>
        <v>0.98187962679219098</v>
      </c>
      <c r="AE55" s="93">
        <f t="shared" si="253"/>
        <v>0.98198764543318873</v>
      </c>
      <c r="AF55" s="93">
        <f t="shared" si="253"/>
        <v>0.98207603227609352</v>
      </c>
      <c r="AG55" s="93">
        <f t="shared" si="253"/>
        <v>0.98216442707453044</v>
      </c>
      <c r="AH55" s="93">
        <f t="shared" si="253"/>
        <v>0.98225282982921502</v>
      </c>
      <c r="AI55" s="93">
        <f t="shared" si="253"/>
        <v>0.98244931969315374</v>
      </c>
      <c r="AJ55" s="93">
        <f t="shared" si="253"/>
        <v>0.98248861923792297</v>
      </c>
      <c r="AK55" s="93">
        <f t="shared" si="253"/>
        <v>0.98252792035473679</v>
      </c>
      <c r="AL55" s="93">
        <f t="shared" si="253"/>
        <v>0.98268514997873413</v>
      </c>
      <c r="AM55" s="93">
        <f t="shared" si="252"/>
        <v>0.98288172632399862</v>
      </c>
      <c r="AN55" s="93">
        <f t="shared" si="252"/>
        <v>0.98294070276616463</v>
      </c>
      <c r="AO55" s="93">
        <f t="shared" si="252"/>
        <v>0.98316683113732617</v>
      </c>
      <c r="AP55" s="93">
        <f t="shared" si="252"/>
        <v>0.98320615938370171</v>
      </c>
      <c r="AQ55" s="93">
        <f t="shared" si="252"/>
        <v>0.98340283995169175</v>
      </c>
      <c r="AR55" s="93">
        <f t="shared" si="252"/>
        <v>0.98361923618365188</v>
      </c>
      <c r="AS55" s="93">
        <f t="shared" si="252"/>
        <v>0.983875043695013</v>
      </c>
      <c r="AT55" s="93">
        <f t="shared" si="252"/>
        <v>0.98413091773362393</v>
      </c>
      <c r="AU55" s="93">
        <f t="shared" si="252"/>
        <v>0.98429824843585778</v>
      </c>
      <c r="AV55" s="93">
        <f t="shared" si="252"/>
        <v>0.98456408073765722</v>
      </c>
      <c r="AW55" s="93">
        <f t="shared" si="252"/>
        <v>0.98482013397248991</v>
      </c>
      <c r="AX55" s="93">
        <f t="shared" si="252"/>
        <v>0.98503684207774689</v>
      </c>
      <c r="AY55" s="93">
        <f t="shared" si="252"/>
        <v>0.98531272964204686</v>
      </c>
      <c r="AZ55" s="93">
        <f t="shared" si="252"/>
        <v>0.98558869447649999</v>
      </c>
      <c r="BA55" s="93">
        <f t="shared" si="252"/>
        <v>0.98588445981444428</v>
      </c>
      <c r="BB55" s="93">
        <f t="shared" si="252"/>
        <v>0.98624937208211438</v>
      </c>
      <c r="BC55" s="93">
        <f t="shared" si="254"/>
        <v>0.98650586360665227</v>
      </c>
      <c r="BD55" s="93">
        <f t="shared" si="254"/>
        <v>0.98689075099954215</v>
      </c>
      <c r="BE55" s="93">
        <f t="shared" si="254"/>
        <v>0.98727578855707976</v>
      </c>
      <c r="BF55" s="93">
        <f t="shared" si="254"/>
        <v>0.98767085689983924</v>
      </c>
      <c r="BG55" s="93">
        <f t="shared" si="254"/>
        <v>0.98813528048166588</v>
      </c>
      <c r="BH55" s="93">
        <f t="shared" si="254"/>
        <v>0.98838237607568491</v>
      </c>
      <c r="BI55" s="93">
        <f t="shared" si="254"/>
        <v>0.98871854037941376</v>
      </c>
      <c r="BJ55" s="93">
        <f t="shared" si="254"/>
        <v>0.98912408125272744</v>
      </c>
      <c r="BK55" s="93">
        <f t="shared" si="254"/>
        <v>0.98958918817116781</v>
      </c>
      <c r="BL55" s="93">
        <f t="shared" si="254"/>
        <v>0.98996537501367299</v>
      </c>
      <c r="BM55" s="93">
        <f t="shared" si="254"/>
        <v>0.99048042483458709</v>
      </c>
      <c r="BN55" s="93">
        <f t="shared" si="254"/>
        <v>0.99097591279098241</v>
      </c>
      <c r="BO55" s="93">
        <f t="shared" si="254"/>
        <v>0.99162046609394361</v>
      </c>
      <c r="BP55" s="93">
        <f t="shared" si="254"/>
        <v>0.99232501685591123</v>
      </c>
      <c r="BQ55" s="93">
        <f t="shared" si="254"/>
        <v>0.99304994331453089</v>
      </c>
      <c r="BR55" s="93">
        <f t="shared" si="254"/>
        <v>0.99376545444172892</v>
      </c>
      <c r="BS55" s="93">
        <f t="shared" si="261"/>
        <v>0.99480004649007858</v>
      </c>
      <c r="BT55" s="93">
        <f t="shared" si="260"/>
        <v>0.99577590687881989</v>
      </c>
      <c r="BU55" s="93">
        <f t="shared" si="260"/>
        <v>0.99691238699999996</v>
      </c>
      <c r="BV55" s="93">
        <f t="shared" si="260"/>
        <v>0.99846000000000001</v>
      </c>
      <c r="BW55" s="93">
        <f t="shared" si="260"/>
        <v>1</v>
      </c>
      <c r="BX55" s="93">
        <f t="shared" si="260"/>
        <v>0</v>
      </c>
      <c r="BY55" s="93">
        <f t="shared" si="260"/>
        <v>0</v>
      </c>
      <c r="BZ55" s="93">
        <f t="shared" si="260"/>
        <v>0</v>
      </c>
      <c r="CA55" s="93">
        <f t="shared" si="260"/>
        <v>0</v>
      </c>
      <c r="CB55" s="93">
        <f t="shared" si="260"/>
        <v>0</v>
      </c>
      <c r="CC55" s="93">
        <f t="shared" si="260"/>
        <v>0</v>
      </c>
      <c r="CD55" s="93">
        <f t="shared" si="260"/>
        <v>0</v>
      </c>
      <c r="CE55" s="93">
        <f t="shared" si="260"/>
        <v>0</v>
      </c>
      <c r="CF55" s="93">
        <f t="shared" si="260"/>
        <v>0</v>
      </c>
      <c r="CG55" s="93">
        <f t="shared" si="260"/>
        <v>0</v>
      </c>
      <c r="CH55" s="93">
        <f t="shared" si="260"/>
        <v>0</v>
      </c>
      <c r="CI55" s="93">
        <f t="shared" si="260"/>
        <v>0</v>
      </c>
      <c r="CJ55" s="93">
        <f t="shared" ref="CJ55:CY70" si="263">IF($W55&lt;CJ$3,0,IF($W55=CJ$3,1,CJ54*$U54))</f>
        <v>0</v>
      </c>
      <c r="CK55" s="93">
        <f t="shared" si="263"/>
        <v>0</v>
      </c>
      <c r="CL55" s="93">
        <f t="shared" si="263"/>
        <v>0</v>
      </c>
      <c r="CM55" s="93">
        <f t="shared" si="263"/>
        <v>0</v>
      </c>
      <c r="CN55" s="93">
        <f t="shared" si="263"/>
        <v>0</v>
      </c>
      <c r="CO55" s="93">
        <f t="shared" si="263"/>
        <v>0</v>
      </c>
      <c r="CP55" s="93">
        <f t="shared" si="263"/>
        <v>0</v>
      </c>
      <c r="CQ55" s="93">
        <f t="shared" si="263"/>
        <v>0</v>
      </c>
      <c r="CR55" s="93">
        <f t="shared" si="263"/>
        <v>0</v>
      </c>
      <c r="CS55" s="93">
        <f t="shared" si="263"/>
        <v>0</v>
      </c>
      <c r="CT55" s="93">
        <f t="shared" si="263"/>
        <v>0</v>
      </c>
      <c r="CU55" s="93">
        <f t="shared" si="263"/>
        <v>0</v>
      </c>
      <c r="CV55" s="93">
        <f t="shared" si="263"/>
        <v>0</v>
      </c>
      <c r="CW55" s="93">
        <f t="shared" si="263"/>
        <v>0</v>
      </c>
      <c r="CX55" s="93">
        <f t="shared" si="263"/>
        <v>0</v>
      </c>
      <c r="CY55" s="93">
        <f t="shared" si="262"/>
        <v>0</v>
      </c>
      <c r="CZ55" s="93">
        <f t="shared" si="259"/>
        <v>0</v>
      </c>
      <c r="DA55" s="93">
        <f t="shared" si="259"/>
        <v>0</v>
      </c>
      <c r="DB55" s="93">
        <f t="shared" si="259"/>
        <v>0</v>
      </c>
      <c r="DC55" s="93">
        <f t="shared" si="259"/>
        <v>0</v>
      </c>
      <c r="DD55" s="93">
        <f t="shared" si="259"/>
        <v>0</v>
      </c>
      <c r="DE55" s="93">
        <f t="shared" si="259"/>
        <v>0</v>
      </c>
      <c r="DF55" s="93">
        <f t="shared" si="259"/>
        <v>0</v>
      </c>
      <c r="DG55" s="93">
        <f t="shared" si="259"/>
        <v>0</v>
      </c>
      <c r="DH55" s="93">
        <f t="shared" si="259"/>
        <v>0</v>
      </c>
      <c r="DI55" s="93">
        <f t="shared" si="259"/>
        <v>0</v>
      </c>
      <c r="DJ55" s="93">
        <f t="shared" si="259"/>
        <v>0</v>
      </c>
      <c r="DK55" s="93">
        <f t="shared" si="259"/>
        <v>0</v>
      </c>
      <c r="DL55" s="93">
        <f t="shared" si="259"/>
        <v>0</v>
      </c>
      <c r="DM55" s="93">
        <f t="shared" si="259"/>
        <v>0</v>
      </c>
      <c r="DN55" s="93">
        <f t="shared" si="259"/>
        <v>0</v>
      </c>
      <c r="DO55" s="93">
        <f t="shared" si="259"/>
        <v>0</v>
      </c>
      <c r="DP55" s="93">
        <f t="shared" si="257"/>
        <v>0</v>
      </c>
      <c r="DQ55" s="93">
        <f t="shared" si="257"/>
        <v>0</v>
      </c>
      <c r="DR55" s="93">
        <f t="shared" si="257"/>
        <v>0</v>
      </c>
      <c r="DS55" s="93">
        <f t="shared" si="257"/>
        <v>0</v>
      </c>
      <c r="DU55" s="37">
        <v>51</v>
      </c>
      <c r="DV55" s="93">
        <f t="shared" si="147"/>
        <v>0.47495331191729118</v>
      </c>
      <c r="DW55" s="93">
        <f t="shared" si="148"/>
        <v>0.48193791944548658</v>
      </c>
      <c r="DX55" s="93">
        <f t="shared" si="149"/>
        <v>0.48902524179027312</v>
      </c>
      <c r="DY55" s="93">
        <f t="shared" si="150"/>
        <v>0.49621678946365944</v>
      </c>
      <c r="DZ55" s="93">
        <f t="shared" si="151"/>
        <v>0.50351409519106616</v>
      </c>
      <c r="EA55" s="93">
        <f t="shared" si="152"/>
        <v>0.51091871423799351</v>
      </c>
      <c r="EB55" s="93">
        <f t="shared" si="153"/>
        <v>0.51843222474149331</v>
      </c>
      <c r="EC55" s="93">
        <f t="shared" si="154"/>
        <v>0.5260562280465152</v>
      </c>
      <c r="ED55" s="93">
        <f t="shared" si="155"/>
        <v>0.53379234904719919</v>
      </c>
      <c r="EE55" s="93">
        <f t="shared" si="156"/>
        <v>0.54164223653318744</v>
      </c>
      <c r="EF55" s="93">
        <f t="shared" si="157"/>
        <v>0.54960756354102847</v>
      </c>
      <c r="EG55" s="93">
        <f t="shared" si="158"/>
        <v>0.55769002771074938</v>
      </c>
      <c r="EH55" s="93">
        <f t="shared" si="159"/>
        <v>0.56589135164767213</v>
      </c>
      <c r="EI55" s="93">
        <f t="shared" si="160"/>
        <v>0.57421328328954968</v>
      </c>
      <c r="EJ55" s="93">
        <f t="shared" si="161"/>
        <v>0.58265759627910185</v>
      </c>
      <c r="EK55" s="93">
        <f t="shared" si="162"/>
        <v>0.59122609034202978</v>
      </c>
      <c r="EL55" s="93">
        <f t="shared" si="163"/>
        <v>0.59992059167058898</v>
      </c>
      <c r="EM55" s="93">
        <f t="shared" si="164"/>
        <v>0.60874295331280348</v>
      </c>
      <c r="EN55" s="93">
        <f t="shared" si="165"/>
        <v>0.61769505556740356</v>
      </c>
      <c r="EO55" s="93">
        <f t="shared" si="166"/>
        <v>0.62677880638457129</v>
      </c>
      <c r="EP55" s="93">
        <f t="shared" si="167"/>
        <v>0.63599614177257957</v>
      </c>
      <c r="EQ55" s="93">
        <f t="shared" si="168"/>
        <v>0.64534902621041157</v>
      </c>
      <c r="ER55" s="93">
        <f t="shared" si="169"/>
        <v>0.65483945306644697</v>
      </c>
      <c r="ES55" s="93">
        <f t="shared" si="170"/>
        <v>0.6644694450233064</v>
      </c>
      <c r="ET55" s="93">
        <f t="shared" si="171"/>
        <v>0.67424105450894323</v>
      </c>
      <c r="EU55" s="93">
        <f t="shared" si="172"/>
        <v>0.68415636413407466</v>
      </c>
      <c r="EV55" s="93">
        <f t="shared" si="173"/>
        <v>0.69421748713604636</v>
      </c>
      <c r="EW55" s="93">
        <f t="shared" si="174"/>
        <v>0.70442656782922342</v>
      </c>
      <c r="EX55" s="93">
        <f t="shared" si="175"/>
        <v>0.71478578206200605</v>
      </c>
      <c r="EY55" s="93">
        <f t="shared" si="176"/>
        <v>0.72529733768056492</v>
      </c>
      <c r="EZ55" s="93">
        <f t="shared" si="177"/>
        <v>0.73596347499939674</v>
      </c>
      <c r="FA55" s="93">
        <f t="shared" si="178"/>
        <v>0.7467864672787996</v>
      </c>
      <c r="FB55" s="93">
        <f t="shared" si="179"/>
        <v>0.75776862120937016</v>
      </c>
      <c r="FC55" s="93">
        <f t="shared" si="180"/>
        <v>0.76891227740362555</v>
      </c>
      <c r="FD55" s="93">
        <f t="shared" si="181"/>
        <v>0.78021981089485526</v>
      </c>
      <c r="FE55" s="93">
        <f t="shared" si="182"/>
        <v>0.79169363164330897</v>
      </c>
      <c r="FF55" s="93">
        <f t="shared" si="183"/>
        <v>0.80333618504982807</v>
      </c>
      <c r="FG55" s="93">
        <f t="shared" si="184"/>
        <v>0.81514995247703126</v>
      </c>
      <c r="FH55" s="93">
        <f t="shared" si="185"/>
        <v>0.827137451778164</v>
      </c>
      <c r="FI55" s="93">
        <f t="shared" si="186"/>
        <v>0.83930123783372512</v>
      </c>
      <c r="FJ55" s="93">
        <f t="shared" si="187"/>
        <v>0.8516439030959857</v>
      </c>
      <c r="FK55" s="93">
        <f t="shared" si="188"/>
        <v>0.86416807814151486</v>
      </c>
      <c r="FL55" s="93">
        <f t="shared" si="189"/>
        <v>0.8768764322318312</v>
      </c>
      <c r="FM55" s="93">
        <f t="shared" si="190"/>
        <v>0.88977167388229927</v>
      </c>
      <c r="FN55" s="93">
        <f t="shared" si="191"/>
        <v>0.90285655143939192</v>
      </c>
      <c r="FO55" s="93">
        <f t="shared" si="192"/>
        <v>0.91613385366644173</v>
      </c>
      <c r="FP55" s="93">
        <f t="shared" si="193"/>
        <v>0.92960641033800695</v>
      </c>
      <c r="FQ55" s="93">
        <f t="shared" si="194"/>
        <v>0.94327709284297756</v>
      </c>
      <c r="FR55" s="93">
        <f t="shared" si="195"/>
        <v>0.95714881479655067</v>
      </c>
      <c r="FS55" s="93">
        <f t="shared" si="196"/>
        <v>0.97122453266120568</v>
      </c>
      <c r="FT55" s="93">
        <f t="shared" si="197"/>
        <v>0.98550724637681164</v>
      </c>
      <c r="FU55" s="93">
        <f t="shared" si="198"/>
        <v>1</v>
      </c>
      <c r="FV55" s="93">
        <f t="shared" si="199"/>
        <v>0</v>
      </c>
      <c r="FW55" s="93">
        <f t="shared" si="200"/>
        <v>0</v>
      </c>
      <c r="FX55" s="93">
        <f t="shared" si="201"/>
        <v>0</v>
      </c>
      <c r="FY55" s="93">
        <f t="shared" si="202"/>
        <v>0</v>
      </c>
      <c r="FZ55" s="93">
        <f t="shared" si="203"/>
        <v>0</v>
      </c>
      <c r="GA55" s="93">
        <f t="shared" si="204"/>
        <v>0</v>
      </c>
      <c r="GB55" s="93">
        <f t="shared" si="205"/>
        <v>0</v>
      </c>
      <c r="GC55" s="93">
        <f t="shared" si="206"/>
        <v>0</v>
      </c>
      <c r="GD55" s="93">
        <f t="shared" si="207"/>
        <v>0</v>
      </c>
      <c r="GE55" s="93">
        <f t="shared" si="208"/>
        <v>0</v>
      </c>
      <c r="GF55" s="93">
        <f t="shared" si="209"/>
        <v>0</v>
      </c>
      <c r="GG55" s="93">
        <f t="shared" si="210"/>
        <v>0</v>
      </c>
      <c r="GH55" s="93">
        <f t="shared" si="211"/>
        <v>0</v>
      </c>
      <c r="GI55" s="93">
        <f t="shared" si="212"/>
        <v>0</v>
      </c>
      <c r="GJ55" s="93">
        <f t="shared" si="213"/>
        <v>0</v>
      </c>
      <c r="GK55" s="93">
        <f t="shared" si="214"/>
        <v>0</v>
      </c>
      <c r="GL55" s="93">
        <f t="shared" si="215"/>
        <v>0</v>
      </c>
      <c r="GM55" s="93">
        <f t="shared" si="216"/>
        <v>0</v>
      </c>
      <c r="GN55" s="93">
        <f t="shared" si="217"/>
        <v>0</v>
      </c>
      <c r="GO55" s="93">
        <f t="shared" si="218"/>
        <v>0</v>
      </c>
      <c r="GP55" s="93">
        <f t="shared" si="219"/>
        <v>0</v>
      </c>
      <c r="GQ55" s="93">
        <f t="shared" si="220"/>
        <v>0</v>
      </c>
      <c r="GR55" s="93">
        <f t="shared" si="221"/>
        <v>0</v>
      </c>
      <c r="GS55" s="93">
        <f t="shared" si="222"/>
        <v>0</v>
      </c>
      <c r="GT55" s="93">
        <f t="shared" si="223"/>
        <v>0</v>
      </c>
      <c r="GU55" s="93">
        <f t="shared" si="224"/>
        <v>0</v>
      </c>
      <c r="GV55" s="93">
        <f t="shared" si="225"/>
        <v>0</v>
      </c>
      <c r="GW55" s="93">
        <f t="shared" si="226"/>
        <v>0</v>
      </c>
      <c r="GX55" s="93">
        <f t="shared" si="227"/>
        <v>0</v>
      </c>
      <c r="GY55" s="93">
        <f t="shared" si="228"/>
        <v>0</v>
      </c>
      <c r="GZ55" s="93">
        <f t="shared" si="229"/>
        <v>0</v>
      </c>
      <c r="HA55" s="93">
        <f t="shared" si="230"/>
        <v>0</v>
      </c>
      <c r="HB55" s="93">
        <f t="shared" si="231"/>
        <v>0</v>
      </c>
      <c r="HC55" s="93">
        <f t="shared" si="232"/>
        <v>0</v>
      </c>
      <c r="HD55" s="93">
        <f t="shared" si="233"/>
        <v>0</v>
      </c>
      <c r="HE55" s="93">
        <f t="shared" si="234"/>
        <v>0</v>
      </c>
      <c r="HF55" s="93">
        <f t="shared" si="235"/>
        <v>0</v>
      </c>
      <c r="HG55" s="93">
        <f t="shared" si="236"/>
        <v>0</v>
      </c>
      <c r="HH55" s="93">
        <f t="shared" si="237"/>
        <v>0</v>
      </c>
      <c r="HI55" s="93">
        <f t="shared" si="238"/>
        <v>0</v>
      </c>
      <c r="HJ55" s="93">
        <f t="shared" si="239"/>
        <v>0</v>
      </c>
      <c r="HK55" s="93">
        <f t="shared" si="240"/>
        <v>0</v>
      </c>
      <c r="HL55" s="93">
        <f t="shared" si="241"/>
        <v>0</v>
      </c>
      <c r="HM55" s="93">
        <f t="shared" si="242"/>
        <v>0</v>
      </c>
      <c r="HN55" s="93">
        <f t="shared" si="243"/>
        <v>0</v>
      </c>
      <c r="HO55" s="93">
        <f t="shared" si="244"/>
        <v>0</v>
      </c>
      <c r="HP55" s="93">
        <f t="shared" si="245"/>
        <v>0</v>
      </c>
      <c r="HQ55" s="93">
        <f t="shared" si="246"/>
        <v>0</v>
      </c>
    </row>
    <row r="56" spans="2:225" x14ac:dyDescent="0.25">
      <c r="B56" s="40">
        <v>52</v>
      </c>
      <c r="C56" s="91">
        <f t="shared" ca="1" si="140"/>
        <v>4611901.395714256</v>
      </c>
      <c r="D56" s="91">
        <f t="shared" ca="1" si="141"/>
        <v>5087753.8498328663</v>
      </c>
      <c r="E56" s="91">
        <f t="shared" ca="1" si="142"/>
        <v>3295806.1505488837</v>
      </c>
      <c r="F56" s="91">
        <f t="shared" ca="1" si="143"/>
        <v>3965372.705120543</v>
      </c>
      <c r="H56" s="40">
        <v>52</v>
      </c>
      <c r="I56" s="91">
        <f t="shared" si="255"/>
        <v>484770.71184088808</v>
      </c>
      <c r="J56" s="41">
        <f t="shared" si="256"/>
        <v>0.85299999999999998</v>
      </c>
      <c r="K56" s="92">
        <f t="shared" si="144"/>
        <v>413509.4172002775</v>
      </c>
      <c r="L56" s="92">
        <f t="shared" si="145"/>
        <v>1647.4478772919422</v>
      </c>
      <c r="M56" s="42"/>
      <c r="N56" s="40">
        <v>52</v>
      </c>
      <c r="O56" s="54">
        <f t="shared" si="133"/>
        <v>3.83767404095655</v>
      </c>
      <c r="P56" s="92">
        <f t="shared" si="258"/>
        <v>475.12178858643574</v>
      </c>
      <c r="Q56" s="92">
        <f t="shared" si="146"/>
        <v>173419.45283404904</v>
      </c>
      <c r="R56" s="42"/>
      <c r="S56" s="40">
        <v>52</v>
      </c>
      <c r="T56" s="54">
        <f>'7. Dödsrisk'!F56</f>
        <v>1.6699999999999998E-3</v>
      </c>
      <c r="U56" s="90">
        <f t="shared" si="116"/>
        <v>0.99833000000000005</v>
      </c>
      <c r="V56" s="43"/>
      <c r="W56" s="37">
        <v>52</v>
      </c>
      <c r="X56" s="93">
        <f t="shared" si="253"/>
        <v>0.97770204851333631</v>
      </c>
      <c r="Y56" s="93">
        <f t="shared" si="253"/>
        <v>0.97975954355480122</v>
      </c>
      <c r="Z56" s="93">
        <f t="shared" si="253"/>
        <v>0.97994573324411804</v>
      </c>
      <c r="AA56" s="93">
        <f t="shared" si="253"/>
        <v>0.98005353913342252</v>
      </c>
      <c r="AB56" s="93">
        <f t="shared" si="253"/>
        <v>0.98010254426063526</v>
      </c>
      <c r="AC56" s="93">
        <f t="shared" si="253"/>
        <v>0.98017115624157258</v>
      </c>
      <c r="AD56" s="93">
        <f t="shared" si="253"/>
        <v>0.98017115624157258</v>
      </c>
      <c r="AE56" s="93">
        <f t="shared" si="253"/>
        <v>0.98027898693013504</v>
      </c>
      <c r="AF56" s="93">
        <f t="shared" si="253"/>
        <v>0.98036721997993315</v>
      </c>
      <c r="AG56" s="93">
        <f t="shared" si="253"/>
        <v>0.98045546097142078</v>
      </c>
      <c r="AH56" s="93">
        <f t="shared" si="253"/>
        <v>0.98054370990531226</v>
      </c>
      <c r="AI56" s="93">
        <f t="shared" si="253"/>
        <v>0.98073985787688767</v>
      </c>
      <c r="AJ56" s="93">
        <f t="shared" si="253"/>
        <v>0.98077908904044897</v>
      </c>
      <c r="AK56" s="93">
        <f t="shared" si="253"/>
        <v>0.98081832177331962</v>
      </c>
      <c r="AL56" s="93">
        <f t="shared" si="253"/>
        <v>0.98097527781777116</v>
      </c>
      <c r="AM56" s="93">
        <f t="shared" si="252"/>
        <v>0.98117151212019493</v>
      </c>
      <c r="AN56" s="93">
        <f t="shared" si="252"/>
        <v>0.98123038594335155</v>
      </c>
      <c r="AO56" s="93">
        <f t="shared" si="252"/>
        <v>0.98145612085114731</v>
      </c>
      <c r="AP56" s="93">
        <f t="shared" si="252"/>
        <v>0.9814953806663741</v>
      </c>
      <c r="AQ56" s="93">
        <f t="shared" si="252"/>
        <v>0.98169171901017582</v>
      </c>
      <c r="AR56" s="93">
        <f t="shared" si="252"/>
        <v>0.98190773871269232</v>
      </c>
      <c r="AS56" s="93">
        <f t="shared" si="252"/>
        <v>0.98216310111898375</v>
      </c>
      <c r="AT56" s="93">
        <f t="shared" si="252"/>
        <v>0.98241852993676748</v>
      </c>
      <c r="AU56" s="93">
        <f t="shared" si="252"/>
        <v>0.98258556948357945</v>
      </c>
      <c r="AV56" s="93">
        <f t="shared" si="252"/>
        <v>0.9828509392371737</v>
      </c>
      <c r="AW56" s="93">
        <f t="shared" si="252"/>
        <v>0.98310654693937782</v>
      </c>
      <c r="AX56" s="93">
        <f t="shared" si="252"/>
        <v>0.98332287797253159</v>
      </c>
      <c r="AY56" s="93">
        <f t="shared" si="252"/>
        <v>0.98359828549246975</v>
      </c>
      <c r="AZ56" s="93">
        <f t="shared" si="252"/>
        <v>0.98387377014811095</v>
      </c>
      <c r="BA56" s="93">
        <f t="shared" si="252"/>
        <v>0.98416902085436719</v>
      </c>
      <c r="BB56" s="93">
        <f t="shared" si="252"/>
        <v>0.9845332981746916</v>
      </c>
      <c r="BC56" s="93">
        <f t="shared" si="254"/>
        <v>0.98478934340397672</v>
      </c>
      <c r="BD56" s="93">
        <f t="shared" si="254"/>
        <v>0.98517356109280296</v>
      </c>
      <c r="BE56" s="93">
        <f t="shared" si="254"/>
        <v>0.98555792868499048</v>
      </c>
      <c r="BF56" s="93">
        <f t="shared" si="254"/>
        <v>0.98595230960883351</v>
      </c>
      <c r="BG56" s="93">
        <f t="shared" si="254"/>
        <v>0.98641592509362785</v>
      </c>
      <c r="BH56" s="93">
        <f t="shared" si="254"/>
        <v>0.98666259074131324</v>
      </c>
      <c r="BI56" s="93">
        <f t="shared" si="254"/>
        <v>0.98699817011915358</v>
      </c>
      <c r="BJ56" s="93">
        <f t="shared" si="254"/>
        <v>0.98740300535134773</v>
      </c>
      <c r="BK56" s="93">
        <f t="shared" si="254"/>
        <v>0.98786730298375003</v>
      </c>
      <c r="BL56" s="93">
        <f t="shared" si="254"/>
        <v>0.9882428352611492</v>
      </c>
      <c r="BM56" s="93">
        <f t="shared" si="254"/>
        <v>0.988756988895375</v>
      </c>
      <c r="BN56" s="93">
        <f t="shared" si="254"/>
        <v>0.98925161470272616</v>
      </c>
      <c r="BO56" s="93">
        <f t="shared" si="254"/>
        <v>0.98989504648294013</v>
      </c>
      <c r="BP56" s="93">
        <f t="shared" si="254"/>
        <v>0.99059837132658202</v>
      </c>
      <c r="BQ56" s="93">
        <f t="shared" si="254"/>
        <v>0.99132203641316363</v>
      </c>
      <c r="BR56" s="93">
        <f t="shared" si="254"/>
        <v>0.99203630255100039</v>
      </c>
      <c r="BS56" s="93">
        <f t="shared" si="261"/>
        <v>0.99306909440918589</v>
      </c>
      <c r="BT56" s="93">
        <f t="shared" si="260"/>
        <v>0.99404325680085082</v>
      </c>
      <c r="BU56" s="93">
        <f t="shared" si="260"/>
        <v>0.99517775944662001</v>
      </c>
      <c r="BV56" s="93">
        <f t="shared" si="260"/>
        <v>0.99672267960000005</v>
      </c>
      <c r="BW56" s="93">
        <f t="shared" si="260"/>
        <v>0.99826000000000004</v>
      </c>
      <c r="BX56" s="93">
        <f t="shared" si="260"/>
        <v>1</v>
      </c>
      <c r="BY56" s="93">
        <f t="shared" si="260"/>
        <v>0</v>
      </c>
      <c r="BZ56" s="93">
        <f t="shared" si="260"/>
        <v>0</v>
      </c>
      <c r="CA56" s="93">
        <f t="shared" si="260"/>
        <v>0</v>
      </c>
      <c r="CB56" s="93">
        <f t="shared" si="260"/>
        <v>0</v>
      </c>
      <c r="CC56" s="93">
        <f t="shared" si="260"/>
        <v>0</v>
      </c>
      <c r="CD56" s="93">
        <f t="shared" si="260"/>
        <v>0</v>
      </c>
      <c r="CE56" s="93">
        <f t="shared" si="260"/>
        <v>0</v>
      </c>
      <c r="CF56" s="93">
        <f t="shared" si="260"/>
        <v>0</v>
      </c>
      <c r="CG56" s="93">
        <f t="shared" si="260"/>
        <v>0</v>
      </c>
      <c r="CH56" s="93">
        <f t="shared" si="260"/>
        <v>0</v>
      </c>
      <c r="CI56" s="93">
        <f t="shared" si="260"/>
        <v>0</v>
      </c>
      <c r="CJ56" s="93">
        <f t="shared" si="263"/>
        <v>0</v>
      </c>
      <c r="CK56" s="93">
        <f t="shared" si="263"/>
        <v>0</v>
      </c>
      <c r="CL56" s="93">
        <f t="shared" si="263"/>
        <v>0</v>
      </c>
      <c r="CM56" s="93">
        <f t="shared" si="263"/>
        <v>0</v>
      </c>
      <c r="CN56" s="93">
        <f t="shared" si="263"/>
        <v>0</v>
      </c>
      <c r="CO56" s="93">
        <f t="shared" si="263"/>
        <v>0</v>
      </c>
      <c r="CP56" s="93">
        <f t="shared" si="263"/>
        <v>0</v>
      </c>
      <c r="CQ56" s="93">
        <f t="shared" si="263"/>
        <v>0</v>
      </c>
      <c r="CR56" s="93">
        <f t="shared" si="263"/>
        <v>0</v>
      </c>
      <c r="CS56" s="93">
        <f t="shared" si="263"/>
        <v>0</v>
      </c>
      <c r="CT56" s="93">
        <f t="shared" si="263"/>
        <v>0</v>
      </c>
      <c r="CU56" s="93">
        <f t="shared" si="263"/>
        <v>0</v>
      </c>
      <c r="CV56" s="93">
        <f t="shared" si="263"/>
        <v>0</v>
      </c>
      <c r="CW56" s="93">
        <f t="shared" si="263"/>
        <v>0</v>
      </c>
      <c r="CX56" s="93">
        <f t="shared" si="263"/>
        <v>0</v>
      </c>
      <c r="CY56" s="93">
        <f t="shared" si="262"/>
        <v>0</v>
      </c>
      <c r="CZ56" s="93">
        <f t="shared" si="259"/>
        <v>0</v>
      </c>
      <c r="DA56" s="93">
        <f t="shared" si="259"/>
        <v>0</v>
      </c>
      <c r="DB56" s="93">
        <f t="shared" si="259"/>
        <v>0</v>
      </c>
      <c r="DC56" s="93">
        <f t="shared" si="259"/>
        <v>0</v>
      </c>
      <c r="DD56" s="93">
        <f t="shared" si="259"/>
        <v>0</v>
      </c>
      <c r="DE56" s="93">
        <f t="shared" si="259"/>
        <v>0</v>
      </c>
      <c r="DF56" s="93">
        <f t="shared" si="259"/>
        <v>0</v>
      </c>
      <c r="DG56" s="93">
        <f t="shared" si="259"/>
        <v>0</v>
      </c>
      <c r="DH56" s="93">
        <f t="shared" si="259"/>
        <v>0</v>
      </c>
      <c r="DI56" s="93">
        <f t="shared" si="259"/>
        <v>0</v>
      </c>
      <c r="DJ56" s="93">
        <f t="shared" si="259"/>
        <v>0</v>
      </c>
      <c r="DK56" s="93">
        <f t="shared" si="259"/>
        <v>0</v>
      </c>
      <c r="DL56" s="93">
        <f t="shared" si="259"/>
        <v>0</v>
      </c>
      <c r="DM56" s="93">
        <f t="shared" si="259"/>
        <v>0</v>
      </c>
      <c r="DN56" s="93">
        <f t="shared" si="259"/>
        <v>0</v>
      </c>
      <c r="DO56" s="93">
        <f t="shared" si="259"/>
        <v>0</v>
      </c>
      <c r="DP56" s="93">
        <f t="shared" si="257"/>
        <v>0</v>
      </c>
      <c r="DQ56" s="93">
        <f t="shared" si="257"/>
        <v>0</v>
      </c>
      <c r="DR56" s="93">
        <f t="shared" si="257"/>
        <v>0</v>
      </c>
      <c r="DS56" s="93">
        <f t="shared" si="257"/>
        <v>0</v>
      </c>
      <c r="DU56" s="37">
        <v>52</v>
      </c>
      <c r="DV56" s="93">
        <f t="shared" si="147"/>
        <v>0.46806993058515656</v>
      </c>
      <c r="DW56" s="93">
        <f t="shared" si="148"/>
        <v>0.47495331191729118</v>
      </c>
      <c r="DX56" s="93">
        <f t="shared" si="149"/>
        <v>0.48193791944548658</v>
      </c>
      <c r="DY56" s="93">
        <f t="shared" si="150"/>
        <v>0.48902524179027312</v>
      </c>
      <c r="DZ56" s="93">
        <f t="shared" si="151"/>
        <v>0.49621678946365944</v>
      </c>
      <c r="EA56" s="93">
        <f t="shared" si="152"/>
        <v>0.50351409519106616</v>
      </c>
      <c r="EB56" s="93">
        <f t="shared" si="153"/>
        <v>0.51091871423799351</v>
      </c>
      <c r="EC56" s="93">
        <f t="shared" si="154"/>
        <v>0.51843222474149331</v>
      </c>
      <c r="ED56" s="93">
        <f t="shared" si="155"/>
        <v>0.5260562280465152</v>
      </c>
      <c r="EE56" s="93">
        <f t="shared" si="156"/>
        <v>0.53379234904719919</v>
      </c>
      <c r="EF56" s="93">
        <f t="shared" si="157"/>
        <v>0.54164223653318744</v>
      </c>
      <c r="EG56" s="93">
        <f t="shared" si="158"/>
        <v>0.54960756354102847</v>
      </c>
      <c r="EH56" s="93">
        <f t="shared" si="159"/>
        <v>0.55769002771074938</v>
      </c>
      <c r="EI56" s="93">
        <f t="shared" si="160"/>
        <v>0.56589135164767213</v>
      </c>
      <c r="EJ56" s="93">
        <f t="shared" si="161"/>
        <v>0.57421328328954968</v>
      </c>
      <c r="EK56" s="93">
        <f t="shared" si="162"/>
        <v>0.58265759627910185</v>
      </c>
      <c r="EL56" s="93">
        <f t="shared" si="163"/>
        <v>0.59122609034202978</v>
      </c>
      <c r="EM56" s="93">
        <f t="shared" si="164"/>
        <v>0.59992059167058898</v>
      </c>
      <c r="EN56" s="93">
        <f t="shared" si="165"/>
        <v>0.60874295331280348</v>
      </c>
      <c r="EO56" s="93">
        <f t="shared" si="166"/>
        <v>0.61769505556740356</v>
      </c>
      <c r="EP56" s="93">
        <f t="shared" si="167"/>
        <v>0.62677880638457129</v>
      </c>
      <c r="EQ56" s="93">
        <f t="shared" si="168"/>
        <v>0.63599614177257957</v>
      </c>
      <c r="ER56" s="93">
        <f t="shared" si="169"/>
        <v>0.64534902621041157</v>
      </c>
      <c r="ES56" s="93">
        <f t="shared" si="170"/>
        <v>0.65483945306644697</v>
      </c>
      <c r="ET56" s="93">
        <f t="shared" si="171"/>
        <v>0.6644694450233064</v>
      </c>
      <c r="EU56" s="93">
        <f t="shared" si="172"/>
        <v>0.67424105450894323</v>
      </c>
      <c r="EV56" s="93">
        <f t="shared" si="173"/>
        <v>0.68415636413407466</v>
      </c>
      <c r="EW56" s="93">
        <f t="shared" si="174"/>
        <v>0.69421748713604636</v>
      </c>
      <c r="EX56" s="93">
        <f t="shared" si="175"/>
        <v>0.70442656782922342</v>
      </c>
      <c r="EY56" s="93">
        <f t="shared" si="176"/>
        <v>0.71478578206200605</v>
      </c>
      <c r="EZ56" s="93">
        <f t="shared" si="177"/>
        <v>0.72529733768056492</v>
      </c>
      <c r="FA56" s="93">
        <f t="shared" si="178"/>
        <v>0.73596347499939674</v>
      </c>
      <c r="FB56" s="93">
        <f t="shared" si="179"/>
        <v>0.7467864672787996</v>
      </c>
      <c r="FC56" s="93">
        <f t="shared" si="180"/>
        <v>0.75776862120937016</v>
      </c>
      <c r="FD56" s="93">
        <f t="shared" si="181"/>
        <v>0.76891227740362555</v>
      </c>
      <c r="FE56" s="93">
        <f t="shared" si="182"/>
        <v>0.78021981089485526</v>
      </c>
      <c r="FF56" s="93">
        <f t="shared" si="183"/>
        <v>0.79169363164330897</v>
      </c>
      <c r="FG56" s="93">
        <f t="shared" si="184"/>
        <v>0.80333618504982807</v>
      </c>
      <c r="FH56" s="93">
        <f t="shared" si="185"/>
        <v>0.81514995247703126</v>
      </c>
      <c r="FI56" s="93">
        <f t="shared" si="186"/>
        <v>0.827137451778164</v>
      </c>
      <c r="FJ56" s="93">
        <f t="shared" si="187"/>
        <v>0.83930123783372512</v>
      </c>
      <c r="FK56" s="93">
        <f t="shared" si="188"/>
        <v>0.8516439030959857</v>
      </c>
      <c r="FL56" s="93">
        <f t="shared" si="189"/>
        <v>0.86416807814151486</v>
      </c>
      <c r="FM56" s="93">
        <f t="shared" si="190"/>
        <v>0.8768764322318312</v>
      </c>
      <c r="FN56" s="93">
        <f t="shared" si="191"/>
        <v>0.88977167388229927</v>
      </c>
      <c r="FO56" s="93">
        <f t="shared" si="192"/>
        <v>0.90285655143939192</v>
      </c>
      <c r="FP56" s="93">
        <f t="shared" si="193"/>
        <v>0.91613385366644173</v>
      </c>
      <c r="FQ56" s="93">
        <f t="shared" si="194"/>
        <v>0.92960641033800695</v>
      </c>
      <c r="FR56" s="93">
        <f t="shared" si="195"/>
        <v>0.94327709284297756</v>
      </c>
      <c r="FS56" s="93">
        <f t="shared" si="196"/>
        <v>0.95714881479655067</v>
      </c>
      <c r="FT56" s="93">
        <f t="shared" si="197"/>
        <v>0.97122453266120568</v>
      </c>
      <c r="FU56" s="93">
        <f t="shared" si="198"/>
        <v>0.98550724637681164</v>
      </c>
      <c r="FV56" s="93">
        <f t="shared" si="199"/>
        <v>1</v>
      </c>
      <c r="FW56" s="93">
        <f t="shared" si="200"/>
        <v>0</v>
      </c>
      <c r="FX56" s="93">
        <f t="shared" si="201"/>
        <v>0</v>
      </c>
      <c r="FY56" s="93">
        <f t="shared" si="202"/>
        <v>0</v>
      </c>
      <c r="FZ56" s="93">
        <f t="shared" si="203"/>
        <v>0</v>
      </c>
      <c r="GA56" s="93">
        <f t="shared" si="204"/>
        <v>0</v>
      </c>
      <c r="GB56" s="93">
        <f t="shared" si="205"/>
        <v>0</v>
      </c>
      <c r="GC56" s="93">
        <f t="shared" si="206"/>
        <v>0</v>
      </c>
      <c r="GD56" s="93">
        <f t="shared" si="207"/>
        <v>0</v>
      </c>
      <c r="GE56" s="93">
        <f t="shared" si="208"/>
        <v>0</v>
      </c>
      <c r="GF56" s="93">
        <f t="shared" si="209"/>
        <v>0</v>
      </c>
      <c r="GG56" s="93">
        <f t="shared" si="210"/>
        <v>0</v>
      </c>
      <c r="GH56" s="93">
        <f t="shared" si="211"/>
        <v>0</v>
      </c>
      <c r="GI56" s="93">
        <f t="shared" si="212"/>
        <v>0</v>
      </c>
      <c r="GJ56" s="93">
        <f t="shared" si="213"/>
        <v>0</v>
      </c>
      <c r="GK56" s="93">
        <f t="shared" si="214"/>
        <v>0</v>
      </c>
      <c r="GL56" s="93">
        <f t="shared" si="215"/>
        <v>0</v>
      </c>
      <c r="GM56" s="93">
        <f t="shared" si="216"/>
        <v>0</v>
      </c>
      <c r="GN56" s="93">
        <f t="shared" si="217"/>
        <v>0</v>
      </c>
      <c r="GO56" s="93">
        <f t="shared" si="218"/>
        <v>0</v>
      </c>
      <c r="GP56" s="93">
        <f t="shared" si="219"/>
        <v>0</v>
      </c>
      <c r="GQ56" s="93">
        <f t="shared" si="220"/>
        <v>0</v>
      </c>
      <c r="GR56" s="93">
        <f t="shared" si="221"/>
        <v>0</v>
      </c>
      <c r="GS56" s="93">
        <f t="shared" si="222"/>
        <v>0</v>
      </c>
      <c r="GT56" s="93">
        <f t="shared" si="223"/>
        <v>0</v>
      </c>
      <c r="GU56" s="93">
        <f t="shared" si="224"/>
        <v>0</v>
      </c>
      <c r="GV56" s="93">
        <f t="shared" si="225"/>
        <v>0</v>
      </c>
      <c r="GW56" s="93">
        <f t="shared" si="226"/>
        <v>0</v>
      </c>
      <c r="GX56" s="93">
        <f t="shared" si="227"/>
        <v>0</v>
      </c>
      <c r="GY56" s="93">
        <f t="shared" si="228"/>
        <v>0</v>
      </c>
      <c r="GZ56" s="93">
        <f t="shared" si="229"/>
        <v>0</v>
      </c>
      <c r="HA56" s="93">
        <f t="shared" si="230"/>
        <v>0</v>
      </c>
      <c r="HB56" s="93">
        <f t="shared" si="231"/>
        <v>0</v>
      </c>
      <c r="HC56" s="93">
        <f t="shared" si="232"/>
        <v>0</v>
      </c>
      <c r="HD56" s="93">
        <f t="shared" si="233"/>
        <v>0</v>
      </c>
      <c r="HE56" s="93">
        <f t="shared" si="234"/>
        <v>0</v>
      </c>
      <c r="HF56" s="93">
        <f t="shared" si="235"/>
        <v>0</v>
      </c>
      <c r="HG56" s="93">
        <f t="shared" si="236"/>
        <v>0</v>
      </c>
      <c r="HH56" s="93">
        <f t="shared" si="237"/>
        <v>0</v>
      </c>
      <c r="HI56" s="93">
        <f t="shared" si="238"/>
        <v>0</v>
      </c>
      <c r="HJ56" s="93">
        <f t="shared" si="239"/>
        <v>0</v>
      </c>
      <c r="HK56" s="93">
        <f t="shared" si="240"/>
        <v>0</v>
      </c>
      <c r="HL56" s="93">
        <f t="shared" si="241"/>
        <v>0</v>
      </c>
      <c r="HM56" s="93">
        <f t="shared" si="242"/>
        <v>0</v>
      </c>
      <c r="HN56" s="93">
        <f t="shared" si="243"/>
        <v>0</v>
      </c>
      <c r="HO56" s="93">
        <f t="shared" si="244"/>
        <v>0</v>
      </c>
      <c r="HP56" s="93">
        <f t="shared" si="245"/>
        <v>0</v>
      </c>
      <c r="HQ56" s="93">
        <f t="shared" si="246"/>
        <v>0</v>
      </c>
    </row>
    <row r="57" spans="2:225" x14ac:dyDescent="0.25">
      <c r="B57" s="40">
        <v>53</v>
      </c>
      <c r="C57" s="91">
        <f t="shared" ca="1" si="140"/>
        <v>4267259.3601529915</v>
      </c>
      <c r="D57" s="91">
        <f t="shared" ca="1" si="141"/>
        <v>4682063.4786419179</v>
      </c>
      <c r="E57" s="91">
        <f t="shared" ca="1" si="142"/>
        <v>3173604.0679452852</v>
      </c>
      <c r="F57" s="91">
        <f t="shared" ca="1" si="143"/>
        <v>3798296.4072866617</v>
      </c>
      <c r="H57" s="40">
        <v>53</v>
      </c>
      <c r="I57" s="91">
        <f t="shared" si="255"/>
        <v>484770.71184088808</v>
      </c>
      <c r="J57" s="41">
        <f t="shared" si="256"/>
        <v>0.85299999999999998</v>
      </c>
      <c r="K57" s="92">
        <f t="shared" si="144"/>
        <v>413509.4172002775</v>
      </c>
      <c r="L57" s="92">
        <f t="shared" si="145"/>
        <v>1647.4478772919422</v>
      </c>
      <c r="M57" s="42"/>
      <c r="N57" s="40">
        <v>53</v>
      </c>
      <c r="O57" s="54">
        <f t="shared" si="133"/>
        <v>3.83767404095655</v>
      </c>
      <c r="P57" s="92">
        <f t="shared" si="258"/>
        <v>475.12178858643574</v>
      </c>
      <c r="Q57" s="92">
        <f t="shared" si="146"/>
        <v>173419.45283404904</v>
      </c>
      <c r="R57" s="42"/>
      <c r="S57" s="40">
        <v>53</v>
      </c>
      <c r="T57" s="54">
        <f>'7. Dödsrisk'!F57</f>
        <v>1.9599999999999999E-3</v>
      </c>
      <c r="U57" s="90">
        <f t="shared" si="116"/>
        <v>0.99804000000000004</v>
      </c>
      <c r="V57" s="43"/>
      <c r="W57" s="37">
        <v>53</v>
      </c>
      <c r="X57" s="93">
        <f t="shared" si="253"/>
        <v>0.97606928609231913</v>
      </c>
      <c r="Y57" s="93">
        <f t="shared" si="253"/>
        <v>0.97812334511706478</v>
      </c>
      <c r="Z57" s="93">
        <f t="shared" si="253"/>
        <v>0.9783092238696004</v>
      </c>
      <c r="AA57" s="93">
        <f t="shared" si="253"/>
        <v>0.97841684972306975</v>
      </c>
      <c r="AB57" s="93">
        <f t="shared" si="253"/>
        <v>0.97846577301172</v>
      </c>
      <c r="AC57" s="93">
        <f t="shared" si="253"/>
        <v>0.97853427041064922</v>
      </c>
      <c r="AD57" s="93">
        <f t="shared" si="253"/>
        <v>0.97853427041064922</v>
      </c>
      <c r="AE57" s="93">
        <f t="shared" si="253"/>
        <v>0.97864192102196179</v>
      </c>
      <c r="AF57" s="93">
        <f t="shared" si="253"/>
        <v>0.97873000672256671</v>
      </c>
      <c r="AG57" s="93">
        <f t="shared" si="253"/>
        <v>0.97881810035159855</v>
      </c>
      <c r="AH57" s="93">
        <f t="shared" si="253"/>
        <v>0.9789062019097704</v>
      </c>
      <c r="AI57" s="93">
        <f t="shared" si="253"/>
        <v>0.97910202231423327</v>
      </c>
      <c r="AJ57" s="93">
        <f t="shared" si="253"/>
        <v>0.97914118796175142</v>
      </c>
      <c r="AK57" s="93">
        <f t="shared" si="253"/>
        <v>0.97918035517595825</v>
      </c>
      <c r="AL57" s="93">
        <f t="shared" si="253"/>
        <v>0.97933704910381558</v>
      </c>
      <c r="AM57" s="93">
        <f t="shared" si="252"/>
        <v>0.97953295569495424</v>
      </c>
      <c r="AN57" s="93">
        <f t="shared" si="252"/>
        <v>0.97959173119882625</v>
      </c>
      <c r="AO57" s="93">
        <f t="shared" si="252"/>
        <v>0.97981708912932597</v>
      </c>
      <c r="AP57" s="93">
        <f t="shared" si="252"/>
        <v>0.97985628338066133</v>
      </c>
      <c r="AQ57" s="93">
        <f t="shared" si="252"/>
        <v>0.98005229383942893</v>
      </c>
      <c r="AR57" s="93">
        <f t="shared" si="252"/>
        <v>0.98026795278904222</v>
      </c>
      <c r="AS57" s="93">
        <f t="shared" si="252"/>
        <v>0.98052288874011506</v>
      </c>
      <c r="AT57" s="93">
        <f t="shared" si="252"/>
        <v>0.98077789099177315</v>
      </c>
      <c r="AU57" s="93">
        <f t="shared" si="252"/>
        <v>0.98094465158254196</v>
      </c>
      <c r="AV57" s="93">
        <f t="shared" si="252"/>
        <v>0.98120957816864762</v>
      </c>
      <c r="AW57" s="93">
        <f t="shared" si="252"/>
        <v>0.98146475900598906</v>
      </c>
      <c r="AX57" s="93">
        <f t="shared" si="252"/>
        <v>0.98168072876631751</v>
      </c>
      <c r="AY57" s="93">
        <f t="shared" si="252"/>
        <v>0.98195567635569736</v>
      </c>
      <c r="AZ57" s="93">
        <f t="shared" si="252"/>
        <v>0.98223070095196363</v>
      </c>
      <c r="BA57" s="93">
        <f t="shared" si="252"/>
        <v>0.98252545858954043</v>
      </c>
      <c r="BB57" s="93">
        <f t="shared" si="252"/>
        <v>0.98288912756673996</v>
      </c>
      <c r="BC57" s="93">
        <f t="shared" si="254"/>
        <v>0.98314474520049211</v>
      </c>
      <c r="BD57" s="93">
        <f t="shared" si="254"/>
        <v>0.98352832124577805</v>
      </c>
      <c r="BE57" s="93">
        <f t="shared" si="254"/>
        <v>0.98391204694408663</v>
      </c>
      <c r="BF57" s="93">
        <f t="shared" si="254"/>
        <v>0.98430576925178681</v>
      </c>
      <c r="BG57" s="93">
        <f t="shared" si="254"/>
        <v>0.98476861049872155</v>
      </c>
      <c r="BH57" s="93">
        <f t="shared" si="254"/>
        <v>0.98501486421477524</v>
      </c>
      <c r="BI57" s="93">
        <f t="shared" si="254"/>
        <v>0.98534988317505467</v>
      </c>
      <c r="BJ57" s="93">
        <f t="shared" si="254"/>
        <v>0.98575404233241104</v>
      </c>
      <c r="BK57" s="93">
        <f t="shared" si="254"/>
        <v>0.98621756458776721</v>
      </c>
      <c r="BL57" s="93">
        <f t="shared" si="254"/>
        <v>0.98659246972626313</v>
      </c>
      <c r="BM57" s="93">
        <f t="shared" si="254"/>
        <v>0.98710576472391975</v>
      </c>
      <c r="BN57" s="93">
        <f t="shared" si="254"/>
        <v>0.9875995645061727</v>
      </c>
      <c r="BO57" s="93">
        <f t="shared" si="254"/>
        <v>0.98824192175531367</v>
      </c>
      <c r="BP57" s="93">
        <f t="shared" si="254"/>
        <v>0.98894407204646673</v>
      </c>
      <c r="BQ57" s="93">
        <f t="shared" si="254"/>
        <v>0.98966652861235371</v>
      </c>
      <c r="BR57" s="93">
        <f t="shared" si="254"/>
        <v>0.99037960192574026</v>
      </c>
      <c r="BS57" s="93">
        <f t="shared" si="261"/>
        <v>0.99141066902152264</v>
      </c>
      <c r="BT57" s="93">
        <f t="shared" si="260"/>
        <v>0.99238320456199347</v>
      </c>
      <c r="BU57" s="93">
        <f t="shared" si="260"/>
        <v>0.9935158125883442</v>
      </c>
      <c r="BV57" s="93">
        <f t="shared" si="260"/>
        <v>0.99505815272506815</v>
      </c>
      <c r="BW57" s="93">
        <f t="shared" si="260"/>
        <v>0.99659290580000004</v>
      </c>
      <c r="BX57" s="93">
        <f t="shared" si="260"/>
        <v>0.99833000000000005</v>
      </c>
      <c r="BY57" s="93">
        <f t="shared" si="260"/>
        <v>1</v>
      </c>
      <c r="BZ57" s="93">
        <f t="shared" si="260"/>
        <v>0</v>
      </c>
      <c r="CA57" s="93">
        <f t="shared" si="260"/>
        <v>0</v>
      </c>
      <c r="CB57" s="93">
        <f t="shared" si="260"/>
        <v>0</v>
      </c>
      <c r="CC57" s="93">
        <f t="shared" si="260"/>
        <v>0</v>
      </c>
      <c r="CD57" s="93">
        <f t="shared" si="260"/>
        <v>0</v>
      </c>
      <c r="CE57" s="93">
        <f t="shared" si="260"/>
        <v>0</v>
      </c>
      <c r="CF57" s="93">
        <f t="shared" si="260"/>
        <v>0</v>
      </c>
      <c r="CG57" s="93">
        <f t="shared" si="260"/>
        <v>0</v>
      </c>
      <c r="CH57" s="93">
        <f t="shared" si="260"/>
        <v>0</v>
      </c>
      <c r="CI57" s="93">
        <f t="shared" si="260"/>
        <v>0</v>
      </c>
      <c r="CJ57" s="93">
        <f t="shared" si="263"/>
        <v>0</v>
      </c>
      <c r="CK57" s="93">
        <f t="shared" si="263"/>
        <v>0</v>
      </c>
      <c r="CL57" s="93">
        <f t="shared" si="263"/>
        <v>0</v>
      </c>
      <c r="CM57" s="93">
        <f t="shared" si="263"/>
        <v>0</v>
      </c>
      <c r="CN57" s="93">
        <f t="shared" si="263"/>
        <v>0</v>
      </c>
      <c r="CO57" s="93">
        <f t="shared" si="263"/>
        <v>0</v>
      </c>
      <c r="CP57" s="93">
        <f t="shared" si="263"/>
        <v>0</v>
      </c>
      <c r="CQ57" s="93">
        <f t="shared" si="263"/>
        <v>0</v>
      </c>
      <c r="CR57" s="93">
        <f t="shared" si="263"/>
        <v>0</v>
      </c>
      <c r="CS57" s="93">
        <f t="shared" si="263"/>
        <v>0</v>
      </c>
      <c r="CT57" s="93">
        <f t="shared" si="263"/>
        <v>0</v>
      </c>
      <c r="CU57" s="93">
        <f t="shared" si="263"/>
        <v>0</v>
      </c>
      <c r="CV57" s="93">
        <f t="shared" si="263"/>
        <v>0</v>
      </c>
      <c r="CW57" s="93">
        <f t="shared" si="263"/>
        <v>0</v>
      </c>
      <c r="CX57" s="93">
        <f t="shared" si="263"/>
        <v>0</v>
      </c>
      <c r="CY57" s="93">
        <f t="shared" si="262"/>
        <v>0</v>
      </c>
      <c r="CZ57" s="93">
        <f t="shared" si="259"/>
        <v>0</v>
      </c>
      <c r="DA57" s="93">
        <f t="shared" si="259"/>
        <v>0</v>
      </c>
      <c r="DB57" s="93">
        <f t="shared" si="259"/>
        <v>0</v>
      </c>
      <c r="DC57" s="93">
        <f t="shared" si="259"/>
        <v>0</v>
      </c>
      <c r="DD57" s="93">
        <f t="shared" si="259"/>
        <v>0</v>
      </c>
      <c r="DE57" s="93">
        <f t="shared" si="259"/>
        <v>0</v>
      </c>
      <c r="DF57" s="93">
        <f t="shared" si="259"/>
        <v>0</v>
      </c>
      <c r="DG57" s="93">
        <f t="shared" si="259"/>
        <v>0</v>
      </c>
      <c r="DH57" s="93">
        <f t="shared" si="259"/>
        <v>0</v>
      </c>
      <c r="DI57" s="93">
        <f t="shared" si="259"/>
        <v>0</v>
      </c>
      <c r="DJ57" s="93">
        <f t="shared" si="259"/>
        <v>0</v>
      </c>
      <c r="DK57" s="93">
        <f t="shared" si="259"/>
        <v>0</v>
      </c>
      <c r="DL57" s="93">
        <f t="shared" si="259"/>
        <v>0</v>
      </c>
      <c r="DM57" s="93">
        <f t="shared" si="259"/>
        <v>0</v>
      </c>
      <c r="DN57" s="93">
        <f t="shared" si="259"/>
        <v>0</v>
      </c>
      <c r="DO57" s="93">
        <f t="shared" si="259"/>
        <v>0</v>
      </c>
      <c r="DP57" s="93">
        <f t="shared" si="257"/>
        <v>0</v>
      </c>
      <c r="DQ57" s="93">
        <f t="shared" si="257"/>
        <v>0</v>
      </c>
      <c r="DR57" s="93">
        <f t="shared" si="257"/>
        <v>0</v>
      </c>
      <c r="DS57" s="93">
        <f t="shared" si="257"/>
        <v>0</v>
      </c>
      <c r="DU57" s="37">
        <v>53</v>
      </c>
      <c r="DV57" s="93">
        <f t="shared" si="147"/>
        <v>0.46128630840276302</v>
      </c>
      <c r="DW57" s="93">
        <f t="shared" si="148"/>
        <v>0.46806993058515656</v>
      </c>
      <c r="DX57" s="93">
        <f t="shared" si="149"/>
        <v>0.47495331191729118</v>
      </c>
      <c r="DY57" s="93">
        <f t="shared" si="150"/>
        <v>0.48193791944548658</v>
      </c>
      <c r="DZ57" s="93">
        <f t="shared" si="151"/>
        <v>0.48902524179027312</v>
      </c>
      <c r="EA57" s="93">
        <f t="shared" si="152"/>
        <v>0.49621678946365944</v>
      </c>
      <c r="EB57" s="93">
        <f t="shared" si="153"/>
        <v>0.50351409519106616</v>
      </c>
      <c r="EC57" s="93">
        <f t="shared" si="154"/>
        <v>0.51091871423799351</v>
      </c>
      <c r="ED57" s="93">
        <f t="shared" si="155"/>
        <v>0.51843222474149331</v>
      </c>
      <c r="EE57" s="93">
        <f t="shared" si="156"/>
        <v>0.5260562280465152</v>
      </c>
      <c r="EF57" s="93">
        <f t="shared" si="157"/>
        <v>0.53379234904719919</v>
      </c>
      <c r="EG57" s="93">
        <f t="shared" si="158"/>
        <v>0.54164223653318744</v>
      </c>
      <c r="EH57" s="93">
        <f t="shared" si="159"/>
        <v>0.54960756354102847</v>
      </c>
      <c r="EI57" s="93">
        <f t="shared" si="160"/>
        <v>0.55769002771074938</v>
      </c>
      <c r="EJ57" s="93">
        <f t="shared" si="161"/>
        <v>0.56589135164767213</v>
      </c>
      <c r="EK57" s="93">
        <f t="shared" si="162"/>
        <v>0.57421328328954968</v>
      </c>
      <c r="EL57" s="93">
        <f t="shared" si="163"/>
        <v>0.58265759627910185</v>
      </c>
      <c r="EM57" s="93">
        <f t="shared" si="164"/>
        <v>0.59122609034202978</v>
      </c>
      <c r="EN57" s="93">
        <f t="shared" si="165"/>
        <v>0.59992059167058898</v>
      </c>
      <c r="EO57" s="93">
        <f t="shared" si="166"/>
        <v>0.60874295331280348</v>
      </c>
      <c r="EP57" s="93">
        <f t="shared" si="167"/>
        <v>0.61769505556740356</v>
      </c>
      <c r="EQ57" s="93">
        <f t="shared" si="168"/>
        <v>0.62677880638457129</v>
      </c>
      <c r="ER57" s="93">
        <f t="shared" si="169"/>
        <v>0.63599614177257957</v>
      </c>
      <c r="ES57" s="93">
        <f t="shared" si="170"/>
        <v>0.64534902621041157</v>
      </c>
      <c r="ET57" s="93">
        <f t="shared" si="171"/>
        <v>0.65483945306644697</v>
      </c>
      <c r="EU57" s="93">
        <f t="shared" si="172"/>
        <v>0.6644694450233064</v>
      </c>
      <c r="EV57" s="93">
        <f t="shared" si="173"/>
        <v>0.67424105450894323</v>
      </c>
      <c r="EW57" s="93">
        <f t="shared" si="174"/>
        <v>0.68415636413407466</v>
      </c>
      <c r="EX57" s="93">
        <f t="shared" si="175"/>
        <v>0.69421748713604636</v>
      </c>
      <c r="EY57" s="93">
        <f t="shared" si="176"/>
        <v>0.70442656782922342</v>
      </c>
      <c r="EZ57" s="93">
        <f t="shared" si="177"/>
        <v>0.71478578206200605</v>
      </c>
      <c r="FA57" s="93">
        <f t="shared" si="178"/>
        <v>0.72529733768056492</v>
      </c>
      <c r="FB57" s="93">
        <f t="shared" si="179"/>
        <v>0.73596347499939674</v>
      </c>
      <c r="FC57" s="93">
        <f t="shared" si="180"/>
        <v>0.7467864672787996</v>
      </c>
      <c r="FD57" s="93">
        <f t="shared" si="181"/>
        <v>0.75776862120937016</v>
      </c>
      <c r="FE57" s="93">
        <f t="shared" si="182"/>
        <v>0.76891227740362555</v>
      </c>
      <c r="FF57" s="93">
        <f t="shared" si="183"/>
        <v>0.78021981089485526</v>
      </c>
      <c r="FG57" s="93">
        <f t="shared" si="184"/>
        <v>0.79169363164330897</v>
      </c>
      <c r="FH57" s="93">
        <f t="shared" si="185"/>
        <v>0.80333618504982807</v>
      </c>
      <c r="FI57" s="93">
        <f t="shared" si="186"/>
        <v>0.81514995247703126</v>
      </c>
      <c r="FJ57" s="93">
        <f t="shared" si="187"/>
        <v>0.827137451778164</v>
      </c>
      <c r="FK57" s="93">
        <f t="shared" si="188"/>
        <v>0.83930123783372512</v>
      </c>
      <c r="FL57" s="93">
        <f t="shared" si="189"/>
        <v>0.8516439030959857</v>
      </c>
      <c r="FM57" s="93">
        <f t="shared" si="190"/>
        <v>0.86416807814151486</v>
      </c>
      <c r="FN57" s="93">
        <f t="shared" si="191"/>
        <v>0.8768764322318312</v>
      </c>
      <c r="FO57" s="93">
        <f t="shared" si="192"/>
        <v>0.88977167388229927</v>
      </c>
      <c r="FP57" s="93">
        <f t="shared" si="193"/>
        <v>0.90285655143939192</v>
      </c>
      <c r="FQ57" s="93">
        <f t="shared" si="194"/>
        <v>0.91613385366644173</v>
      </c>
      <c r="FR57" s="93">
        <f t="shared" si="195"/>
        <v>0.92960641033800695</v>
      </c>
      <c r="FS57" s="93">
        <f t="shared" si="196"/>
        <v>0.94327709284297756</v>
      </c>
      <c r="FT57" s="93">
        <f t="shared" si="197"/>
        <v>0.95714881479655067</v>
      </c>
      <c r="FU57" s="93">
        <f t="shared" si="198"/>
        <v>0.97122453266120568</v>
      </c>
      <c r="FV57" s="93">
        <f t="shared" si="199"/>
        <v>0.98550724637681164</v>
      </c>
      <c r="FW57" s="93">
        <f t="shared" si="200"/>
        <v>1</v>
      </c>
      <c r="FX57" s="93">
        <f t="shared" si="201"/>
        <v>0</v>
      </c>
      <c r="FY57" s="93">
        <f t="shared" si="202"/>
        <v>0</v>
      </c>
      <c r="FZ57" s="93">
        <f t="shared" si="203"/>
        <v>0</v>
      </c>
      <c r="GA57" s="93">
        <f t="shared" si="204"/>
        <v>0</v>
      </c>
      <c r="GB57" s="93">
        <f t="shared" si="205"/>
        <v>0</v>
      </c>
      <c r="GC57" s="93">
        <f t="shared" si="206"/>
        <v>0</v>
      </c>
      <c r="GD57" s="93">
        <f t="shared" si="207"/>
        <v>0</v>
      </c>
      <c r="GE57" s="93">
        <f t="shared" si="208"/>
        <v>0</v>
      </c>
      <c r="GF57" s="93">
        <f t="shared" si="209"/>
        <v>0</v>
      </c>
      <c r="GG57" s="93">
        <f t="shared" si="210"/>
        <v>0</v>
      </c>
      <c r="GH57" s="93">
        <f t="shared" si="211"/>
        <v>0</v>
      </c>
      <c r="GI57" s="93">
        <f t="shared" si="212"/>
        <v>0</v>
      </c>
      <c r="GJ57" s="93">
        <f t="shared" si="213"/>
        <v>0</v>
      </c>
      <c r="GK57" s="93">
        <f t="shared" si="214"/>
        <v>0</v>
      </c>
      <c r="GL57" s="93">
        <f t="shared" si="215"/>
        <v>0</v>
      </c>
      <c r="GM57" s="93">
        <f t="shared" si="216"/>
        <v>0</v>
      </c>
      <c r="GN57" s="93">
        <f t="shared" si="217"/>
        <v>0</v>
      </c>
      <c r="GO57" s="93">
        <f t="shared" si="218"/>
        <v>0</v>
      </c>
      <c r="GP57" s="93">
        <f t="shared" si="219"/>
        <v>0</v>
      </c>
      <c r="GQ57" s="93">
        <f t="shared" si="220"/>
        <v>0</v>
      </c>
      <c r="GR57" s="93">
        <f t="shared" si="221"/>
        <v>0</v>
      </c>
      <c r="GS57" s="93">
        <f t="shared" si="222"/>
        <v>0</v>
      </c>
      <c r="GT57" s="93">
        <f t="shared" si="223"/>
        <v>0</v>
      </c>
      <c r="GU57" s="93">
        <f t="shared" si="224"/>
        <v>0</v>
      </c>
      <c r="GV57" s="93">
        <f t="shared" si="225"/>
        <v>0</v>
      </c>
      <c r="GW57" s="93">
        <f t="shared" si="226"/>
        <v>0</v>
      </c>
      <c r="GX57" s="93">
        <f t="shared" si="227"/>
        <v>0</v>
      </c>
      <c r="GY57" s="93">
        <f t="shared" si="228"/>
        <v>0</v>
      </c>
      <c r="GZ57" s="93">
        <f t="shared" si="229"/>
        <v>0</v>
      </c>
      <c r="HA57" s="93">
        <f t="shared" si="230"/>
        <v>0</v>
      </c>
      <c r="HB57" s="93">
        <f t="shared" si="231"/>
        <v>0</v>
      </c>
      <c r="HC57" s="93">
        <f t="shared" si="232"/>
        <v>0</v>
      </c>
      <c r="HD57" s="93">
        <f t="shared" si="233"/>
        <v>0</v>
      </c>
      <c r="HE57" s="93">
        <f t="shared" si="234"/>
        <v>0</v>
      </c>
      <c r="HF57" s="93">
        <f t="shared" si="235"/>
        <v>0</v>
      </c>
      <c r="HG57" s="93">
        <f t="shared" si="236"/>
        <v>0</v>
      </c>
      <c r="HH57" s="93">
        <f t="shared" si="237"/>
        <v>0</v>
      </c>
      <c r="HI57" s="93">
        <f t="shared" si="238"/>
        <v>0</v>
      </c>
      <c r="HJ57" s="93">
        <f t="shared" si="239"/>
        <v>0</v>
      </c>
      <c r="HK57" s="93">
        <f t="shared" si="240"/>
        <v>0</v>
      </c>
      <c r="HL57" s="93">
        <f t="shared" si="241"/>
        <v>0</v>
      </c>
      <c r="HM57" s="93">
        <f t="shared" si="242"/>
        <v>0</v>
      </c>
      <c r="HN57" s="93">
        <f t="shared" si="243"/>
        <v>0</v>
      </c>
      <c r="HO57" s="93">
        <f t="shared" si="244"/>
        <v>0</v>
      </c>
      <c r="HP57" s="93">
        <f t="shared" si="245"/>
        <v>0</v>
      </c>
      <c r="HQ57" s="93">
        <f t="shared" si="246"/>
        <v>0</v>
      </c>
    </row>
    <row r="58" spans="2:225" x14ac:dyDescent="0.25">
      <c r="B58" s="40">
        <v>54</v>
      </c>
      <c r="C58" s="91">
        <f t="shared" ca="1" si="140"/>
        <v>3918102.2165759197</v>
      </c>
      <c r="D58" s="91">
        <f t="shared" ca="1" si="141"/>
        <v>4276936.8576826993</v>
      </c>
      <c r="E58" s="91">
        <f t="shared" ca="1" si="142"/>
        <v>3050283.5328224977</v>
      </c>
      <c r="F58" s="91">
        <f t="shared" ca="1" si="143"/>
        <v>3631995.6659578895</v>
      </c>
      <c r="H58" s="40">
        <v>54</v>
      </c>
      <c r="I58" s="91">
        <f t="shared" si="255"/>
        <v>484770.71184088808</v>
      </c>
      <c r="J58" s="41">
        <f t="shared" si="256"/>
        <v>0.85299999999999998</v>
      </c>
      <c r="K58" s="92">
        <f t="shared" si="144"/>
        <v>413509.4172002775</v>
      </c>
      <c r="L58" s="92">
        <f t="shared" si="145"/>
        <v>1647.4478772919422</v>
      </c>
      <c r="M58" s="42"/>
      <c r="N58" s="40">
        <v>54</v>
      </c>
      <c r="O58" s="54">
        <f t="shared" si="133"/>
        <v>3.83767404095655</v>
      </c>
      <c r="P58" s="92">
        <f t="shared" si="258"/>
        <v>475.12178858643574</v>
      </c>
      <c r="Q58" s="92">
        <f t="shared" si="146"/>
        <v>173419.45283404904</v>
      </c>
      <c r="R58" s="42"/>
      <c r="S58" s="40">
        <v>54</v>
      </c>
      <c r="T58" s="54">
        <f>'7. Dödsrisk'!F58</f>
        <v>1.98E-3</v>
      </c>
      <c r="U58" s="90">
        <f t="shared" si="116"/>
        <v>0.99802000000000002</v>
      </c>
      <c r="V58" s="43"/>
      <c r="W58" s="37">
        <v>54</v>
      </c>
      <c r="X58" s="93">
        <f t="shared" si="253"/>
        <v>0.97415619029157818</v>
      </c>
      <c r="Y58" s="93">
        <f t="shared" si="253"/>
        <v>0.97620622336063534</v>
      </c>
      <c r="Z58" s="93">
        <f t="shared" si="253"/>
        <v>0.97639173779081601</v>
      </c>
      <c r="AA58" s="93">
        <f t="shared" si="253"/>
        <v>0.97649915269761256</v>
      </c>
      <c r="AB58" s="93">
        <f t="shared" si="253"/>
        <v>0.97654798009661703</v>
      </c>
      <c r="AC58" s="93">
        <f t="shared" si="253"/>
        <v>0.97661634324064439</v>
      </c>
      <c r="AD58" s="93">
        <f t="shared" si="253"/>
        <v>0.97661634324064439</v>
      </c>
      <c r="AE58" s="93">
        <f t="shared" si="253"/>
        <v>0.97672378285675876</v>
      </c>
      <c r="AF58" s="93">
        <f t="shared" si="253"/>
        <v>0.97681169590939054</v>
      </c>
      <c r="AG58" s="93">
        <f t="shared" si="253"/>
        <v>0.97689961687490945</v>
      </c>
      <c r="AH58" s="93">
        <f t="shared" si="253"/>
        <v>0.97698754575402724</v>
      </c>
      <c r="AI58" s="93">
        <f t="shared" si="253"/>
        <v>0.97718298235049739</v>
      </c>
      <c r="AJ58" s="93">
        <f t="shared" si="253"/>
        <v>0.97722207123334648</v>
      </c>
      <c r="AK58" s="93">
        <f t="shared" si="253"/>
        <v>0.97726116167981336</v>
      </c>
      <c r="AL58" s="93">
        <f t="shared" si="253"/>
        <v>0.97741754848757212</v>
      </c>
      <c r="AM58" s="93">
        <f t="shared" si="252"/>
        <v>0.97761307110179219</v>
      </c>
      <c r="AN58" s="93">
        <f t="shared" si="252"/>
        <v>0.97767173140567665</v>
      </c>
      <c r="AO58" s="93">
        <f t="shared" si="252"/>
        <v>0.97789664763463258</v>
      </c>
      <c r="AP58" s="93">
        <f t="shared" si="252"/>
        <v>0.97793576506523527</v>
      </c>
      <c r="AQ58" s="93">
        <f t="shared" si="252"/>
        <v>0.97813139134350369</v>
      </c>
      <c r="AR58" s="93">
        <f t="shared" si="252"/>
        <v>0.97834662760157576</v>
      </c>
      <c r="AS58" s="93">
        <f t="shared" si="252"/>
        <v>0.97860106387818446</v>
      </c>
      <c r="AT58" s="93">
        <f t="shared" si="252"/>
        <v>0.97885556632542936</v>
      </c>
      <c r="AU58" s="93">
        <f t="shared" si="252"/>
        <v>0.97902200006544027</v>
      </c>
      <c r="AV58" s="93">
        <f t="shared" si="252"/>
        <v>0.97928640739543715</v>
      </c>
      <c r="AW58" s="93">
        <f t="shared" si="252"/>
        <v>0.9795410880783374</v>
      </c>
      <c r="AX58" s="93">
        <f t="shared" si="252"/>
        <v>0.9797566345379356</v>
      </c>
      <c r="AY58" s="93">
        <f t="shared" si="252"/>
        <v>0.9800310432300402</v>
      </c>
      <c r="AZ58" s="93">
        <f t="shared" si="252"/>
        <v>0.98030552877809785</v>
      </c>
      <c r="BA58" s="93">
        <f t="shared" si="252"/>
        <v>0.98059970869070501</v>
      </c>
      <c r="BB58" s="93">
        <f t="shared" si="252"/>
        <v>0.98096266487670913</v>
      </c>
      <c r="BC58" s="93">
        <f t="shared" si="254"/>
        <v>0.98121778149989913</v>
      </c>
      <c r="BD58" s="93">
        <f t="shared" si="254"/>
        <v>0.98160060573613639</v>
      </c>
      <c r="BE58" s="93">
        <f t="shared" si="254"/>
        <v>0.98198357933207625</v>
      </c>
      <c r="BF58" s="93">
        <f t="shared" si="254"/>
        <v>0.98237652994405333</v>
      </c>
      <c r="BG58" s="93">
        <f t="shared" si="254"/>
        <v>0.98283846402214414</v>
      </c>
      <c r="BH58" s="93">
        <f t="shared" si="254"/>
        <v>0.98308423508091436</v>
      </c>
      <c r="BI58" s="93">
        <f t="shared" si="254"/>
        <v>0.98341859740403159</v>
      </c>
      <c r="BJ58" s="93">
        <f t="shared" si="254"/>
        <v>0.98382196440943959</v>
      </c>
      <c r="BK58" s="93">
        <f t="shared" si="254"/>
        <v>0.98428457816117521</v>
      </c>
      <c r="BL58" s="93">
        <f t="shared" si="254"/>
        <v>0.98465874848559964</v>
      </c>
      <c r="BM58" s="93">
        <f t="shared" si="254"/>
        <v>0.98517103742506096</v>
      </c>
      <c r="BN58" s="93">
        <f t="shared" si="254"/>
        <v>0.9856638693597406</v>
      </c>
      <c r="BO58" s="93">
        <f t="shared" si="254"/>
        <v>0.98630496758867325</v>
      </c>
      <c r="BP58" s="93">
        <f t="shared" si="254"/>
        <v>0.98700574166525568</v>
      </c>
      <c r="BQ58" s="93">
        <f t="shared" si="254"/>
        <v>0.98772678221627352</v>
      </c>
      <c r="BR58" s="93">
        <f t="shared" si="254"/>
        <v>0.98843845790596585</v>
      </c>
      <c r="BS58" s="93">
        <f t="shared" si="261"/>
        <v>0.98946750411024054</v>
      </c>
      <c r="BT58" s="93">
        <f t="shared" si="260"/>
        <v>0.99043813348105203</v>
      </c>
      <c r="BU58" s="93">
        <f t="shared" si="260"/>
        <v>0.9915685215956711</v>
      </c>
      <c r="BV58" s="93">
        <f t="shared" si="260"/>
        <v>0.99310783874572706</v>
      </c>
      <c r="BW58" s="93">
        <f t="shared" si="260"/>
        <v>0.99463958370463212</v>
      </c>
      <c r="BX58" s="93">
        <f t="shared" si="260"/>
        <v>0.99637327320000013</v>
      </c>
      <c r="BY58" s="93">
        <f t="shared" si="260"/>
        <v>0.99804000000000004</v>
      </c>
      <c r="BZ58" s="93">
        <f t="shared" si="260"/>
        <v>1</v>
      </c>
      <c r="CA58" s="93">
        <f t="shared" si="260"/>
        <v>0</v>
      </c>
      <c r="CB58" s="93">
        <f t="shared" si="260"/>
        <v>0</v>
      </c>
      <c r="CC58" s="93">
        <f t="shared" si="260"/>
        <v>0</v>
      </c>
      <c r="CD58" s="93">
        <f t="shared" si="260"/>
        <v>0</v>
      </c>
      <c r="CE58" s="93">
        <f t="shared" si="260"/>
        <v>0</v>
      </c>
      <c r="CF58" s="93">
        <f t="shared" si="260"/>
        <v>0</v>
      </c>
      <c r="CG58" s="93">
        <f t="shared" si="260"/>
        <v>0</v>
      </c>
      <c r="CH58" s="93">
        <f t="shared" si="260"/>
        <v>0</v>
      </c>
      <c r="CI58" s="93">
        <f t="shared" si="260"/>
        <v>0</v>
      </c>
      <c r="CJ58" s="93">
        <f t="shared" si="263"/>
        <v>0</v>
      </c>
      <c r="CK58" s="93">
        <f t="shared" si="263"/>
        <v>0</v>
      </c>
      <c r="CL58" s="93">
        <f t="shared" si="263"/>
        <v>0</v>
      </c>
      <c r="CM58" s="93">
        <f t="shared" si="263"/>
        <v>0</v>
      </c>
      <c r="CN58" s="93">
        <f t="shared" si="263"/>
        <v>0</v>
      </c>
      <c r="CO58" s="93">
        <f t="shared" si="263"/>
        <v>0</v>
      </c>
      <c r="CP58" s="93">
        <f t="shared" si="263"/>
        <v>0</v>
      </c>
      <c r="CQ58" s="93">
        <f t="shared" si="263"/>
        <v>0</v>
      </c>
      <c r="CR58" s="93">
        <f t="shared" si="263"/>
        <v>0</v>
      </c>
      <c r="CS58" s="93">
        <f t="shared" si="263"/>
        <v>0</v>
      </c>
      <c r="CT58" s="93">
        <f t="shared" si="263"/>
        <v>0</v>
      </c>
      <c r="CU58" s="93">
        <f t="shared" si="263"/>
        <v>0</v>
      </c>
      <c r="CV58" s="93">
        <f t="shared" si="263"/>
        <v>0</v>
      </c>
      <c r="CW58" s="93">
        <f t="shared" si="263"/>
        <v>0</v>
      </c>
      <c r="CX58" s="93">
        <f t="shared" si="263"/>
        <v>0</v>
      </c>
      <c r="CY58" s="93">
        <f t="shared" si="262"/>
        <v>0</v>
      </c>
      <c r="CZ58" s="93">
        <f t="shared" si="259"/>
        <v>0</v>
      </c>
      <c r="DA58" s="93">
        <f t="shared" si="259"/>
        <v>0</v>
      </c>
      <c r="DB58" s="93">
        <f t="shared" si="259"/>
        <v>0</v>
      </c>
      <c r="DC58" s="93">
        <f t="shared" si="259"/>
        <v>0</v>
      </c>
      <c r="DD58" s="93">
        <f t="shared" si="259"/>
        <v>0</v>
      </c>
      <c r="DE58" s="93">
        <f t="shared" si="259"/>
        <v>0</v>
      </c>
      <c r="DF58" s="93">
        <f t="shared" si="259"/>
        <v>0</v>
      </c>
      <c r="DG58" s="93">
        <f t="shared" si="259"/>
        <v>0</v>
      </c>
      <c r="DH58" s="93">
        <f t="shared" si="259"/>
        <v>0</v>
      </c>
      <c r="DI58" s="93">
        <f t="shared" si="259"/>
        <v>0</v>
      </c>
      <c r="DJ58" s="93">
        <f t="shared" si="259"/>
        <v>0</v>
      </c>
      <c r="DK58" s="93">
        <f t="shared" si="259"/>
        <v>0</v>
      </c>
      <c r="DL58" s="93">
        <f t="shared" si="259"/>
        <v>0</v>
      </c>
      <c r="DM58" s="93">
        <f t="shared" si="259"/>
        <v>0</v>
      </c>
      <c r="DN58" s="93">
        <f t="shared" si="259"/>
        <v>0</v>
      </c>
      <c r="DO58" s="93">
        <f t="shared" si="259"/>
        <v>0</v>
      </c>
      <c r="DP58" s="93">
        <f t="shared" si="257"/>
        <v>0</v>
      </c>
      <c r="DQ58" s="93">
        <f t="shared" si="257"/>
        <v>0</v>
      </c>
      <c r="DR58" s="93">
        <f t="shared" si="257"/>
        <v>0</v>
      </c>
      <c r="DS58" s="93">
        <f t="shared" si="257"/>
        <v>0</v>
      </c>
      <c r="DU58" s="37">
        <v>54</v>
      </c>
      <c r="DV58" s="93">
        <f t="shared" si="147"/>
        <v>0.45460099958533173</v>
      </c>
      <c r="DW58" s="93">
        <f t="shared" si="148"/>
        <v>0.46128630840276302</v>
      </c>
      <c r="DX58" s="93">
        <f t="shared" si="149"/>
        <v>0.46806993058515656</v>
      </c>
      <c r="DY58" s="93">
        <f t="shared" si="150"/>
        <v>0.47495331191729118</v>
      </c>
      <c r="DZ58" s="93">
        <f t="shared" si="151"/>
        <v>0.48193791944548658</v>
      </c>
      <c r="EA58" s="93">
        <f t="shared" si="152"/>
        <v>0.48902524179027312</v>
      </c>
      <c r="EB58" s="93">
        <f t="shared" si="153"/>
        <v>0.49621678946365944</v>
      </c>
      <c r="EC58" s="93">
        <f t="shared" si="154"/>
        <v>0.50351409519106616</v>
      </c>
      <c r="ED58" s="93">
        <f t="shared" si="155"/>
        <v>0.51091871423799351</v>
      </c>
      <c r="EE58" s="93">
        <f t="shared" si="156"/>
        <v>0.51843222474149331</v>
      </c>
      <c r="EF58" s="93">
        <f t="shared" si="157"/>
        <v>0.5260562280465152</v>
      </c>
      <c r="EG58" s="93">
        <f t="shared" si="158"/>
        <v>0.53379234904719919</v>
      </c>
      <c r="EH58" s="93">
        <f t="shared" si="159"/>
        <v>0.54164223653318744</v>
      </c>
      <c r="EI58" s="93">
        <f t="shared" si="160"/>
        <v>0.54960756354102847</v>
      </c>
      <c r="EJ58" s="93">
        <f t="shared" si="161"/>
        <v>0.55769002771074938</v>
      </c>
      <c r="EK58" s="93">
        <f t="shared" si="162"/>
        <v>0.56589135164767213</v>
      </c>
      <c r="EL58" s="93">
        <f t="shared" si="163"/>
        <v>0.57421328328954968</v>
      </c>
      <c r="EM58" s="93">
        <f t="shared" si="164"/>
        <v>0.58265759627910185</v>
      </c>
      <c r="EN58" s="93">
        <f t="shared" si="165"/>
        <v>0.59122609034202978</v>
      </c>
      <c r="EO58" s="93">
        <f t="shared" si="166"/>
        <v>0.59992059167058898</v>
      </c>
      <c r="EP58" s="93">
        <f t="shared" si="167"/>
        <v>0.60874295331280348</v>
      </c>
      <c r="EQ58" s="93">
        <f t="shared" si="168"/>
        <v>0.61769505556740356</v>
      </c>
      <c r="ER58" s="93">
        <f t="shared" si="169"/>
        <v>0.62677880638457129</v>
      </c>
      <c r="ES58" s="93">
        <f t="shared" si="170"/>
        <v>0.63599614177257957</v>
      </c>
      <c r="ET58" s="93">
        <f t="shared" si="171"/>
        <v>0.64534902621041157</v>
      </c>
      <c r="EU58" s="93">
        <f t="shared" si="172"/>
        <v>0.65483945306644697</v>
      </c>
      <c r="EV58" s="93">
        <f t="shared" si="173"/>
        <v>0.6644694450233064</v>
      </c>
      <c r="EW58" s="93">
        <f t="shared" si="174"/>
        <v>0.67424105450894323</v>
      </c>
      <c r="EX58" s="93">
        <f t="shared" si="175"/>
        <v>0.68415636413407466</v>
      </c>
      <c r="EY58" s="93">
        <f t="shared" si="176"/>
        <v>0.69421748713604636</v>
      </c>
      <c r="EZ58" s="93">
        <f t="shared" si="177"/>
        <v>0.70442656782922342</v>
      </c>
      <c r="FA58" s="93">
        <f t="shared" si="178"/>
        <v>0.71478578206200605</v>
      </c>
      <c r="FB58" s="93">
        <f t="shared" si="179"/>
        <v>0.72529733768056492</v>
      </c>
      <c r="FC58" s="93">
        <f t="shared" si="180"/>
        <v>0.73596347499939674</v>
      </c>
      <c r="FD58" s="93">
        <f t="shared" si="181"/>
        <v>0.7467864672787996</v>
      </c>
      <c r="FE58" s="93">
        <f t="shared" si="182"/>
        <v>0.75776862120937016</v>
      </c>
      <c r="FF58" s="93">
        <f t="shared" si="183"/>
        <v>0.76891227740362555</v>
      </c>
      <c r="FG58" s="93">
        <f t="shared" si="184"/>
        <v>0.78021981089485526</v>
      </c>
      <c r="FH58" s="93">
        <f t="shared" si="185"/>
        <v>0.79169363164330897</v>
      </c>
      <c r="FI58" s="93">
        <f t="shared" si="186"/>
        <v>0.80333618504982807</v>
      </c>
      <c r="FJ58" s="93">
        <f t="shared" si="187"/>
        <v>0.81514995247703126</v>
      </c>
      <c r="FK58" s="93">
        <f t="shared" si="188"/>
        <v>0.827137451778164</v>
      </c>
      <c r="FL58" s="93">
        <f t="shared" si="189"/>
        <v>0.83930123783372512</v>
      </c>
      <c r="FM58" s="93">
        <f t="shared" si="190"/>
        <v>0.8516439030959857</v>
      </c>
      <c r="FN58" s="93">
        <f t="shared" si="191"/>
        <v>0.86416807814151486</v>
      </c>
      <c r="FO58" s="93">
        <f t="shared" si="192"/>
        <v>0.8768764322318312</v>
      </c>
      <c r="FP58" s="93">
        <f t="shared" si="193"/>
        <v>0.88977167388229927</v>
      </c>
      <c r="FQ58" s="93">
        <f t="shared" si="194"/>
        <v>0.90285655143939192</v>
      </c>
      <c r="FR58" s="93">
        <f t="shared" si="195"/>
        <v>0.91613385366644173</v>
      </c>
      <c r="FS58" s="93">
        <f t="shared" si="196"/>
        <v>0.92960641033800695</v>
      </c>
      <c r="FT58" s="93">
        <f t="shared" si="197"/>
        <v>0.94327709284297756</v>
      </c>
      <c r="FU58" s="93">
        <f t="shared" si="198"/>
        <v>0.95714881479655067</v>
      </c>
      <c r="FV58" s="93">
        <f t="shared" si="199"/>
        <v>0.97122453266120568</v>
      </c>
      <c r="FW58" s="93">
        <f t="shared" si="200"/>
        <v>0.98550724637681164</v>
      </c>
      <c r="FX58" s="93">
        <f t="shared" si="201"/>
        <v>1</v>
      </c>
      <c r="FY58" s="93">
        <f t="shared" si="202"/>
        <v>0</v>
      </c>
      <c r="FZ58" s="93">
        <f t="shared" si="203"/>
        <v>0</v>
      </c>
      <c r="GA58" s="93">
        <f t="shared" si="204"/>
        <v>0</v>
      </c>
      <c r="GB58" s="93">
        <f t="shared" si="205"/>
        <v>0</v>
      </c>
      <c r="GC58" s="93">
        <f t="shared" si="206"/>
        <v>0</v>
      </c>
      <c r="GD58" s="93">
        <f t="shared" si="207"/>
        <v>0</v>
      </c>
      <c r="GE58" s="93">
        <f t="shared" si="208"/>
        <v>0</v>
      </c>
      <c r="GF58" s="93">
        <f t="shared" si="209"/>
        <v>0</v>
      </c>
      <c r="GG58" s="93">
        <f t="shared" si="210"/>
        <v>0</v>
      </c>
      <c r="GH58" s="93">
        <f t="shared" si="211"/>
        <v>0</v>
      </c>
      <c r="GI58" s="93">
        <f t="shared" si="212"/>
        <v>0</v>
      </c>
      <c r="GJ58" s="93">
        <f t="shared" si="213"/>
        <v>0</v>
      </c>
      <c r="GK58" s="93">
        <f t="shared" si="214"/>
        <v>0</v>
      </c>
      <c r="GL58" s="93">
        <f t="shared" si="215"/>
        <v>0</v>
      </c>
      <c r="GM58" s="93">
        <f t="shared" si="216"/>
        <v>0</v>
      </c>
      <c r="GN58" s="93">
        <f t="shared" si="217"/>
        <v>0</v>
      </c>
      <c r="GO58" s="93">
        <f t="shared" si="218"/>
        <v>0</v>
      </c>
      <c r="GP58" s="93">
        <f t="shared" si="219"/>
        <v>0</v>
      </c>
      <c r="GQ58" s="93">
        <f t="shared" si="220"/>
        <v>0</v>
      </c>
      <c r="GR58" s="93">
        <f t="shared" si="221"/>
        <v>0</v>
      </c>
      <c r="GS58" s="93">
        <f t="shared" si="222"/>
        <v>0</v>
      </c>
      <c r="GT58" s="93">
        <f t="shared" si="223"/>
        <v>0</v>
      </c>
      <c r="GU58" s="93">
        <f t="shared" si="224"/>
        <v>0</v>
      </c>
      <c r="GV58" s="93">
        <f t="shared" si="225"/>
        <v>0</v>
      </c>
      <c r="GW58" s="93">
        <f t="shared" si="226"/>
        <v>0</v>
      </c>
      <c r="GX58" s="93">
        <f t="shared" si="227"/>
        <v>0</v>
      </c>
      <c r="GY58" s="93">
        <f t="shared" si="228"/>
        <v>0</v>
      </c>
      <c r="GZ58" s="93">
        <f t="shared" si="229"/>
        <v>0</v>
      </c>
      <c r="HA58" s="93">
        <f t="shared" si="230"/>
        <v>0</v>
      </c>
      <c r="HB58" s="93">
        <f t="shared" si="231"/>
        <v>0</v>
      </c>
      <c r="HC58" s="93">
        <f t="shared" si="232"/>
        <v>0</v>
      </c>
      <c r="HD58" s="93">
        <f t="shared" si="233"/>
        <v>0</v>
      </c>
      <c r="HE58" s="93">
        <f t="shared" si="234"/>
        <v>0</v>
      </c>
      <c r="HF58" s="93">
        <f t="shared" si="235"/>
        <v>0</v>
      </c>
      <c r="HG58" s="93">
        <f t="shared" si="236"/>
        <v>0</v>
      </c>
      <c r="HH58" s="93">
        <f t="shared" si="237"/>
        <v>0</v>
      </c>
      <c r="HI58" s="93">
        <f t="shared" si="238"/>
        <v>0</v>
      </c>
      <c r="HJ58" s="93">
        <f t="shared" si="239"/>
        <v>0</v>
      </c>
      <c r="HK58" s="93">
        <f t="shared" si="240"/>
        <v>0</v>
      </c>
      <c r="HL58" s="93">
        <f t="shared" si="241"/>
        <v>0</v>
      </c>
      <c r="HM58" s="93">
        <f t="shared" si="242"/>
        <v>0</v>
      </c>
      <c r="HN58" s="93">
        <f t="shared" si="243"/>
        <v>0</v>
      </c>
      <c r="HO58" s="93">
        <f t="shared" si="244"/>
        <v>0</v>
      </c>
      <c r="HP58" s="93">
        <f t="shared" si="245"/>
        <v>0</v>
      </c>
      <c r="HQ58" s="93">
        <f t="shared" si="246"/>
        <v>0</v>
      </c>
    </row>
    <row r="59" spans="2:225" x14ac:dyDescent="0.25">
      <c r="B59" s="40">
        <v>55</v>
      </c>
      <c r="C59" s="91">
        <f t="shared" ca="1" si="140"/>
        <v>3563186.0371317454</v>
      </c>
      <c r="D59" s="91">
        <f t="shared" ca="1" si="141"/>
        <v>3871092.2030444499</v>
      </c>
      <c r="E59" s="91">
        <f t="shared" ca="1" si="142"/>
        <v>2924962.3301077741</v>
      </c>
      <c r="F59" s="91">
        <f t="shared" ca="1" si="143"/>
        <v>3465437.7799280984</v>
      </c>
      <c r="H59" s="40">
        <v>55</v>
      </c>
      <c r="I59" s="91">
        <f t="shared" ref="I59:I78" si="264">AI_kvinna_55_64*(1+SOCA)</f>
        <v>469998.91165587428</v>
      </c>
      <c r="J59" s="41">
        <f t="shared" ref="J59:J68" si="265">SI_KVINNA_55_64</f>
        <v>0.72299999999999998</v>
      </c>
      <c r="K59" s="92">
        <f t="shared" si="144"/>
        <v>339809.21312719712</v>
      </c>
      <c r="L59" s="92">
        <f t="shared" si="145"/>
        <v>1353.8215662438133</v>
      </c>
      <c r="M59" s="42"/>
      <c r="N59" s="40">
        <v>55</v>
      </c>
      <c r="O59" s="54">
        <f t="shared" si="133"/>
        <v>3.83767404095655</v>
      </c>
      <c r="P59" s="92">
        <f t="shared" si="258"/>
        <v>439.55873803449845</v>
      </c>
      <c r="Q59" s="92">
        <f t="shared" si="146"/>
        <v>160438.93938259193</v>
      </c>
      <c r="R59" s="42"/>
      <c r="S59" s="40">
        <v>55</v>
      </c>
      <c r="T59" s="54">
        <f>'7. Dödsrisk'!F59</f>
        <v>2.6700000000000001E-3</v>
      </c>
      <c r="U59" s="90">
        <f t="shared" si="116"/>
        <v>0.99733000000000005</v>
      </c>
      <c r="V59" s="43"/>
      <c r="W59" s="37">
        <v>55</v>
      </c>
      <c r="X59" s="93">
        <f t="shared" si="253"/>
        <v>0.9722273610348009</v>
      </c>
      <c r="Y59" s="93">
        <f t="shared" si="253"/>
        <v>0.97427333503838132</v>
      </c>
      <c r="Z59" s="93">
        <f t="shared" si="253"/>
        <v>0.9744584821499902</v>
      </c>
      <c r="AA59" s="93">
        <f t="shared" si="253"/>
        <v>0.97456568437527136</v>
      </c>
      <c r="AB59" s="93">
        <f t="shared" si="253"/>
        <v>0.97461441509602575</v>
      </c>
      <c r="AC59" s="93">
        <f t="shared" si="253"/>
        <v>0.97468264288102791</v>
      </c>
      <c r="AD59" s="93">
        <f t="shared" si="253"/>
        <v>0.97468264288102791</v>
      </c>
      <c r="AE59" s="93">
        <f t="shared" si="253"/>
        <v>0.97478986976670234</v>
      </c>
      <c r="AF59" s="93">
        <f t="shared" si="253"/>
        <v>0.97487760875148999</v>
      </c>
      <c r="AG59" s="93">
        <f t="shared" si="253"/>
        <v>0.97496535563349718</v>
      </c>
      <c r="AH59" s="93">
        <f t="shared" si="253"/>
        <v>0.97505311041343423</v>
      </c>
      <c r="AI59" s="93">
        <f t="shared" si="253"/>
        <v>0.97524816004544346</v>
      </c>
      <c r="AJ59" s="93">
        <f t="shared" si="253"/>
        <v>0.97528717153230449</v>
      </c>
      <c r="AK59" s="93">
        <f t="shared" si="253"/>
        <v>0.97532618457968734</v>
      </c>
      <c r="AL59" s="93">
        <f t="shared" si="253"/>
        <v>0.97548226174156671</v>
      </c>
      <c r="AM59" s="93">
        <f t="shared" si="252"/>
        <v>0.97567739722101066</v>
      </c>
      <c r="AN59" s="93">
        <f t="shared" si="252"/>
        <v>0.97573594137749342</v>
      </c>
      <c r="AO59" s="93">
        <f t="shared" si="252"/>
        <v>0.975960412272316</v>
      </c>
      <c r="AP59" s="93">
        <f t="shared" si="252"/>
        <v>0.97599945225040607</v>
      </c>
      <c r="AQ59" s="93">
        <f t="shared" si="252"/>
        <v>0.97619469118864355</v>
      </c>
      <c r="AR59" s="93">
        <f t="shared" si="252"/>
        <v>0.97640950127892467</v>
      </c>
      <c r="AS59" s="93">
        <f t="shared" si="252"/>
        <v>0.97666343377170572</v>
      </c>
      <c r="AT59" s="93">
        <f t="shared" si="252"/>
        <v>0.97691743230410499</v>
      </c>
      <c r="AU59" s="93">
        <f t="shared" si="252"/>
        <v>0.97708353650531077</v>
      </c>
      <c r="AV59" s="93">
        <f t="shared" si="252"/>
        <v>0.97734742030879418</v>
      </c>
      <c r="AW59" s="93">
        <f t="shared" si="252"/>
        <v>0.97760159672394231</v>
      </c>
      <c r="AX59" s="93">
        <f t="shared" si="252"/>
        <v>0.97781671640155055</v>
      </c>
      <c r="AY59" s="93">
        <f t="shared" si="252"/>
        <v>0.97809058176444474</v>
      </c>
      <c r="AZ59" s="93">
        <f t="shared" si="252"/>
        <v>0.97836452383111727</v>
      </c>
      <c r="BA59" s="93">
        <f t="shared" si="252"/>
        <v>0.97865812126749741</v>
      </c>
      <c r="BB59" s="93">
        <f t="shared" si="252"/>
        <v>0.97902035880025329</v>
      </c>
      <c r="BC59" s="93">
        <f t="shared" si="254"/>
        <v>0.9792749702925293</v>
      </c>
      <c r="BD59" s="93">
        <f t="shared" si="254"/>
        <v>0.97965703653677882</v>
      </c>
      <c r="BE59" s="93">
        <f t="shared" si="254"/>
        <v>0.98003925184499874</v>
      </c>
      <c r="BF59" s="93">
        <f t="shared" si="254"/>
        <v>0.98043142441476416</v>
      </c>
      <c r="BG59" s="93">
        <f t="shared" si="254"/>
        <v>0.98089244386338037</v>
      </c>
      <c r="BH59" s="93">
        <f t="shared" si="254"/>
        <v>0.9811377282954542</v>
      </c>
      <c r="BI59" s="93">
        <f t="shared" si="254"/>
        <v>0.98147142858117165</v>
      </c>
      <c r="BJ59" s="93">
        <f t="shared" si="254"/>
        <v>0.98187399691990895</v>
      </c>
      <c r="BK59" s="93">
        <f t="shared" si="254"/>
        <v>0.98233569469641613</v>
      </c>
      <c r="BL59" s="93">
        <f t="shared" si="254"/>
        <v>0.98270912416359812</v>
      </c>
      <c r="BM59" s="93">
        <f t="shared" si="254"/>
        <v>0.98322039877095935</v>
      </c>
      <c r="BN59" s="93">
        <f t="shared" si="254"/>
        <v>0.9837122548984083</v>
      </c>
      <c r="BO59" s="93">
        <f t="shared" si="254"/>
        <v>0.98435208375284766</v>
      </c>
      <c r="BP59" s="93">
        <f t="shared" si="254"/>
        <v>0.98505147029675844</v>
      </c>
      <c r="BQ59" s="93">
        <f t="shared" si="254"/>
        <v>0.9857710831874853</v>
      </c>
      <c r="BR59" s="93">
        <f t="shared" si="254"/>
        <v>0.98648134975931201</v>
      </c>
      <c r="BS59" s="93">
        <f t="shared" si="261"/>
        <v>0.98750835845210228</v>
      </c>
      <c r="BT59" s="93">
        <f t="shared" si="260"/>
        <v>0.98847706597675955</v>
      </c>
      <c r="BU59" s="93">
        <f t="shared" si="260"/>
        <v>0.98960521592291173</v>
      </c>
      <c r="BV59" s="93">
        <f t="shared" si="260"/>
        <v>0.99114148522501055</v>
      </c>
      <c r="BW59" s="93">
        <f t="shared" si="260"/>
        <v>0.99267019732889694</v>
      </c>
      <c r="BX59" s="93">
        <f t="shared" si="260"/>
        <v>0.99440045411906419</v>
      </c>
      <c r="BY59" s="93">
        <f t="shared" si="260"/>
        <v>0.99606388080000008</v>
      </c>
      <c r="BZ59" s="93">
        <f t="shared" si="260"/>
        <v>0.99802000000000002</v>
      </c>
      <c r="CA59" s="93">
        <f t="shared" si="260"/>
        <v>1</v>
      </c>
      <c r="CB59" s="93">
        <f t="shared" si="260"/>
        <v>0</v>
      </c>
      <c r="CC59" s="93">
        <f t="shared" si="260"/>
        <v>0</v>
      </c>
      <c r="CD59" s="93">
        <f t="shared" si="260"/>
        <v>0</v>
      </c>
      <c r="CE59" s="93">
        <f t="shared" si="260"/>
        <v>0</v>
      </c>
      <c r="CF59" s="93">
        <f t="shared" si="260"/>
        <v>0</v>
      </c>
      <c r="CG59" s="93">
        <f t="shared" si="260"/>
        <v>0</v>
      </c>
      <c r="CH59" s="93">
        <f t="shared" si="260"/>
        <v>0</v>
      </c>
      <c r="CI59" s="93">
        <f t="shared" si="260"/>
        <v>0</v>
      </c>
      <c r="CJ59" s="93">
        <f t="shared" si="263"/>
        <v>0</v>
      </c>
      <c r="CK59" s="93">
        <f t="shared" si="263"/>
        <v>0</v>
      </c>
      <c r="CL59" s="93">
        <f t="shared" si="263"/>
        <v>0</v>
      </c>
      <c r="CM59" s="93">
        <f t="shared" si="263"/>
        <v>0</v>
      </c>
      <c r="CN59" s="93">
        <f t="shared" si="263"/>
        <v>0</v>
      </c>
      <c r="CO59" s="93">
        <f t="shared" si="263"/>
        <v>0</v>
      </c>
      <c r="CP59" s="93">
        <f t="shared" si="263"/>
        <v>0</v>
      </c>
      <c r="CQ59" s="93">
        <f t="shared" si="263"/>
        <v>0</v>
      </c>
      <c r="CR59" s="93">
        <f t="shared" si="263"/>
        <v>0</v>
      </c>
      <c r="CS59" s="93">
        <f t="shared" si="263"/>
        <v>0</v>
      </c>
      <c r="CT59" s="93">
        <f t="shared" si="263"/>
        <v>0</v>
      </c>
      <c r="CU59" s="93">
        <f t="shared" si="263"/>
        <v>0</v>
      </c>
      <c r="CV59" s="93">
        <f t="shared" si="263"/>
        <v>0</v>
      </c>
      <c r="CW59" s="93">
        <f t="shared" si="263"/>
        <v>0</v>
      </c>
      <c r="CX59" s="93">
        <f t="shared" si="263"/>
        <v>0</v>
      </c>
      <c r="CY59" s="93">
        <f t="shared" si="262"/>
        <v>0</v>
      </c>
      <c r="CZ59" s="93">
        <f t="shared" si="259"/>
        <v>0</v>
      </c>
      <c r="DA59" s="93">
        <f t="shared" si="259"/>
        <v>0</v>
      </c>
      <c r="DB59" s="93">
        <f t="shared" si="259"/>
        <v>0</v>
      </c>
      <c r="DC59" s="93">
        <f t="shared" si="259"/>
        <v>0</v>
      </c>
      <c r="DD59" s="93">
        <f t="shared" si="259"/>
        <v>0</v>
      </c>
      <c r="DE59" s="93">
        <f t="shared" si="259"/>
        <v>0</v>
      </c>
      <c r="DF59" s="93">
        <f t="shared" si="259"/>
        <v>0</v>
      </c>
      <c r="DG59" s="93">
        <f t="shared" si="259"/>
        <v>0</v>
      </c>
      <c r="DH59" s="93">
        <f t="shared" si="259"/>
        <v>0</v>
      </c>
      <c r="DI59" s="93">
        <f t="shared" si="259"/>
        <v>0</v>
      </c>
      <c r="DJ59" s="93">
        <f t="shared" si="259"/>
        <v>0</v>
      </c>
      <c r="DK59" s="93">
        <f t="shared" si="259"/>
        <v>0</v>
      </c>
      <c r="DL59" s="93">
        <f t="shared" si="259"/>
        <v>0</v>
      </c>
      <c r="DM59" s="93">
        <f t="shared" si="259"/>
        <v>0</v>
      </c>
      <c r="DN59" s="93">
        <f t="shared" si="259"/>
        <v>0</v>
      </c>
      <c r="DO59" s="93">
        <f t="shared" si="259"/>
        <v>0</v>
      </c>
      <c r="DP59" s="93">
        <f t="shared" si="257"/>
        <v>0</v>
      </c>
      <c r="DQ59" s="93">
        <f t="shared" si="257"/>
        <v>0</v>
      </c>
      <c r="DR59" s="93">
        <f t="shared" si="257"/>
        <v>0</v>
      </c>
      <c r="DS59" s="93">
        <f t="shared" si="257"/>
        <v>0</v>
      </c>
      <c r="DU59" s="37">
        <v>55</v>
      </c>
      <c r="DV59" s="93">
        <f t="shared" si="147"/>
        <v>0.44801257930148641</v>
      </c>
      <c r="DW59" s="93">
        <f t="shared" si="148"/>
        <v>0.45460099958533173</v>
      </c>
      <c r="DX59" s="93">
        <f t="shared" si="149"/>
        <v>0.46128630840276302</v>
      </c>
      <c r="DY59" s="93">
        <f t="shared" si="150"/>
        <v>0.46806993058515656</v>
      </c>
      <c r="DZ59" s="93">
        <f t="shared" si="151"/>
        <v>0.47495331191729118</v>
      </c>
      <c r="EA59" s="93">
        <f t="shared" si="152"/>
        <v>0.48193791944548658</v>
      </c>
      <c r="EB59" s="93">
        <f t="shared" si="153"/>
        <v>0.48902524179027312</v>
      </c>
      <c r="EC59" s="93">
        <f t="shared" si="154"/>
        <v>0.49621678946365944</v>
      </c>
      <c r="ED59" s="93">
        <f t="shared" si="155"/>
        <v>0.50351409519106616</v>
      </c>
      <c r="EE59" s="93">
        <f t="shared" si="156"/>
        <v>0.51091871423799351</v>
      </c>
      <c r="EF59" s="93">
        <f t="shared" si="157"/>
        <v>0.51843222474149331</v>
      </c>
      <c r="EG59" s="93">
        <f t="shared" si="158"/>
        <v>0.5260562280465152</v>
      </c>
      <c r="EH59" s="93">
        <f t="shared" si="159"/>
        <v>0.53379234904719919</v>
      </c>
      <c r="EI59" s="93">
        <f t="shared" si="160"/>
        <v>0.54164223653318744</v>
      </c>
      <c r="EJ59" s="93">
        <f t="shared" si="161"/>
        <v>0.54960756354102847</v>
      </c>
      <c r="EK59" s="93">
        <f t="shared" si="162"/>
        <v>0.55769002771074938</v>
      </c>
      <c r="EL59" s="93">
        <f t="shared" si="163"/>
        <v>0.56589135164767213</v>
      </c>
      <c r="EM59" s="93">
        <f t="shared" si="164"/>
        <v>0.57421328328954968</v>
      </c>
      <c r="EN59" s="93">
        <f t="shared" si="165"/>
        <v>0.58265759627910185</v>
      </c>
      <c r="EO59" s="93">
        <f t="shared" si="166"/>
        <v>0.59122609034202978</v>
      </c>
      <c r="EP59" s="93">
        <f t="shared" si="167"/>
        <v>0.59992059167058898</v>
      </c>
      <c r="EQ59" s="93">
        <f t="shared" si="168"/>
        <v>0.60874295331280348</v>
      </c>
      <c r="ER59" s="93">
        <f t="shared" si="169"/>
        <v>0.61769505556740356</v>
      </c>
      <c r="ES59" s="93">
        <f t="shared" si="170"/>
        <v>0.62677880638457129</v>
      </c>
      <c r="ET59" s="93">
        <f t="shared" si="171"/>
        <v>0.63599614177257957</v>
      </c>
      <c r="EU59" s="93">
        <f t="shared" si="172"/>
        <v>0.64534902621041157</v>
      </c>
      <c r="EV59" s="93">
        <f t="shared" si="173"/>
        <v>0.65483945306644697</v>
      </c>
      <c r="EW59" s="93">
        <f t="shared" si="174"/>
        <v>0.6644694450233064</v>
      </c>
      <c r="EX59" s="93">
        <f t="shared" si="175"/>
        <v>0.67424105450894323</v>
      </c>
      <c r="EY59" s="93">
        <f t="shared" si="176"/>
        <v>0.68415636413407466</v>
      </c>
      <c r="EZ59" s="93">
        <f t="shared" si="177"/>
        <v>0.69421748713604636</v>
      </c>
      <c r="FA59" s="93">
        <f t="shared" si="178"/>
        <v>0.70442656782922342</v>
      </c>
      <c r="FB59" s="93">
        <f t="shared" si="179"/>
        <v>0.71478578206200605</v>
      </c>
      <c r="FC59" s="93">
        <f t="shared" si="180"/>
        <v>0.72529733768056492</v>
      </c>
      <c r="FD59" s="93">
        <f t="shared" si="181"/>
        <v>0.73596347499939674</v>
      </c>
      <c r="FE59" s="93">
        <f t="shared" si="182"/>
        <v>0.7467864672787996</v>
      </c>
      <c r="FF59" s="93">
        <f t="shared" si="183"/>
        <v>0.75776862120937016</v>
      </c>
      <c r="FG59" s="93">
        <f t="shared" si="184"/>
        <v>0.76891227740362555</v>
      </c>
      <c r="FH59" s="93">
        <f t="shared" si="185"/>
        <v>0.78021981089485526</v>
      </c>
      <c r="FI59" s="93">
        <f t="shared" si="186"/>
        <v>0.79169363164330897</v>
      </c>
      <c r="FJ59" s="93">
        <f t="shared" si="187"/>
        <v>0.80333618504982807</v>
      </c>
      <c r="FK59" s="93">
        <f t="shared" si="188"/>
        <v>0.81514995247703126</v>
      </c>
      <c r="FL59" s="93">
        <f t="shared" si="189"/>
        <v>0.827137451778164</v>
      </c>
      <c r="FM59" s="93">
        <f t="shared" si="190"/>
        <v>0.83930123783372512</v>
      </c>
      <c r="FN59" s="93">
        <f t="shared" si="191"/>
        <v>0.8516439030959857</v>
      </c>
      <c r="FO59" s="93">
        <f t="shared" si="192"/>
        <v>0.86416807814151486</v>
      </c>
      <c r="FP59" s="93">
        <f t="shared" si="193"/>
        <v>0.8768764322318312</v>
      </c>
      <c r="FQ59" s="93">
        <f t="shared" si="194"/>
        <v>0.88977167388229927</v>
      </c>
      <c r="FR59" s="93">
        <f t="shared" si="195"/>
        <v>0.90285655143939192</v>
      </c>
      <c r="FS59" s="93">
        <f t="shared" si="196"/>
        <v>0.91613385366644173</v>
      </c>
      <c r="FT59" s="93">
        <f t="shared" si="197"/>
        <v>0.92960641033800695</v>
      </c>
      <c r="FU59" s="93">
        <f t="shared" si="198"/>
        <v>0.94327709284297756</v>
      </c>
      <c r="FV59" s="93">
        <f t="shared" si="199"/>
        <v>0.95714881479655067</v>
      </c>
      <c r="FW59" s="93">
        <f t="shared" si="200"/>
        <v>0.97122453266120568</v>
      </c>
      <c r="FX59" s="93">
        <f t="shared" si="201"/>
        <v>0.98550724637681164</v>
      </c>
      <c r="FY59" s="93">
        <f t="shared" si="202"/>
        <v>1</v>
      </c>
      <c r="FZ59" s="93">
        <f t="shared" si="203"/>
        <v>0</v>
      </c>
      <c r="GA59" s="93">
        <f t="shared" si="204"/>
        <v>0</v>
      </c>
      <c r="GB59" s="93">
        <f t="shared" si="205"/>
        <v>0</v>
      </c>
      <c r="GC59" s="93">
        <f t="shared" si="206"/>
        <v>0</v>
      </c>
      <c r="GD59" s="93">
        <f t="shared" si="207"/>
        <v>0</v>
      </c>
      <c r="GE59" s="93">
        <f t="shared" si="208"/>
        <v>0</v>
      </c>
      <c r="GF59" s="93">
        <f t="shared" si="209"/>
        <v>0</v>
      </c>
      <c r="GG59" s="93">
        <f t="shared" si="210"/>
        <v>0</v>
      </c>
      <c r="GH59" s="93">
        <f t="shared" si="211"/>
        <v>0</v>
      </c>
      <c r="GI59" s="93">
        <f t="shared" si="212"/>
        <v>0</v>
      </c>
      <c r="GJ59" s="93">
        <f t="shared" si="213"/>
        <v>0</v>
      </c>
      <c r="GK59" s="93">
        <f t="shared" si="214"/>
        <v>0</v>
      </c>
      <c r="GL59" s="93">
        <f t="shared" si="215"/>
        <v>0</v>
      </c>
      <c r="GM59" s="93">
        <f t="shared" si="216"/>
        <v>0</v>
      </c>
      <c r="GN59" s="93">
        <f t="shared" si="217"/>
        <v>0</v>
      </c>
      <c r="GO59" s="93">
        <f t="shared" si="218"/>
        <v>0</v>
      </c>
      <c r="GP59" s="93">
        <f t="shared" si="219"/>
        <v>0</v>
      </c>
      <c r="GQ59" s="93">
        <f t="shared" si="220"/>
        <v>0</v>
      </c>
      <c r="GR59" s="93">
        <f t="shared" si="221"/>
        <v>0</v>
      </c>
      <c r="GS59" s="93">
        <f t="shared" si="222"/>
        <v>0</v>
      </c>
      <c r="GT59" s="93">
        <f t="shared" si="223"/>
        <v>0</v>
      </c>
      <c r="GU59" s="93">
        <f t="shared" si="224"/>
        <v>0</v>
      </c>
      <c r="GV59" s="93">
        <f t="shared" si="225"/>
        <v>0</v>
      </c>
      <c r="GW59" s="93">
        <f t="shared" si="226"/>
        <v>0</v>
      </c>
      <c r="GX59" s="93">
        <f t="shared" si="227"/>
        <v>0</v>
      </c>
      <c r="GY59" s="93">
        <f t="shared" si="228"/>
        <v>0</v>
      </c>
      <c r="GZ59" s="93">
        <f t="shared" si="229"/>
        <v>0</v>
      </c>
      <c r="HA59" s="93">
        <f t="shared" si="230"/>
        <v>0</v>
      </c>
      <c r="HB59" s="93">
        <f t="shared" si="231"/>
        <v>0</v>
      </c>
      <c r="HC59" s="93">
        <f t="shared" si="232"/>
        <v>0</v>
      </c>
      <c r="HD59" s="93">
        <f t="shared" si="233"/>
        <v>0</v>
      </c>
      <c r="HE59" s="93">
        <f t="shared" si="234"/>
        <v>0</v>
      </c>
      <c r="HF59" s="93">
        <f t="shared" si="235"/>
        <v>0</v>
      </c>
      <c r="HG59" s="93">
        <f t="shared" si="236"/>
        <v>0</v>
      </c>
      <c r="HH59" s="93">
        <f t="shared" si="237"/>
        <v>0</v>
      </c>
      <c r="HI59" s="93">
        <f t="shared" si="238"/>
        <v>0</v>
      </c>
      <c r="HJ59" s="93">
        <f t="shared" si="239"/>
        <v>0</v>
      </c>
      <c r="HK59" s="93">
        <f t="shared" si="240"/>
        <v>0</v>
      </c>
      <c r="HL59" s="93">
        <f t="shared" si="241"/>
        <v>0</v>
      </c>
      <c r="HM59" s="93">
        <f t="shared" si="242"/>
        <v>0</v>
      </c>
      <c r="HN59" s="93">
        <f t="shared" si="243"/>
        <v>0</v>
      </c>
      <c r="HO59" s="93">
        <f t="shared" si="244"/>
        <v>0</v>
      </c>
      <c r="HP59" s="93">
        <f t="shared" si="245"/>
        <v>0</v>
      </c>
      <c r="HQ59" s="93">
        <f t="shared" si="246"/>
        <v>0</v>
      </c>
    </row>
    <row r="60" spans="2:225" x14ac:dyDescent="0.25">
      <c r="B60" s="40">
        <v>56</v>
      </c>
      <c r="C60" s="91">
        <f t="shared" ca="1" si="140"/>
        <v>3279535.7849032464</v>
      </c>
      <c r="D60" s="91">
        <f t="shared" ca="1" si="141"/>
        <v>3540736.7570585981</v>
      </c>
      <c r="E60" s="91">
        <f t="shared" ca="1" si="142"/>
        <v>2812688.0234938683</v>
      </c>
      <c r="F60" s="91">
        <f t="shared" ca="1" si="143"/>
        <v>3313846.8115322976</v>
      </c>
      <c r="H60" s="40">
        <v>56</v>
      </c>
      <c r="I60" s="91">
        <f t="shared" si="264"/>
        <v>469998.91165587428</v>
      </c>
      <c r="J60" s="41">
        <f t="shared" si="265"/>
        <v>0.72299999999999998</v>
      </c>
      <c r="K60" s="92">
        <f t="shared" si="144"/>
        <v>339809.21312719712</v>
      </c>
      <c r="L60" s="92">
        <f t="shared" si="145"/>
        <v>1353.8215662438133</v>
      </c>
      <c r="M60" s="42"/>
      <c r="N60" s="40">
        <v>56</v>
      </c>
      <c r="O60" s="54">
        <f t="shared" si="133"/>
        <v>3.83767404095655</v>
      </c>
      <c r="P60" s="92">
        <f t="shared" si="258"/>
        <v>439.55873803449845</v>
      </c>
      <c r="Q60" s="92">
        <f t="shared" si="146"/>
        <v>160438.93938259193</v>
      </c>
      <c r="R60" s="42"/>
      <c r="S60" s="40">
        <v>56</v>
      </c>
      <c r="T60" s="54">
        <f>'7. Dödsrisk'!F60</f>
        <v>2.9399999999999999E-3</v>
      </c>
      <c r="U60" s="90">
        <f t="shared" si="116"/>
        <v>0.99705999999999995</v>
      </c>
      <c r="V60" s="43"/>
      <c r="W60" s="37">
        <v>56</v>
      </c>
      <c r="X60" s="93">
        <f t="shared" si="253"/>
        <v>0.96963151398083802</v>
      </c>
      <c r="Y60" s="93">
        <f t="shared" si="253"/>
        <v>0.9716720252338289</v>
      </c>
      <c r="Z60" s="93">
        <f t="shared" si="253"/>
        <v>0.97185667800264974</v>
      </c>
      <c r="AA60" s="93">
        <f t="shared" si="253"/>
        <v>0.97196359399798948</v>
      </c>
      <c r="AB60" s="93">
        <f t="shared" si="253"/>
        <v>0.97201219460771937</v>
      </c>
      <c r="AC60" s="93">
        <f t="shared" si="253"/>
        <v>0.97208024022453565</v>
      </c>
      <c r="AD60" s="93">
        <f t="shared" si="253"/>
        <v>0.97208024022453565</v>
      </c>
      <c r="AE60" s="93">
        <f t="shared" si="253"/>
        <v>0.97218718081442534</v>
      </c>
      <c r="AF60" s="93">
        <f t="shared" si="253"/>
        <v>0.97227468553612351</v>
      </c>
      <c r="AG60" s="93">
        <f t="shared" si="253"/>
        <v>0.97236219813395575</v>
      </c>
      <c r="AH60" s="93">
        <f t="shared" si="253"/>
        <v>0.97244971860863039</v>
      </c>
      <c r="AI60" s="93">
        <f t="shared" si="253"/>
        <v>0.97264424745812217</v>
      </c>
      <c r="AJ60" s="93">
        <f t="shared" si="253"/>
        <v>0.97268315478431333</v>
      </c>
      <c r="AK60" s="93">
        <f t="shared" si="253"/>
        <v>0.97272206366685965</v>
      </c>
      <c r="AL60" s="93">
        <f t="shared" si="253"/>
        <v>0.97287772410271678</v>
      </c>
      <c r="AM60" s="93">
        <f t="shared" si="253"/>
        <v>0.97307233857043063</v>
      </c>
      <c r="AN60" s="93">
        <f t="shared" ref="AN60:BC75" si="266">IF($W60&lt;AN$3,0,IF($W60=AN$3,1,AN59*$U59))</f>
        <v>0.97313072641401555</v>
      </c>
      <c r="AO60" s="93">
        <f t="shared" si="266"/>
        <v>0.973354597971549</v>
      </c>
      <c r="AP60" s="93">
        <f t="shared" si="266"/>
        <v>0.9733935337128975</v>
      </c>
      <c r="AQ60" s="93">
        <f t="shared" si="266"/>
        <v>0.97358825136316995</v>
      </c>
      <c r="AR60" s="93">
        <f t="shared" si="266"/>
        <v>0.97380248791050994</v>
      </c>
      <c r="AS60" s="93">
        <f t="shared" si="266"/>
        <v>0.97405574240353532</v>
      </c>
      <c r="AT60" s="93">
        <f t="shared" si="266"/>
        <v>0.97430906275985307</v>
      </c>
      <c r="AU60" s="93">
        <f t="shared" si="266"/>
        <v>0.97447472346284159</v>
      </c>
      <c r="AV60" s="93">
        <f t="shared" si="266"/>
        <v>0.97473790269656979</v>
      </c>
      <c r="AW60" s="93">
        <f t="shared" si="266"/>
        <v>0.97499140046068944</v>
      </c>
      <c r="AX60" s="93">
        <f t="shared" si="266"/>
        <v>0.97520594576875841</v>
      </c>
      <c r="AY60" s="93">
        <f t="shared" si="266"/>
        <v>0.9754790799111337</v>
      </c>
      <c r="AZ60" s="93">
        <f t="shared" si="266"/>
        <v>0.97575229055248824</v>
      </c>
      <c r="BA60" s="93">
        <f t="shared" si="266"/>
        <v>0.97604510408371326</v>
      </c>
      <c r="BB60" s="93">
        <f t="shared" si="266"/>
        <v>0.97640637444225664</v>
      </c>
      <c r="BC60" s="93">
        <f t="shared" si="254"/>
        <v>0.97666030612184829</v>
      </c>
      <c r="BD60" s="93">
        <f t="shared" si="254"/>
        <v>0.97704135224922573</v>
      </c>
      <c r="BE60" s="93">
        <f t="shared" si="254"/>
        <v>0.97742254704257259</v>
      </c>
      <c r="BF60" s="93">
        <f t="shared" si="254"/>
        <v>0.9778136725115768</v>
      </c>
      <c r="BG60" s="93">
        <f t="shared" si="254"/>
        <v>0.97827346103826518</v>
      </c>
      <c r="BH60" s="93">
        <f t="shared" si="254"/>
        <v>0.97851809056090544</v>
      </c>
      <c r="BI60" s="93">
        <f t="shared" si="254"/>
        <v>0.97885089986685991</v>
      </c>
      <c r="BJ60" s="93">
        <f t="shared" si="254"/>
        <v>0.97925239334813285</v>
      </c>
      <c r="BK60" s="93">
        <f t="shared" si="254"/>
        <v>0.97971285839157674</v>
      </c>
      <c r="BL60" s="93">
        <f t="shared" si="254"/>
        <v>0.9800852908020814</v>
      </c>
      <c r="BM60" s="93">
        <f t="shared" si="254"/>
        <v>0.98059520030624092</v>
      </c>
      <c r="BN60" s="93">
        <f t="shared" si="254"/>
        <v>0.98108574317782959</v>
      </c>
      <c r="BO60" s="93">
        <f t="shared" si="254"/>
        <v>0.98172386368922759</v>
      </c>
      <c r="BP60" s="93">
        <f t="shared" si="254"/>
        <v>0.98242138287106617</v>
      </c>
      <c r="BQ60" s="93">
        <f t="shared" si="254"/>
        <v>0.98313907439537473</v>
      </c>
      <c r="BR60" s="93">
        <f t="shared" si="254"/>
        <v>0.9838474445554547</v>
      </c>
      <c r="BS60" s="93">
        <f t="shared" si="261"/>
        <v>0.98487171113503524</v>
      </c>
      <c r="BT60" s="93">
        <f t="shared" si="260"/>
        <v>0.98583783221060162</v>
      </c>
      <c r="BU60" s="93">
        <f t="shared" si="260"/>
        <v>0.98696296999639765</v>
      </c>
      <c r="BV60" s="93">
        <f t="shared" si="260"/>
        <v>0.98849513745945983</v>
      </c>
      <c r="BW60" s="93">
        <f t="shared" si="260"/>
        <v>0.99001976790202884</v>
      </c>
      <c r="BX60" s="93">
        <f t="shared" si="260"/>
        <v>0.99174540490656637</v>
      </c>
      <c r="BY60" s="93">
        <f t="shared" si="260"/>
        <v>0.9934043902382641</v>
      </c>
      <c r="BZ60" s="93">
        <f t="shared" si="260"/>
        <v>0.99535528660000006</v>
      </c>
      <c r="CA60" s="93">
        <f t="shared" si="260"/>
        <v>0.99733000000000005</v>
      </c>
      <c r="CB60" s="93">
        <f t="shared" si="260"/>
        <v>1</v>
      </c>
      <c r="CC60" s="93">
        <f t="shared" si="260"/>
        <v>0</v>
      </c>
      <c r="CD60" s="93">
        <f t="shared" si="260"/>
        <v>0</v>
      </c>
      <c r="CE60" s="93">
        <f t="shared" si="260"/>
        <v>0</v>
      </c>
      <c r="CF60" s="93">
        <f t="shared" si="260"/>
        <v>0</v>
      </c>
      <c r="CG60" s="93">
        <f t="shared" si="260"/>
        <v>0</v>
      </c>
      <c r="CH60" s="93">
        <f t="shared" si="260"/>
        <v>0</v>
      </c>
      <c r="CI60" s="93">
        <f t="shared" si="260"/>
        <v>0</v>
      </c>
      <c r="CJ60" s="93">
        <f t="shared" si="263"/>
        <v>0</v>
      </c>
      <c r="CK60" s="93">
        <f t="shared" si="263"/>
        <v>0</v>
      </c>
      <c r="CL60" s="93">
        <f t="shared" si="263"/>
        <v>0</v>
      </c>
      <c r="CM60" s="93">
        <f t="shared" si="263"/>
        <v>0</v>
      </c>
      <c r="CN60" s="93">
        <f t="shared" si="263"/>
        <v>0</v>
      </c>
      <c r="CO60" s="93">
        <f t="shared" si="263"/>
        <v>0</v>
      </c>
      <c r="CP60" s="93">
        <f t="shared" si="263"/>
        <v>0</v>
      </c>
      <c r="CQ60" s="93">
        <f t="shared" si="263"/>
        <v>0</v>
      </c>
      <c r="CR60" s="93">
        <f t="shared" si="263"/>
        <v>0</v>
      </c>
      <c r="CS60" s="93">
        <f t="shared" si="263"/>
        <v>0</v>
      </c>
      <c r="CT60" s="93">
        <f t="shared" si="263"/>
        <v>0</v>
      </c>
      <c r="CU60" s="93">
        <f t="shared" si="263"/>
        <v>0</v>
      </c>
      <c r="CV60" s="93">
        <f t="shared" si="263"/>
        <v>0</v>
      </c>
      <c r="CW60" s="93">
        <f t="shared" si="263"/>
        <v>0</v>
      </c>
      <c r="CX60" s="93">
        <f t="shared" si="263"/>
        <v>0</v>
      </c>
      <c r="CY60" s="93">
        <f t="shared" si="262"/>
        <v>0</v>
      </c>
      <c r="CZ60" s="93">
        <f t="shared" si="259"/>
        <v>0</v>
      </c>
      <c r="DA60" s="93">
        <f t="shared" si="259"/>
        <v>0</v>
      </c>
      <c r="DB60" s="93">
        <f t="shared" si="259"/>
        <v>0</v>
      </c>
      <c r="DC60" s="93">
        <f t="shared" si="259"/>
        <v>0</v>
      </c>
      <c r="DD60" s="93">
        <f t="shared" si="259"/>
        <v>0</v>
      </c>
      <c r="DE60" s="93">
        <f t="shared" si="259"/>
        <v>0</v>
      </c>
      <c r="DF60" s="93">
        <f t="shared" si="259"/>
        <v>0</v>
      </c>
      <c r="DG60" s="93">
        <f t="shared" si="259"/>
        <v>0</v>
      </c>
      <c r="DH60" s="93">
        <f t="shared" si="259"/>
        <v>0</v>
      </c>
      <c r="DI60" s="93">
        <f t="shared" si="259"/>
        <v>0</v>
      </c>
      <c r="DJ60" s="93">
        <f t="shared" si="259"/>
        <v>0</v>
      </c>
      <c r="DK60" s="93">
        <f t="shared" si="259"/>
        <v>0</v>
      </c>
      <c r="DL60" s="93">
        <f t="shared" si="259"/>
        <v>0</v>
      </c>
      <c r="DM60" s="93">
        <f t="shared" si="259"/>
        <v>0</v>
      </c>
      <c r="DN60" s="93">
        <f t="shared" si="259"/>
        <v>0</v>
      </c>
      <c r="DO60" s="93">
        <f t="shared" si="259"/>
        <v>0</v>
      </c>
      <c r="DP60" s="93">
        <f t="shared" si="257"/>
        <v>0</v>
      </c>
      <c r="DQ60" s="93">
        <f t="shared" si="257"/>
        <v>0</v>
      </c>
      <c r="DR60" s="93">
        <f t="shared" si="257"/>
        <v>0</v>
      </c>
      <c r="DS60" s="93">
        <f t="shared" si="257"/>
        <v>0</v>
      </c>
      <c r="DU60" s="37">
        <v>56</v>
      </c>
      <c r="DV60" s="93">
        <f t="shared" si="147"/>
        <v>0.44151964336958088</v>
      </c>
      <c r="DW60" s="93">
        <f t="shared" si="148"/>
        <v>0.44801257930148641</v>
      </c>
      <c r="DX60" s="93">
        <f t="shared" si="149"/>
        <v>0.45460099958533173</v>
      </c>
      <c r="DY60" s="93">
        <f t="shared" si="150"/>
        <v>0.46128630840276302</v>
      </c>
      <c r="DZ60" s="93">
        <f t="shared" si="151"/>
        <v>0.46806993058515656</v>
      </c>
      <c r="EA60" s="93">
        <f t="shared" si="152"/>
        <v>0.47495331191729118</v>
      </c>
      <c r="EB60" s="93">
        <f t="shared" si="153"/>
        <v>0.48193791944548658</v>
      </c>
      <c r="EC60" s="93">
        <f t="shared" si="154"/>
        <v>0.48902524179027312</v>
      </c>
      <c r="ED60" s="93">
        <f t="shared" si="155"/>
        <v>0.49621678946365944</v>
      </c>
      <c r="EE60" s="93">
        <f t="shared" si="156"/>
        <v>0.50351409519106616</v>
      </c>
      <c r="EF60" s="93">
        <f t="shared" si="157"/>
        <v>0.51091871423799351</v>
      </c>
      <c r="EG60" s="93">
        <f t="shared" si="158"/>
        <v>0.51843222474149331</v>
      </c>
      <c r="EH60" s="93">
        <f t="shared" si="159"/>
        <v>0.5260562280465152</v>
      </c>
      <c r="EI60" s="93">
        <f t="shared" si="160"/>
        <v>0.53379234904719919</v>
      </c>
      <c r="EJ60" s="93">
        <f t="shared" si="161"/>
        <v>0.54164223653318744</v>
      </c>
      <c r="EK60" s="93">
        <f t="shared" si="162"/>
        <v>0.54960756354102847</v>
      </c>
      <c r="EL60" s="93">
        <f t="shared" si="163"/>
        <v>0.55769002771074938</v>
      </c>
      <c r="EM60" s="93">
        <f t="shared" si="164"/>
        <v>0.56589135164767213</v>
      </c>
      <c r="EN60" s="93">
        <f t="shared" si="165"/>
        <v>0.57421328328954968</v>
      </c>
      <c r="EO60" s="93">
        <f t="shared" si="166"/>
        <v>0.58265759627910185</v>
      </c>
      <c r="EP60" s="93">
        <f t="shared" si="167"/>
        <v>0.59122609034202978</v>
      </c>
      <c r="EQ60" s="93">
        <f t="shared" si="168"/>
        <v>0.59992059167058898</v>
      </c>
      <c r="ER60" s="93">
        <f t="shared" si="169"/>
        <v>0.60874295331280348</v>
      </c>
      <c r="ES60" s="93">
        <f t="shared" si="170"/>
        <v>0.61769505556740356</v>
      </c>
      <c r="ET60" s="93">
        <f t="shared" si="171"/>
        <v>0.62677880638457129</v>
      </c>
      <c r="EU60" s="93">
        <f t="shared" si="172"/>
        <v>0.63599614177257957</v>
      </c>
      <c r="EV60" s="93">
        <f t="shared" si="173"/>
        <v>0.64534902621041157</v>
      </c>
      <c r="EW60" s="93">
        <f t="shared" si="174"/>
        <v>0.65483945306644697</v>
      </c>
      <c r="EX60" s="93">
        <f t="shared" si="175"/>
        <v>0.6644694450233064</v>
      </c>
      <c r="EY60" s="93">
        <f t="shared" si="176"/>
        <v>0.67424105450894323</v>
      </c>
      <c r="EZ60" s="93">
        <f t="shared" si="177"/>
        <v>0.68415636413407466</v>
      </c>
      <c r="FA60" s="93">
        <f t="shared" si="178"/>
        <v>0.69421748713604636</v>
      </c>
      <c r="FB60" s="93">
        <f t="shared" si="179"/>
        <v>0.70442656782922342</v>
      </c>
      <c r="FC60" s="93">
        <f t="shared" si="180"/>
        <v>0.71478578206200605</v>
      </c>
      <c r="FD60" s="93">
        <f t="shared" si="181"/>
        <v>0.72529733768056492</v>
      </c>
      <c r="FE60" s="93">
        <f t="shared" si="182"/>
        <v>0.73596347499939674</v>
      </c>
      <c r="FF60" s="93">
        <f t="shared" si="183"/>
        <v>0.7467864672787996</v>
      </c>
      <c r="FG60" s="93">
        <f t="shared" si="184"/>
        <v>0.75776862120937016</v>
      </c>
      <c r="FH60" s="93">
        <f t="shared" si="185"/>
        <v>0.76891227740362555</v>
      </c>
      <c r="FI60" s="93">
        <f t="shared" si="186"/>
        <v>0.78021981089485526</v>
      </c>
      <c r="FJ60" s="93">
        <f t="shared" si="187"/>
        <v>0.79169363164330897</v>
      </c>
      <c r="FK60" s="93">
        <f t="shared" si="188"/>
        <v>0.80333618504982807</v>
      </c>
      <c r="FL60" s="93">
        <f t="shared" si="189"/>
        <v>0.81514995247703126</v>
      </c>
      <c r="FM60" s="93">
        <f t="shared" si="190"/>
        <v>0.827137451778164</v>
      </c>
      <c r="FN60" s="93">
        <f t="shared" si="191"/>
        <v>0.83930123783372512</v>
      </c>
      <c r="FO60" s="93">
        <f t="shared" si="192"/>
        <v>0.8516439030959857</v>
      </c>
      <c r="FP60" s="93">
        <f t="shared" si="193"/>
        <v>0.86416807814151486</v>
      </c>
      <c r="FQ60" s="93">
        <f t="shared" si="194"/>
        <v>0.8768764322318312</v>
      </c>
      <c r="FR60" s="93">
        <f t="shared" si="195"/>
        <v>0.88977167388229927</v>
      </c>
      <c r="FS60" s="93">
        <f t="shared" si="196"/>
        <v>0.90285655143939192</v>
      </c>
      <c r="FT60" s="93">
        <f t="shared" si="197"/>
        <v>0.91613385366644173</v>
      </c>
      <c r="FU60" s="93">
        <f t="shared" si="198"/>
        <v>0.92960641033800695</v>
      </c>
      <c r="FV60" s="93">
        <f t="shared" si="199"/>
        <v>0.94327709284297756</v>
      </c>
      <c r="FW60" s="93">
        <f t="shared" si="200"/>
        <v>0.95714881479655067</v>
      </c>
      <c r="FX60" s="93">
        <f t="shared" si="201"/>
        <v>0.97122453266120568</v>
      </c>
      <c r="FY60" s="93">
        <f t="shared" si="202"/>
        <v>0.98550724637681164</v>
      </c>
      <c r="FZ60" s="93">
        <f t="shared" si="203"/>
        <v>1</v>
      </c>
      <c r="GA60" s="93">
        <f t="shared" si="204"/>
        <v>0</v>
      </c>
      <c r="GB60" s="93">
        <f t="shared" si="205"/>
        <v>0</v>
      </c>
      <c r="GC60" s="93">
        <f t="shared" si="206"/>
        <v>0</v>
      </c>
      <c r="GD60" s="93">
        <f t="shared" si="207"/>
        <v>0</v>
      </c>
      <c r="GE60" s="93">
        <f t="shared" si="208"/>
        <v>0</v>
      </c>
      <c r="GF60" s="93">
        <f t="shared" si="209"/>
        <v>0</v>
      </c>
      <c r="GG60" s="93">
        <f t="shared" si="210"/>
        <v>0</v>
      </c>
      <c r="GH60" s="93">
        <f t="shared" si="211"/>
        <v>0</v>
      </c>
      <c r="GI60" s="93">
        <f t="shared" si="212"/>
        <v>0</v>
      </c>
      <c r="GJ60" s="93">
        <f t="shared" si="213"/>
        <v>0</v>
      </c>
      <c r="GK60" s="93">
        <f t="shared" si="214"/>
        <v>0</v>
      </c>
      <c r="GL60" s="93">
        <f t="shared" si="215"/>
        <v>0</v>
      </c>
      <c r="GM60" s="93">
        <f t="shared" si="216"/>
        <v>0</v>
      </c>
      <c r="GN60" s="93">
        <f t="shared" si="217"/>
        <v>0</v>
      </c>
      <c r="GO60" s="93">
        <f t="shared" si="218"/>
        <v>0</v>
      </c>
      <c r="GP60" s="93">
        <f t="shared" si="219"/>
        <v>0</v>
      </c>
      <c r="GQ60" s="93">
        <f t="shared" si="220"/>
        <v>0</v>
      </c>
      <c r="GR60" s="93">
        <f t="shared" si="221"/>
        <v>0</v>
      </c>
      <c r="GS60" s="93">
        <f t="shared" si="222"/>
        <v>0</v>
      </c>
      <c r="GT60" s="93">
        <f t="shared" si="223"/>
        <v>0</v>
      </c>
      <c r="GU60" s="93">
        <f t="shared" si="224"/>
        <v>0</v>
      </c>
      <c r="GV60" s="93">
        <f t="shared" si="225"/>
        <v>0</v>
      </c>
      <c r="GW60" s="93">
        <f t="shared" si="226"/>
        <v>0</v>
      </c>
      <c r="GX60" s="93">
        <f t="shared" si="227"/>
        <v>0</v>
      </c>
      <c r="GY60" s="93">
        <f t="shared" si="228"/>
        <v>0</v>
      </c>
      <c r="GZ60" s="93">
        <f t="shared" si="229"/>
        <v>0</v>
      </c>
      <c r="HA60" s="93">
        <f t="shared" si="230"/>
        <v>0</v>
      </c>
      <c r="HB60" s="93">
        <f t="shared" si="231"/>
        <v>0</v>
      </c>
      <c r="HC60" s="93">
        <f t="shared" si="232"/>
        <v>0</v>
      </c>
      <c r="HD60" s="93">
        <f t="shared" si="233"/>
        <v>0</v>
      </c>
      <c r="HE60" s="93">
        <f t="shared" si="234"/>
        <v>0</v>
      </c>
      <c r="HF60" s="93">
        <f t="shared" si="235"/>
        <v>0</v>
      </c>
      <c r="HG60" s="93">
        <f t="shared" si="236"/>
        <v>0</v>
      </c>
      <c r="HH60" s="93">
        <f t="shared" si="237"/>
        <v>0</v>
      </c>
      <c r="HI60" s="93">
        <f t="shared" si="238"/>
        <v>0</v>
      </c>
      <c r="HJ60" s="93">
        <f t="shared" si="239"/>
        <v>0</v>
      </c>
      <c r="HK60" s="93">
        <f t="shared" si="240"/>
        <v>0</v>
      </c>
      <c r="HL60" s="93">
        <f t="shared" si="241"/>
        <v>0</v>
      </c>
      <c r="HM60" s="93">
        <f t="shared" si="242"/>
        <v>0</v>
      </c>
      <c r="HN60" s="93">
        <f t="shared" si="243"/>
        <v>0</v>
      </c>
      <c r="HO60" s="93">
        <f t="shared" si="244"/>
        <v>0</v>
      </c>
      <c r="HP60" s="93">
        <f t="shared" si="245"/>
        <v>0</v>
      </c>
      <c r="HQ60" s="93">
        <f t="shared" si="246"/>
        <v>0</v>
      </c>
    </row>
    <row r="61" spans="2:225" x14ac:dyDescent="0.25">
      <c r="B61" s="40">
        <v>57</v>
      </c>
      <c r="C61" s="91">
        <f t="shared" ca="1" si="140"/>
        <v>2991753.6004758026</v>
      </c>
      <c r="D61" s="91">
        <f t="shared" ca="1" si="141"/>
        <v>3210366.0200302913</v>
      </c>
      <c r="E61" s="91">
        <f t="shared" ca="1" si="142"/>
        <v>2699188.3608939424</v>
      </c>
      <c r="F61" s="91">
        <f t="shared" ca="1" si="143"/>
        <v>3162706.228461382</v>
      </c>
      <c r="H61" s="40">
        <v>57</v>
      </c>
      <c r="I61" s="91">
        <f t="shared" si="264"/>
        <v>469998.91165587428</v>
      </c>
      <c r="J61" s="41">
        <f t="shared" si="265"/>
        <v>0.72299999999999998</v>
      </c>
      <c r="K61" s="92">
        <f t="shared" si="144"/>
        <v>339809.21312719712</v>
      </c>
      <c r="L61" s="92">
        <f t="shared" si="145"/>
        <v>1353.8215662438133</v>
      </c>
      <c r="M61" s="42"/>
      <c r="N61" s="40">
        <v>57</v>
      </c>
      <c r="O61" s="54">
        <f t="shared" si="133"/>
        <v>3.83767404095655</v>
      </c>
      <c r="P61" s="92">
        <f t="shared" si="258"/>
        <v>439.55873803449845</v>
      </c>
      <c r="Q61" s="92">
        <f t="shared" si="146"/>
        <v>160438.93938259193</v>
      </c>
      <c r="R61" s="42"/>
      <c r="S61" s="40">
        <v>57</v>
      </c>
      <c r="T61" s="54">
        <f>'7. Dödsrisk'!F61</f>
        <v>3.2699999999999999E-3</v>
      </c>
      <c r="U61" s="90">
        <f t="shared" si="116"/>
        <v>0.99673</v>
      </c>
      <c r="V61" s="43"/>
      <c r="W61" s="37">
        <v>57</v>
      </c>
      <c r="X61" s="93">
        <f t="shared" ref="X61:AM76" si="267">IF($W61&lt;X$3,0,IF($W61=X$3,1,X60*$U60))</f>
        <v>0.96678079732973432</v>
      </c>
      <c r="Y61" s="93">
        <f t="shared" si="267"/>
        <v>0.96881530947964134</v>
      </c>
      <c r="Z61" s="93">
        <f t="shared" si="267"/>
        <v>0.96899941936932188</v>
      </c>
      <c r="AA61" s="93">
        <f t="shared" si="267"/>
        <v>0.96910602103163535</v>
      </c>
      <c r="AB61" s="93">
        <f t="shared" si="267"/>
        <v>0.96915447875557259</v>
      </c>
      <c r="AC61" s="93">
        <f t="shared" si="267"/>
        <v>0.96922232431827549</v>
      </c>
      <c r="AD61" s="93">
        <f t="shared" si="267"/>
        <v>0.96922232431827549</v>
      </c>
      <c r="AE61" s="93">
        <f t="shared" si="267"/>
        <v>0.96932895050283086</v>
      </c>
      <c r="AF61" s="93">
        <f t="shared" si="267"/>
        <v>0.96941619796064726</v>
      </c>
      <c r="AG61" s="93">
        <f t="shared" si="267"/>
        <v>0.96950345327144183</v>
      </c>
      <c r="AH61" s="93">
        <f t="shared" si="267"/>
        <v>0.96959071643592099</v>
      </c>
      <c r="AI61" s="93">
        <f t="shared" si="267"/>
        <v>0.96978467337059526</v>
      </c>
      <c r="AJ61" s="93">
        <f t="shared" si="267"/>
        <v>0.96982346630924743</v>
      </c>
      <c r="AK61" s="93">
        <f t="shared" si="267"/>
        <v>0.96986226079967908</v>
      </c>
      <c r="AL61" s="93">
        <f t="shared" si="267"/>
        <v>0.97001746359385477</v>
      </c>
      <c r="AM61" s="93">
        <f t="shared" si="267"/>
        <v>0.97021150589503347</v>
      </c>
      <c r="AN61" s="93">
        <f t="shared" si="266"/>
        <v>0.97026972207835827</v>
      </c>
      <c r="AO61" s="93">
        <f t="shared" si="266"/>
        <v>0.97049293545351256</v>
      </c>
      <c r="AP61" s="93">
        <f t="shared" si="266"/>
        <v>0.97053175672378156</v>
      </c>
      <c r="AQ61" s="93">
        <f t="shared" si="266"/>
        <v>0.97072590190416219</v>
      </c>
      <c r="AR61" s="93">
        <f t="shared" si="266"/>
        <v>0.97093950859605294</v>
      </c>
      <c r="AS61" s="93">
        <f t="shared" si="266"/>
        <v>0.97119201852086889</v>
      </c>
      <c r="AT61" s="93">
        <f t="shared" si="266"/>
        <v>0.97144459411533901</v>
      </c>
      <c r="AU61" s="93">
        <f t="shared" si="266"/>
        <v>0.97160976777586083</v>
      </c>
      <c r="AV61" s="93">
        <f t="shared" si="266"/>
        <v>0.97187217326264186</v>
      </c>
      <c r="AW61" s="93">
        <f t="shared" si="266"/>
        <v>0.97212492574333498</v>
      </c>
      <c r="AX61" s="93">
        <f t="shared" si="266"/>
        <v>0.97233884028819817</v>
      </c>
      <c r="AY61" s="93">
        <f t="shared" si="266"/>
        <v>0.97261117141619491</v>
      </c>
      <c r="AZ61" s="93">
        <f t="shared" si="266"/>
        <v>0.97288357881826393</v>
      </c>
      <c r="BA61" s="93">
        <f t="shared" si="266"/>
        <v>0.97317553147770708</v>
      </c>
      <c r="BB61" s="93">
        <f t="shared" si="266"/>
        <v>0.9735357397013964</v>
      </c>
      <c r="BC61" s="93">
        <f t="shared" si="254"/>
        <v>0.97378892482184998</v>
      </c>
      <c r="BD61" s="93">
        <f t="shared" si="254"/>
        <v>0.97416885067361292</v>
      </c>
      <c r="BE61" s="93">
        <f t="shared" si="254"/>
        <v>0.97454892475426735</v>
      </c>
      <c r="BF61" s="93">
        <f t="shared" si="254"/>
        <v>0.97493890031439268</v>
      </c>
      <c r="BG61" s="93">
        <f t="shared" si="254"/>
        <v>0.97539733706281262</v>
      </c>
      <c r="BH61" s="93">
        <f t="shared" si="254"/>
        <v>0.9756412473746563</v>
      </c>
      <c r="BI61" s="93">
        <f t="shared" si="254"/>
        <v>0.97597307822125134</v>
      </c>
      <c r="BJ61" s="93">
        <f t="shared" si="254"/>
        <v>0.97637339131168932</v>
      </c>
      <c r="BK61" s="93">
        <f t="shared" si="254"/>
        <v>0.97683250258790544</v>
      </c>
      <c r="BL61" s="93">
        <f t="shared" si="254"/>
        <v>0.97720384004712324</v>
      </c>
      <c r="BM61" s="93">
        <f t="shared" si="254"/>
        <v>0.97771225041734056</v>
      </c>
      <c r="BN61" s="93">
        <f t="shared" si="254"/>
        <v>0.97820135109288675</v>
      </c>
      <c r="BO61" s="93">
        <f t="shared" si="254"/>
        <v>0.97883759552998117</v>
      </c>
      <c r="BP61" s="93">
        <f t="shared" si="254"/>
        <v>0.97953306400542517</v>
      </c>
      <c r="BQ61" s="93">
        <f t="shared" si="254"/>
        <v>0.98024864551665225</v>
      </c>
      <c r="BR61" s="93">
        <f t="shared" si="254"/>
        <v>0.9809549330684616</v>
      </c>
      <c r="BS61" s="93">
        <f t="shared" si="261"/>
        <v>0.98197618830429823</v>
      </c>
      <c r="BT61" s="93">
        <f t="shared" si="260"/>
        <v>0.98293946898390239</v>
      </c>
      <c r="BU61" s="93">
        <f t="shared" si="260"/>
        <v>0.98406129886460825</v>
      </c>
      <c r="BV61" s="93">
        <f t="shared" si="260"/>
        <v>0.98558896175532895</v>
      </c>
      <c r="BW61" s="93">
        <f t="shared" si="260"/>
        <v>0.98710910978439681</v>
      </c>
      <c r="BX61" s="93">
        <f t="shared" si="260"/>
        <v>0.98882967341614103</v>
      </c>
      <c r="BY61" s="93">
        <f t="shared" si="260"/>
        <v>0.9904837813309636</v>
      </c>
      <c r="BZ61" s="93">
        <f t="shared" si="260"/>
        <v>0.99242894205739596</v>
      </c>
      <c r="CA61" s="93">
        <f t="shared" si="260"/>
        <v>0.99439784980000001</v>
      </c>
      <c r="CB61" s="93">
        <f t="shared" si="260"/>
        <v>0.99705999999999995</v>
      </c>
      <c r="CC61" s="93">
        <f t="shared" si="260"/>
        <v>1</v>
      </c>
      <c r="CD61" s="93">
        <f t="shared" si="260"/>
        <v>0</v>
      </c>
      <c r="CE61" s="93">
        <f t="shared" si="260"/>
        <v>0</v>
      </c>
      <c r="CF61" s="93">
        <f t="shared" si="260"/>
        <v>0</v>
      </c>
      <c r="CG61" s="93">
        <f t="shared" si="260"/>
        <v>0</v>
      </c>
      <c r="CH61" s="93">
        <f t="shared" si="260"/>
        <v>0</v>
      </c>
      <c r="CI61" s="93">
        <f t="shared" si="260"/>
        <v>0</v>
      </c>
      <c r="CJ61" s="93">
        <f t="shared" si="263"/>
        <v>0</v>
      </c>
      <c r="CK61" s="93">
        <f t="shared" si="263"/>
        <v>0</v>
      </c>
      <c r="CL61" s="93">
        <f t="shared" si="263"/>
        <v>0</v>
      </c>
      <c r="CM61" s="93">
        <f t="shared" si="263"/>
        <v>0</v>
      </c>
      <c r="CN61" s="93">
        <f t="shared" si="263"/>
        <v>0</v>
      </c>
      <c r="CO61" s="93">
        <f t="shared" si="263"/>
        <v>0</v>
      </c>
      <c r="CP61" s="93">
        <f t="shared" si="263"/>
        <v>0</v>
      </c>
      <c r="CQ61" s="93">
        <f t="shared" si="263"/>
        <v>0</v>
      </c>
      <c r="CR61" s="93">
        <f t="shared" si="263"/>
        <v>0</v>
      </c>
      <c r="CS61" s="93">
        <f t="shared" si="263"/>
        <v>0</v>
      </c>
      <c r="CT61" s="93">
        <f t="shared" si="263"/>
        <v>0</v>
      </c>
      <c r="CU61" s="93">
        <f t="shared" si="263"/>
        <v>0</v>
      </c>
      <c r="CV61" s="93">
        <f t="shared" si="263"/>
        <v>0</v>
      </c>
      <c r="CW61" s="93">
        <f t="shared" si="263"/>
        <v>0</v>
      </c>
      <c r="CX61" s="93">
        <f t="shared" si="263"/>
        <v>0</v>
      </c>
      <c r="CY61" s="93">
        <f t="shared" si="262"/>
        <v>0</v>
      </c>
      <c r="CZ61" s="93">
        <f t="shared" si="259"/>
        <v>0</v>
      </c>
      <c r="DA61" s="93">
        <f t="shared" si="259"/>
        <v>0</v>
      </c>
      <c r="DB61" s="93">
        <f t="shared" si="259"/>
        <v>0</v>
      </c>
      <c r="DC61" s="93">
        <f t="shared" si="259"/>
        <v>0</v>
      </c>
      <c r="DD61" s="93">
        <f t="shared" si="259"/>
        <v>0</v>
      </c>
      <c r="DE61" s="93">
        <f t="shared" si="259"/>
        <v>0</v>
      </c>
      <c r="DF61" s="93">
        <f t="shared" si="259"/>
        <v>0</v>
      </c>
      <c r="DG61" s="93">
        <f t="shared" si="259"/>
        <v>0</v>
      </c>
      <c r="DH61" s="93">
        <f t="shared" si="259"/>
        <v>0</v>
      </c>
      <c r="DI61" s="93">
        <f t="shared" si="259"/>
        <v>0</v>
      </c>
      <c r="DJ61" s="93">
        <f t="shared" si="259"/>
        <v>0</v>
      </c>
      <c r="DK61" s="93">
        <f t="shared" si="259"/>
        <v>0</v>
      </c>
      <c r="DL61" s="93">
        <f t="shared" si="259"/>
        <v>0</v>
      </c>
      <c r="DM61" s="93">
        <f t="shared" si="259"/>
        <v>0</v>
      </c>
      <c r="DN61" s="93">
        <f t="shared" si="259"/>
        <v>0</v>
      </c>
      <c r="DO61" s="93">
        <f t="shared" si="259"/>
        <v>0</v>
      </c>
      <c r="DP61" s="93">
        <f t="shared" si="257"/>
        <v>0</v>
      </c>
      <c r="DQ61" s="93">
        <f t="shared" si="257"/>
        <v>0</v>
      </c>
      <c r="DR61" s="93">
        <f t="shared" si="257"/>
        <v>0</v>
      </c>
      <c r="DS61" s="93">
        <f t="shared" si="257"/>
        <v>0</v>
      </c>
      <c r="DU61" s="37">
        <v>57</v>
      </c>
      <c r="DV61" s="93">
        <f t="shared" si="147"/>
        <v>0.43512080795842756</v>
      </c>
      <c r="DW61" s="93">
        <f t="shared" si="148"/>
        <v>0.44151964336958088</v>
      </c>
      <c r="DX61" s="93">
        <f t="shared" si="149"/>
        <v>0.44801257930148641</v>
      </c>
      <c r="DY61" s="93">
        <f t="shared" si="150"/>
        <v>0.45460099958533173</v>
      </c>
      <c r="DZ61" s="93">
        <f t="shared" si="151"/>
        <v>0.46128630840276302</v>
      </c>
      <c r="EA61" s="93">
        <f t="shared" si="152"/>
        <v>0.46806993058515656</v>
      </c>
      <c r="EB61" s="93">
        <f t="shared" si="153"/>
        <v>0.47495331191729118</v>
      </c>
      <c r="EC61" s="93">
        <f t="shared" si="154"/>
        <v>0.48193791944548658</v>
      </c>
      <c r="ED61" s="93">
        <f t="shared" si="155"/>
        <v>0.48902524179027312</v>
      </c>
      <c r="EE61" s="93">
        <f t="shared" si="156"/>
        <v>0.49621678946365944</v>
      </c>
      <c r="EF61" s="93">
        <f t="shared" si="157"/>
        <v>0.50351409519106616</v>
      </c>
      <c r="EG61" s="93">
        <f t="shared" si="158"/>
        <v>0.51091871423799351</v>
      </c>
      <c r="EH61" s="93">
        <f t="shared" si="159"/>
        <v>0.51843222474149331</v>
      </c>
      <c r="EI61" s="93">
        <f t="shared" si="160"/>
        <v>0.5260562280465152</v>
      </c>
      <c r="EJ61" s="93">
        <f t="shared" si="161"/>
        <v>0.53379234904719919</v>
      </c>
      <c r="EK61" s="93">
        <f t="shared" si="162"/>
        <v>0.54164223653318744</v>
      </c>
      <c r="EL61" s="93">
        <f t="shared" si="163"/>
        <v>0.54960756354102847</v>
      </c>
      <c r="EM61" s="93">
        <f t="shared" si="164"/>
        <v>0.55769002771074938</v>
      </c>
      <c r="EN61" s="93">
        <f t="shared" si="165"/>
        <v>0.56589135164767213</v>
      </c>
      <c r="EO61" s="93">
        <f t="shared" si="166"/>
        <v>0.57421328328954968</v>
      </c>
      <c r="EP61" s="93">
        <f t="shared" si="167"/>
        <v>0.58265759627910185</v>
      </c>
      <c r="EQ61" s="93">
        <f t="shared" si="168"/>
        <v>0.59122609034202978</v>
      </c>
      <c r="ER61" s="93">
        <f t="shared" si="169"/>
        <v>0.59992059167058898</v>
      </c>
      <c r="ES61" s="93">
        <f t="shared" si="170"/>
        <v>0.60874295331280348</v>
      </c>
      <c r="ET61" s="93">
        <f t="shared" si="171"/>
        <v>0.61769505556740356</v>
      </c>
      <c r="EU61" s="93">
        <f t="shared" si="172"/>
        <v>0.62677880638457129</v>
      </c>
      <c r="EV61" s="93">
        <f t="shared" si="173"/>
        <v>0.63599614177257957</v>
      </c>
      <c r="EW61" s="93">
        <f t="shared" si="174"/>
        <v>0.64534902621041157</v>
      </c>
      <c r="EX61" s="93">
        <f t="shared" si="175"/>
        <v>0.65483945306644697</v>
      </c>
      <c r="EY61" s="93">
        <f t="shared" si="176"/>
        <v>0.6644694450233064</v>
      </c>
      <c r="EZ61" s="93">
        <f t="shared" si="177"/>
        <v>0.67424105450894323</v>
      </c>
      <c r="FA61" s="93">
        <f t="shared" si="178"/>
        <v>0.68415636413407466</v>
      </c>
      <c r="FB61" s="93">
        <f t="shared" si="179"/>
        <v>0.69421748713604636</v>
      </c>
      <c r="FC61" s="93">
        <f t="shared" si="180"/>
        <v>0.70442656782922342</v>
      </c>
      <c r="FD61" s="93">
        <f t="shared" si="181"/>
        <v>0.71478578206200605</v>
      </c>
      <c r="FE61" s="93">
        <f t="shared" si="182"/>
        <v>0.72529733768056492</v>
      </c>
      <c r="FF61" s="93">
        <f t="shared" si="183"/>
        <v>0.73596347499939674</v>
      </c>
      <c r="FG61" s="93">
        <f t="shared" si="184"/>
        <v>0.7467864672787996</v>
      </c>
      <c r="FH61" s="93">
        <f t="shared" si="185"/>
        <v>0.75776862120937016</v>
      </c>
      <c r="FI61" s="93">
        <f t="shared" si="186"/>
        <v>0.76891227740362555</v>
      </c>
      <c r="FJ61" s="93">
        <f t="shared" si="187"/>
        <v>0.78021981089485526</v>
      </c>
      <c r="FK61" s="93">
        <f t="shared" si="188"/>
        <v>0.79169363164330897</v>
      </c>
      <c r="FL61" s="93">
        <f t="shared" si="189"/>
        <v>0.80333618504982807</v>
      </c>
      <c r="FM61" s="93">
        <f t="shared" si="190"/>
        <v>0.81514995247703126</v>
      </c>
      <c r="FN61" s="93">
        <f t="shared" si="191"/>
        <v>0.827137451778164</v>
      </c>
      <c r="FO61" s="93">
        <f t="shared" si="192"/>
        <v>0.83930123783372512</v>
      </c>
      <c r="FP61" s="93">
        <f t="shared" si="193"/>
        <v>0.8516439030959857</v>
      </c>
      <c r="FQ61" s="93">
        <f t="shared" si="194"/>
        <v>0.86416807814151486</v>
      </c>
      <c r="FR61" s="93">
        <f t="shared" si="195"/>
        <v>0.8768764322318312</v>
      </c>
      <c r="FS61" s="93">
        <f t="shared" si="196"/>
        <v>0.88977167388229927</v>
      </c>
      <c r="FT61" s="93">
        <f t="shared" si="197"/>
        <v>0.90285655143939192</v>
      </c>
      <c r="FU61" s="93">
        <f t="shared" si="198"/>
        <v>0.91613385366644173</v>
      </c>
      <c r="FV61" s="93">
        <f t="shared" si="199"/>
        <v>0.92960641033800695</v>
      </c>
      <c r="FW61" s="93">
        <f t="shared" si="200"/>
        <v>0.94327709284297756</v>
      </c>
      <c r="FX61" s="93">
        <f t="shared" si="201"/>
        <v>0.95714881479655067</v>
      </c>
      <c r="FY61" s="93">
        <f t="shared" si="202"/>
        <v>0.97122453266120568</v>
      </c>
      <c r="FZ61" s="93">
        <f t="shared" si="203"/>
        <v>0.98550724637681164</v>
      </c>
      <c r="GA61" s="93">
        <f t="shared" si="204"/>
        <v>1</v>
      </c>
      <c r="GB61" s="93">
        <f t="shared" si="205"/>
        <v>0</v>
      </c>
      <c r="GC61" s="93">
        <f t="shared" si="206"/>
        <v>0</v>
      </c>
      <c r="GD61" s="93">
        <f t="shared" si="207"/>
        <v>0</v>
      </c>
      <c r="GE61" s="93">
        <f t="shared" si="208"/>
        <v>0</v>
      </c>
      <c r="GF61" s="93">
        <f t="shared" si="209"/>
        <v>0</v>
      </c>
      <c r="GG61" s="93">
        <f t="shared" si="210"/>
        <v>0</v>
      </c>
      <c r="GH61" s="93">
        <f t="shared" si="211"/>
        <v>0</v>
      </c>
      <c r="GI61" s="93">
        <f t="shared" si="212"/>
        <v>0</v>
      </c>
      <c r="GJ61" s="93">
        <f t="shared" si="213"/>
        <v>0</v>
      </c>
      <c r="GK61" s="93">
        <f t="shared" si="214"/>
        <v>0</v>
      </c>
      <c r="GL61" s="93">
        <f t="shared" si="215"/>
        <v>0</v>
      </c>
      <c r="GM61" s="93">
        <f t="shared" si="216"/>
        <v>0</v>
      </c>
      <c r="GN61" s="93">
        <f t="shared" si="217"/>
        <v>0</v>
      </c>
      <c r="GO61" s="93">
        <f t="shared" si="218"/>
        <v>0</v>
      </c>
      <c r="GP61" s="93">
        <f t="shared" si="219"/>
        <v>0</v>
      </c>
      <c r="GQ61" s="93">
        <f t="shared" si="220"/>
        <v>0</v>
      </c>
      <c r="GR61" s="93">
        <f t="shared" si="221"/>
        <v>0</v>
      </c>
      <c r="GS61" s="93">
        <f t="shared" si="222"/>
        <v>0</v>
      </c>
      <c r="GT61" s="93">
        <f t="shared" si="223"/>
        <v>0</v>
      </c>
      <c r="GU61" s="93">
        <f t="shared" si="224"/>
        <v>0</v>
      </c>
      <c r="GV61" s="93">
        <f t="shared" si="225"/>
        <v>0</v>
      </c>
      <c r="GW61" s="93">
        <f t="shared" si="226"/>
        <v>0</v>
      </c>
      <c r="GX61" s="93">
        <f t="shared" si="227"/>
        <v>0</v>
      </c>
      <c r="GY61" s="93">
        <f t="shared" si="228"/>
        <v>0</v>
      </c>
      <c r="GZ61" s="93">
        <f t="shared" si="229"/>
        <v>0</v>
      </c>
      <c r="HA61" s="93">
        <f t="shared" si="230"/>
        <v>0</v>
      </c>
      <c r="HB61" s="93">
        <f t="shared" si="231"/>
        <v>0</v>
      </c>
      <c r="HC61" s="93">
        <f t="shared" si="232"/>
        <v>0</v>
      </c>
      <c r="HD61" s="93">
        <f t="shared" si="233"/>
        <v>0</v>
      </c>
      <c r="HE61" s="93">
        <f t="shared" si="234"/>
        <v>0</v>
      </c>
      <c r="HF61" s="93">
        <f t="shared" si="235"/>
        <v>0</v>
      </c>
      <c r="HG61" s="93">
        <f t="shared" si="236"/>
        <v>0</v>
      </c>
      <c r="HH61" s="93">
        <f t="shared" si="237"/>
        <v>0</v>
      </c>
      <c r="HI61" s="93">
        <f t="shared" si="238"/>
        <v>0</v>
      </c>
      <c r="HJ61" s="93">
        <f t="shared" si="239"/>
        <v>0</v>
      </c>
      <c r="HK61" s="93">
        <f t="shared" si="240"/>
        <v>0</v>
      </c>
      <c r="HL61" s="93">
        <f t="shared" si="241"/>
        <v>0</v>
      </c>
      <c r="HM61" s="93">
        <f t="shared" si="242"/>
        <v>0</v>
      </c>
      <c r="HN61" s="93">
        <f t="shared" si="243"/>
        <v>0</v>
      </c>
      <c r="HO61" s="93">
        <f t="shared" si="244"/>
        <v>0</v>
      </c>
      <c r="HP61" s="93">
        <f t="shared" si="245"/>
        <v>0</v>
      </c>
      <c r="HQ61" s="93">
        <f t="shared" si="246"/>
        <v>0</v>
      </c>
    </row>
    <row r="62" spans="2:225" x14ac:dyDescent="0.25">
      <c r="B62" s="40">
        <v>58</v>
      </c>
      <c r="C62" s="91">
        <f t="shared" ca="1" si="140"/>
        <v>2699771.8233779427</v>
      </c>
      <c r="D62" s="91">
        <f t="shared" ca="1" si="141"/>
        <v>2879974.3229391049</v>
      </c>
      <c r="E62" s="91">
        <f t="shared" ca="1" si="142"/>
        <v>2584535.4025941761</v>
      </c>
      <c r="F62" s="91">
        <f t="shared" ca="1" si="143"/>
        <v>3012116.9113790002</v>
      </c>
      <c r="H62" s="40">
        <v>58</v>
      </c>
      <c r="I62" s="91">
        <f t="shared" si="264"/>
        <v>469998.91165587428</v>
      </c>
      <c r="J62" s="41">
        <f t="shared" si="265"/>
        <v>0.72299999999999998</v>
      </c>
      <c r="K62" s="92">
        <f t="shared" si="144"/>
        <v>339809.21312719712</v>
      </c>
      <c r="L62" s="92">
        <f t="shared" si="145"/>
        <v>1353.8215662438133</v>
      </c>
      <c r="M62" s="42"/>
      <c r="N62" s="40">
        <v>58</v>
      </c>
      <c r="O62" s="54">
        <f t="shared" si="133"/>
        <v>3.83767404095655</v>
      </c>
      <c r="P62" s="92">
        <f t="shared" si="258"/>
        <v>439.55873803449845</v>
      </c>
      <c r="Q62" s="92">
        <f t="shared" si="146"/>
        <v>160438.93938259193</v>
      </c>
      <c r="R62" s="42"/>
      <c r="S62" s="40">
        <v>58</v>
      </c>
      <c r="T62" s="54">
        <f>'7. Dödsrisk'!F62</f>
        <v>3.31E-3</v>
      </c>
      <c r="U62" s="90">
        <f t="shared" si="116"/>
        <v>0.99668999999999996</v>
      </c>
      <c r="V62" s="43"/>
      <c r="W62" s="37">
        <v>58</v>
      </c>
      <c r="X62" s="93">
        <f t="shared" si="267"/>
        <v>0.96361942412246604</v>
      </c>
      <c r="Y62" s="93">
        <f t="shared" si="267"/>
        <v>0.96564728341764294</v>
      </c>
      <c r="Z62" s="93">
        <f t="shared" si="267"/>
        <v>0.96583079126798421</v>
      </c>
      <c r="AA62" s="93">
        <f t="shared" si="267"/>
        <v>0.96593704434286187</v>
      </c>
      <c r="AB62" s="93">
        <f t="shared" si="267"/>
        <v>0.96598534361004185</v>
      </c>
      <c r="AC62" s="93">
        <f t="shared" si="267"/>
        <v>0.9660529673177547</v>
      </c>
      <c r="AD62" s="93">
        <f t="shared" si="267"/>
        <v>0.9660529673177547</v>
      </c>
      <c r="AE62" s="93">
        <f t="shared" si="267"/>
        <v>0.96615924483468663</v>
      </c>
      <c r="AF62" s="93">
        <f t="shared" si="267"/>
        <v>0.96624620699331598</v>
      </c>
      <c r="AG62" s="93">
        <f t="shared" si="267"/>
        <v>0.96633317697924426</v>
      </c>
      <c r="AH62" s="93">
        <f t="shared" si="267"/>
        <v>0.96642015479317556</v>
      </c>
      <c r="AI62" s="93">
        <f t="shared" si="267"/>
        <v>0.96661347748867343</v>
      </c>
      <c r="AJ62" s="93">
        <f t="shared" si="267"/>
        <v>0.9666521435744162</v>
      </c>
      <c r="AK62" s="93">
        <f t="shared" si="267"/>
        <v>0.96669081120686418</v>
      </c>
      <c r="AL62" s="93">
        <f t="shared" si="267"/>
        <v>0.96684550648790291</v>
      </c>
      <c r="AM62" s="93">
        <f t="shared" si="267"/>
        <v>0.96703891427075672</v>
      </c>
      <c r="AN62" s="93">
        <f t="shared" si="266"/>
        <v>0.96709694008716207</v>
      </c>
      <c r="AO62" s="93">
        <f t="shared" si="266"/>
        <v>0.96731942355457956</v>
      </c>
      <c r="AP62" s="93">
        <f t="shared" si="266"/>
        <v>0.96735811787929482</v>
      </c>
      <c r="AQ62" s="93">
        <f t="shared" si="266"/>
        <v>0.96755162820493557</v>
      </c>
      <c r="AR62" s="93">
        <f t="shared" si="266"/>
        <v>0.9677645364029438</v>
      </c>
      <c r="AS62" s="93">
        <f t="shared" si="266"/>
        <v>0.96801622062030568</v>
      </c>
      <c r="AT62" s="93">
        <f t="shared" si="266"/>
        <v>0.96826797029258183</v>
      </c>
      <c r="AU62" s="93">
        <f t="shared" si="266"/>
        <v>0.96843260383523377</v>
      </c>
      <c r="AV62" s="93">
        <f t="shared" si="266"/>
        <v>0.96869415125607305</v>
      </c>
      <c r="AW62" s="93">
        <f t="shared" si="266"/>
        <v>0.96894607723615422</v>
      </c>
      <c r="AX62" s="93">
        <f t="shared" si="266"/>
        <v>0.96915929228045572</v>
      </c>
      <c r="AY62" s="93">
        <f t="shared" si="266"/>
        <v>0.96943073288566395</v>
      </c>
      <c r="AZ62" s="93">
        <f t="shared" si="266"/>
        <v>0.96970224951552819</v>
      </c>
      <c r="BA62" s="93">
        <f t="shared" si="266"/>
        <v>0.969993247489775</v>
      </c>
      <c r="BB62" s="93">
        <f t="shared" si="266"/>
        <v>0.97035227783257283</v>
      </c>
      <c r="BC62" s="93">
        <f t="shared" si="254"/>
        <v>0.97060463503768257</v>
      </c>
      <c r="BD62" s="93">
        <f t="shared" si="254"/>
        <v>0.97098331853191022</v>
      </c>
      <c r="BE62" s="93">
        <f t="shared" si="254"/>
        <v>0.97136214977032087</v>
      </c>
      <c r="BF62" s="93">
        <f t="shared" si="254"/>
        <v>0.97175085011036466</v>
      </c>
      <c r="BG62" s="93">
        <f t="shared" si="254"/>
        <v>0.97220778777061723</v>
      </c>
      <c r="BH62" s="93">
        <f t="shared" si="254"/>
        <v>0.97245090049574112</v>
      </c>
      <c r="BI62" s="93">
        <f t="shared" si="254"/>
        <v>0.97278164625546781</v>
      </c>
      <c r="BJ62" s="93">
        <f t="shared" si="254"/>
        <v>0.9731806503221001</v>
      </c>
      <c r="BK62" s="93">
        <f t="shared" si="254"/>
        <v>0.973638260304443</v>
      </c>
      <c r="BL62" s="93">
        <f t="shared" si="254"/>
        <v>0.97400838349016916</v>
      </c>
      <c r="BM62" s="93">
        <f t="shared" si="254"/>
        <v>0.97451513135847589</v>
      </c>
      <c r="BN62" s="93">
        <f t="shared" si="254"/>
        <v>0.97500263267481302</v>
      </c>
      <c r="BO62" s="93">
        <f t="shared" si="254"/>
        <v>0.97563679659259817</v>
      </c>
      <c r="BP62" s="93">
        <f t="shared" si="254"/>
        <v>0.97632999088612749</v>
      </c>
      <c r="BQ62" s="93">
        <f t="shared" si="254"/>
        <v>0.97704323244581281</v>
      </c>
      <c r="BR62" s="93">
        <f t="shared" si="254"/>
        <v>0.97774721043732771</v>
      </c>
      <c r="BS62" s="93">
        <f t="shared" si="261"/>
        <v>0.97876512616854316</v>
      </c>
      <c r="BT62" s="93">
        <f t="shared" si="260"/>
        <v>0.97972525692032508</v>
      </c>
      <c r="BU62" s="93">
        <f t="shared" si="260"/>
        <v>0.98084341841732103</v>
      </c>
      <c r="BV62" s="93">
        <f t="shared" si="260"/>
        <v>0.98236608585038898</v>
      </c>
      <c r="BW62" s="93">
        <f t="shared" si="260"/>
        <v>0.9838812629954018</v>
      </c>
      <c r="BX62" s="93">
        <f t="shared" si="260"/>
        <v>0.98559620038407025</v>
      </c>
      <c r="BY62" s="93">
        <f t="shared" si="260"/>
        <v>0.98724489936601134</v>
      </c>
      <c r="BZ62" s="93">
        <f t="shared" si="260"/>
        <v>0.98918369941686823</v>
      </c>
      <c r="CA62" s="93">
        <f t="shared" si="260"/>
        <v>0.99114616883115403</v>
      </c>
      <c r="CB62" s="93">
        <f t="shared" si="260"/>
        <v>0.99379961379999993</v>
      </c>
      <c r="CC62" s="93">
        <f t="shared" si="260"/>
        <v>0.99673</v>
      </c>
      <c r="CD62" s="93">
        <f t="shared" si="260"/>
        <v>1</v>
      </c>
      <c r="CE62" s="93">
        <f t="shared" si="260"/>
        <v>0</v>
      </c>
      <c r="CF62" s="93">
        <f t="shared" si="260"/>
        <v>0</v>
      </c>
      <c r="CG62" s="93">
        <f t="shared" si="260"/>
        <v>0</v>
      </c>
      <c r="CH62" s="93">
        <f t="shared" si="260"/>
        <v>0</v>
      </c>
      <c r="CI62" s="93">
        <f t="shared" si="260"/>
        <v>0</v>
      </c>
      <c r="CJ62" s="93">
        <f t="shared" si="263"/>
        <v>0</v>
      </c>
      <c r="CK62" s="93">
        <f t="shared" si="263"/>
        <v>0</v>
      </c>
      <c r="CL62" s="93">
        <f t="shared" si="263"/>
        <v>0</v>
      </c>
      <c r="CM62" s="93">
        <f t="shared" si="263"/>
        <v>0</v>
      </c>
      <c r="CN62" s="93">
        <f t="shared" si="263"/>
        <v>0</v>
      </c>
      <c r="CO62" s="93">
        <f t="shared" si="263"/>
        <v>0</v>
      </c>
      <c r="CP62" s="93">
        <f t="shared" si="263"/>
        <v>0</v>
      </c>
      <c r="CQ62" s="93">
        <f t="shared" si="263"/>
        <v>0</v>
      </c>
      <c r="CR62" s="93">
        <f t="shared" si="263"/>
        <v>0</v>
      </c>
      <c r="CS62" s="93">
        <f t="shared" si="263"/>
        <v>0</v>
      </c>
      <c r="CT62" s="93">
        <f t="shared" si="263"/>
        <v>0</v>
      </c>
      <c r="CU62" s="93">
        <f t="shared" si="263"/>
        <v>0</v>
      </c>
      <c r="CV62" s="93">
        <f t="shared" si="263"/>
        <v>0</v>
      </c>
      <c r="CW62" s="93">
        <f t="shared" si="263"/>
        <v>0</v>
      </c>
      <c r="CX62" s="93">
        <f t="shared" si="263"/>
        <v>0</v>
      </c>
      <c r="CY62" s="93">
        <f t="shared" si="262"/>
        <v>0</v>
      </c>
      <c r="CZ62" s="93">
        <f t="shared" si="259"/>
        <v>0</v>
      </c>
      <c r="DA62" s="93">
        <f t="shared" si="259"/>
        <v>0</v>
      </c>
      <c r="DB62" s="93">
        <f t="shared" si="259"/>
        <v>0</v>
      </c>
      <c r="DC62" s="93">
        <f t="shared" si="259"/>
        <v>0</v>
      </c>
      <c r="DD62" s="93">
        <f t="shared" si="259"/>
        <v>0</v>
      </c>
      <c r="DE62" s="93">
        <f t="shared" si="259"/>
        <v>0</v>
      </c>
      <c r="DF62" s="93">
        <f t="shared" si="259"/>
        <v>0</v>
      </c>
      <c r="DG62" s="93">
        <f t="shared" si="259"/>
        <v>0</v>
      </c>
      <c r="DH62" s="93">
        <f t="shared" si="259"/>
        <v>0</v>
      </c>
      <c r="DI62" s="93">
        <f t="shared" si="259"/>
        <v>0</v>
      </c>
      <c r="DJ62" s="93">
        <f t="shared" si="259"/>
        <v>0</v>
      </c>
      <c r="DK62" s="93">
        <f t="shared" si="259"/>
        <v>0</v>
      </c>
      <c r="DL62" s="93">
        <f t="shared" si="259"/>
        <v>0</v>
      </c>
      <c r="DM62" s="93">
        <f t="shared" si="259"/>
        <v>0</v>
      </c>
      <c r="DN62" s="93">
        <f t="shared" si="259"/>
        <v>0</v>
      </c>
      <c r="DO62" s="93">
        <f t="shared" si="259"/>
        <v>0</v>
      </c>
      <c r="DP62" s="93">
        <f t="shared" si="257"/>
        <v>0</v>
      </c>
      <c r="DQ62" s="93">
        <f t="shared" si="257"/>
        <v>0</v>
      </c>
      <c r="DR62" s="93">
        <f t="shared" si="257"/>
        <v>0</v>
      </c>
      <c r="DS62" s="93">
        <f t="shared" si="257"/>
        <v>0</v>
      </c>
      <c r="DU62" s="37">
        <v>58</v>
      </c>
      <c r="DV62" s="93">
        <f t="shared" si="147"/>
        <v>0.42881470929236343</v>
      </c>
      <c r="DW62" s="93">
        <f t="shared" si="148"/>
        <v>0.43512080795842756</v>
      </c>
      <c r="DX62" s="93">
        <f t="shared" si="149"/>
        <v>0.44151964336958088</v>
      </c>
      <c r="DY62" s="93">
        <f t="shared" si="150"/>
        <v>0.44801257930148641</v>
      </c>
      <c r="DZ62" s="93">
        <f t="shared" si="151"/>
        <v>0.45460099958533173</v>
      </c>
      <c r="EA62" s="93">
        <f t="shared" si="152"/>
        <v>0.46128630840276302</v>
      </c>
      <c r="EB62" s="93">
        <f t="shared" si="153"/>
        <v>0.46806993058515656</v>
      </c>
      <c r="EC62" s="93">
        <f t="shared" si="154"/>
        <v>0.47495331191729118</v>
      </c>
      <c r="ED62" s="93">
        <f t="shared" si="155"/>
        <v>0.48193791944548658</v>
      </c>
      <c r="EE62" s="93">
        <f t="shared" si="156"/>
        <v>0.48902524179027312</v>
      </c>
      <c r="EF62" s="93">
        <f t="shared" si="157"/>
        <v>0.49621678946365944</v>
      </c>
      <c r="EG62" s="93">
        <f t="shared" si="158"/>
        <v>0.50351409519106616</v>
      </c>
      <c r="EH62" s="93">
        <f t="shared" si="159"/>
        <v>0.51091871423799351</v>
      </c>
      <c r="EI62" s="93">
        <f t="shared" si="160"/>
        <v>0.51843222474149331</v>
      </c>
      <c r="EJ62" s="93">
        <f t="shared" si="161"/>
        <v>0.5260562280465152</v>
      </c>
      <c r="EK62" s="93">
        <f t="shared" si="162"/>
        <v>0.53379234904719919</v>
      </c>
      <c r="EL62" s="93">
        <f t="shared" si="163"/>
        <v>0.54164223653318744</v>
      </c>
      <c r="EM62" s="93">
        <f t="shared" si="164"/>
        <v>0.54960756354102847</v>
      </c>
      <c r="EN62" s="93">
        <f t="shared" si="165"/>
        <v>0.55769002771074938</v>
      </c>
      <c r="EO62" s="93">
        <f t="shared" si="166"/>
        <v>0.56589135164767213</v>
      </c>
      <c r="EP62" s="93">
        <f t="shared" si="167"/>
        <v>0.57421328328954968</v>
      </c>
      <c r="EQ62" s="93">
        <f t="shared" si="168"/>
        <v>0.58265759627910185</v>
      </c>
      <c r="ER62" s="93">
        <f t="shared" si="169"/>
        <v>0.59122609034202978</v>
      </c>
      <c r="ES62" s="93">
        <f t="shared" si="170"/>
        <v>0.59992059167058898</v>
      </c>
      <c r="ET62" s="93">
        <f t="shared" si="171"/>
        <v>0.60874295331280348</v>
      </c>
      <c r="EU62" s="93">
        <f t="shared" si="172"/>
        <v>0.61769505556740356</v>
      </c>
      <c r="EV62" s="93">
        <f t="shared" si="173"/>
        <v>0.62677880638457129</v>
      </c>
      <c r="EW62" s="93">
        <f t="shared" si="174"/>
        <v>0.63599614177257957</v>
      </c>
      <c r="EX62" s="93">
        <f t="shared" si="175"/>
        <v>0.64534902621041157</v>
      </c>
      <c r="EY62" s="93">
        <f t="shared" si="176"/>
        <v>0.65483945306644697</v>
      </c>
      <c r="EZ62" s="93">
        <f t="shared" si="177"/>
        <v>0.6644694450233064</v>
      </c>
      <c r="FA62" s="93">
        <f t="shared" si="178"/>
        <v>0.67424105450894323</v>
      </c>
      <c r="FB62" s="93">
        <f t="shared" si="179"/>
        <v>0.68415636413407466</v>
      </c>
      <c r="FC62" s="93">
        <f t="shared" si="180"/>
        <v>0.69421748713604636</v>
      </c>
      <c r="FD62" s="93">
        <f t="shared" si="181"/>
        <v>0.70442656782922342</v>
      </c>
      <c r="FE62" s="93">
        <f t="shared" si="182"/>
        <v>0.71478578206200605</v>
      </c>
      <c r="FF62" s="93">
        <f t="shared" si="183"/>
        <v>0.72529733768056492</v>
      </c>
      <c r="FG62" s="93">
        <f t="shared" si="184"/>
        <v>0.73596347499939674</v>
      </c>
      <c r="FH62" s="93">
        <f t="shared" si="185"/>
        <v>0.7467864672787996</v>
      </c>
      <c r="FI62" s="93">
        <f t="shared" si="186"/>
        <v>0.75776862120937016</v>
      </c>
      <c r="FJ62" s="93">
        <f t="shared" si="187"/>
        <v>0.76891227740362555</v>
      </c>
      <c r="FK62" s="93">
        <f t="shared" si="188"/>
        <v>0.78021981089485526</v>
      </c>
      <c r="FL62" s="93">
        <f t="shared" si="189"/>
        <v>0.79169363164330897</v>
      </c>
      <c r="FM62" s="93">
        <f t="shared" si="190"/>
        <v>0.80333618504982807</v>
      </c>
      <c r="FN62" s="93">
        <f t="shared" si="191"/>
        <v>0.81514995247703126</v>
      </c>
      <c r="FO62" s="93">
        <f t="shared" si="192"/>
        <v>0.827137451778164</v>
      </c>
      <c r="FP62" s="93">
        <f t="shared" si="193"/>
        <v>0.83930123783372512</v>
      </c>
      <c r="FQ62" s="93">
        <f t="shared" si="194"/>
        <v>0.8516439030959857</v>
      </c>
      <c r="FR62" s="93">
        <f t="shared" si="195"/>
        <v>0.86416807814151486</v>
      </c>
      <c r="FS62" s="93">
        <f t="shared" si="196"/>
        <v>0.8768764322318312</v>
      </c>
      <c r="FT62" s="93">
        <f t="shared" si="197"/>
        <v>0.88977167388229927</v>
      </c>
      <c r="FU62" s="93">
        <f t="shared" si="198"/>
        <v>0.90285655143939192</v>
      </c>
      <c r="FV62" s="93">
        <f t="shared" si="199"/>
        <v>0.91613385366644173</v>
      </c>
      <c r="FW62" s="93">
        <f t="shared" si="200"/>
        <v>0.92960641033800695</v>
      </c>
      <c r="FX62" s="93">
        <f t="shared" si="201"/>
        <v>0.94327709284297756</v>
      </c>
      <c r="FY62" s="93">
        <f t="shared" si="202"/>
        <v>0.95714881479655067</v>
      </c>
      <c r="FZ62" s="93">
        <f t="shared" si="203"/>
        <v>0.97122453266120568</v>
      </c>
      <c r="GA62" s="93">
        <f t="shared" si="204"/>
        <v>0.98550724637681164</v>
      </c>
      <c r="GB62" s="93">
        <f t="shared" si="205"/>
        <v>1</v>
      </c>
      <c r="GC62" s="93">
        <f t="shared" si="206"/>
        <v>0</v>
      </c>
      <c r="GD62" s="93">
        <f t="shared" si="207"/>
        <v>0</v>
      </c>
      <c r="GE62" s="93">
        <f t="shared" si="208"/>
        <v>0</v>
      </c>
      <c r="GF62" s="93">
        <f t="shared" si="209"/>
        <v>0</v>
      </c>
      <c r="GG62" s="93">
        <f t="shared" si="210"/>
        <v>0</v>
      </c>
      <c r="GH62" s="93">
        <f t="shared" si="211"/>
        <v>0</v>
      </c>
      <c r="GI62" s="93">
        <f t="shared" si="212"/>
        <v>0</v>
      </c>
      <c r="GJ62" s="93">
        <f t="shared" si="213"/>
        <v>0</v>
      </c>
      <c r="GK62" s="93">
        <f t="shared" si="214"/>
        <v>0</v>
      </c>
      <c r="GL62" s="93">
        <f t="shared" si="215"/>
        <v>0</v>
      </c>
      <c r="GM62" s="93">
        <f t="shared" si="216"/>
        <v>0</v>
      </c>
      <c r="GN62" s="93">
        <f t="shared" si="217"/>
        <v>0</v>
      </c>
      <c r="GO62" s="93">
        <f t="shared" si="218"/>
        <v>0</v>
      </c>
      <c r="GP62" s="93">
        <f t="shared" si="219"/>
        <v>0</v>
      </c>
      <c r="GQ62" s="93">
        <f t="shared" si="220"/>
        <v>0</v>
      </c>
      <c r="GR62" s="93">
        <f t="shared" si="221"/>
        <v>0</v>
      </c>
      <c r="GS62" s="93">
        <f t="shared" si="222"/>
        <v>0</v>
      </c>
      <c r="GT62" s="93">
        <f t="shared" si="223"/>
        <v>0</v>
      </c>
      <c r="GU62" s="93">
        <f t="shared" si="224"/>
        <v>0</v>
      </c>
      <c r="GV62" s="93">
        <f t="shared" si="225"/>
        <v>0</v>
      </c>
      <c r="GW62" s="93">
        <f t="shared" si="226"/>
        <v>0</v>
      </c>
      <c r="GX62" s="93">
        <f t="shared" si="227"/>
        <v>0</v>
      </c>
      <c r="GY62" s="93">
        <f t="shared" si="228"/>
        <v>0</v>
      </c>
      <c r="GZ62" s="93">
        <f t="shared" si="229"/>
        <v>0</v>
      </c>
      <c r="HA62" s="93">
        <f t="shared" si="230"/>
        <v>0</v>
      </c>
      <c r="HB62" s="93">
        <f t="shared" si="231"/>
        <v>0</v>
      </c>
      <c r="HC62" s="93">
        <f t="shared" si="232"/>
        <v>0</v>
      </c>
      <c r="HD62" s="93">
        <f t="shared" si="233"/>
        <v>0</v>
      </c>
      <c r="HE62" s="93">
        <f t="shared" si="234"/>
        <v>0</v>
      </c>
      <c r="HF62" s="93">
        <f t="shared" si="235"/>
        <v>0</v>
      </c>
      <c r="HG62" s="93">
        <f t="shared" si="236"/>
        <v>0</v>
      </c>
      <c r="HH62" s="93">
        <f t="shared" si="237"/>
        <v>0</v>
      </c>
      <c r="HI62" s="93">
        <f t="shared" si="238"/>
        <v>0</v>
      </c>
      <c r="HJ62" s="93">
        <f t="shared" si="239"/>
        <v>0</v>
      </c>
      <c r="HK62" s="93">
        <f t="shared" si="240"/>
        <v>0</v>
      </c>
      <c r="HL62" s="93">
        <f t="shared" si="241"/>
        <v>0</v>
      </c>
      <c r="HM62" s="93">
        <f t="shared" si="242"/>
        <v>0</v>
      </c>
      <c r="HN62" s="93">
        <f t="shared" si="243"/>
        <v>0</v>
      </c>
      <c r="HO62" s="93">
        <f t="shared" si="244"/>
        <v>0</v>
      </c>
      <c r="HP62" s="93">
        <f t="shared" si="245"/>
        <v>0</v>
      </c>
      <c r="HQ62" s="93">
        <f t="shared" si="246"/>
        <v>0</v>
      </c>
    </row>
    <row r="63" spans="2:225" x14ac:dyDescent="0.25">
      <c r="B63" s="40">
        <v>59</v>
      </c>
      <c r="C63" s="91">
        <f t="shared" ca="1" si="140"/>
        <v>2402620.616996692</v>
      </c>
      <c r="D63" s="91">
        <f t="shared" ca="1" si="141"/>
        <v>2548600.979052572</v>
      </c>
      <c r="E63" s="91">
        <f t="shared" ca="1" si="142"/>
        <v>2467913.7350748521</v>
      </c>
      <c r="F63" s="91">
        <f t="shared" ca="1" si="143"/>
        <v>2861148.3731114068</v>
      </c>
      <c r="H63" s="40">
        <v>59</v>
      </c>
      <c r="I63" s="91">
        <f t="shared" si="264"/>
        <v>469998.91165587428</v>
      </c>
      <c r="J63" s="41">
        <f t="shared" si="265"/>
        <v>0.72299999999999998</v>
      </c>
      <c r="K63" s="92">
        <f t="shared" si="144"/>
        <v>339809.21312719712</v>
      </c>
      <c r="L63" s="92">
        <f t="shared" si="145"/>
        <v>1353.8215662438133</v>
      </c>
      <c r="M63" s="42"/>
      <c r="N63" s="40">
        <v>59</v>
      </c>
      <c r="O63" s="54">
        <f t="shared" si="133"/>
        <v>3.83767404095655</v>
      </c>
      <c r="P63" s="92">
        <f t="shared" si="258"/>
        <v>439.55873803449845</v>
      </c>
      <c r="Q63" s="92">
        <f t="shared" si="146"/>
        <v>160438.93938259193</v>
      </c>
      <c r="R63" s="42"/>
      <c r="S63" s="40">
        <v>59</v>
      </c>
      <c r="T63" s="54">
        <f>'7. Dödsrisk'!F63</f>
        <v>3.9500000000000004E-3</v>
      </c>
      <c r="U63" s="90">
        <f t="shared" si="116"/>
        <v>0.99604999999999999</v>
      </c>
      <c r="V63" s="43"/>
      <c r="W63" s="37">
        <v>59</v>
      </c>
      <c r="X63" s="93">
        <f t="shared" si="267"/>
        <v>0.96042984382862062</v>
      </c>
      <c r="Y63" s="93">
        <f t="shared" si="267"/>
        <v>0.96245099090953046</v>
      </c>
      <c r="Z63" s="93">
        <f t="shared" si="267"/>
        <v>0.96263389134888711</v>
      </c>
      <c r="AA63" s="93">
        <f t="shared" si="267"/>
        <v>0.96273979272608701</v>
      </c>
      <c r="AB63" s="93">
        <f t="shared" si="267"/>
        <v>0.96278793212269254</v>
      </c>
      <c r="AC63" s="93">
        <f t="shared" si="267"/>
        <v>0.96285533199593287</v>
      </c>
      <c r="AD63" s="93">
        <f t="shared" si="267"/>
        <v>0.96285533199593287</v>
      </c>
      <c r="AE63" s="93">
        <f t="shared" si="267"/>
        <v>0.96296125773428376</v>
      </c>
      <c r="AF63" s="93">
        <f t="shared" si="267"/>
        <v>0.96304793204816808</v>
      </c>
      <c r="AG63" s="93">
        <f t="shared" si="267"/>
        <v>0.96313461416344293</v>
      </c>
      <c r="AH63" s="93">
        <f t="shared" si="267"/>
        <v>0.96322130408081008</v>
      </c>
      <c r="AI63" s="93">
        <f t="shared" si="267"/>
        <v>0.96341398687818591</v>
      </c>
      <c r="AJ63" s="93">
        <f t="shared" si="267"/>
        <v>0.96345252497918488</v>
      </c>
      <c r="AK63" s="93">
        <f t="shared" si="267"/>
        <v>0.96349106462176937</v>
      </c>
      <c r="AL63" s="93">
        <f t="shared" si="267"/>
        <v>0.96364524786142791</v>
      </c>
      <c r="AM63" s="93">
        <f t="shared" si="267"/>
        <v>0.96383801546452053</v>
      </c>
      <c r="AN63" s="93">
        <f t="shared" si="266"/>
        <v>0.96389584921547355</v>
      </c>
      <c r="AO63" s="93">
        <f t="shared" si="266"/>
        <v>0.96411759626261384</v>
      </c>
      <c r="AP63" s="93">
        <f t="shared" si="266"/>
        <v>0.96415616250911429</v>
      </c>
      <c r="AQ63" s="93">
        <f t="shared" si="266"/>
        <v>0.96434903231557723</v>
      </c>
      <c r="AR63" s="93">
        <f t="shared" si="266"/>
        <v>0.96456123578745001</v>
      </c>
      <c r="AS63" s="93">
        <f t="shared" si="266"/>
        <v>0.96481208693005238</v>
      </c>
      <c r="AT63" s="93">
        <f t="shared" si="266"/>
        <v>0.96506300331091333</v>
      </c>
      <c r="AU63" s="93">
        <f t="shared" si="266"/>
        <v>0.9652270919165391</v>
      </c>
      <c r="AV63" s="93">
        <f t="shared" si="266"/>
        <v>0.96548777361541538</v>
      </c>
      <c r="AW63" s="93">
        <f t="shared" si="266"/>
        <v>0.96573886572050249</v>
      </c>
      <c r="AX63" s="93">
        <f t="shared" si="266"/>
        <v>0.96595137502300743</v>
      </c>
      <c r="AY63" s="93">
        <f t="shared" si="266"/>
        <v>0.96622191715981232</v>
      </c>
      <c r="AZ63" s="93">
        <f t="shared" si="266"/>
        <v>0.96649253506963173</v>
      </c>
      <c r="BA63" s="93">
        <f t="shared" si="266"/>
        <v>0.96678256984058386</v>
      </c>
      <c r="BB63" s="93">
        <f t="shared" si="266"/>
        <v>0.96714041179294696</v>
      </c>
      <c r="BC63" s="93">
        <f t="shared" si="254"/>
        <v>0.96739193369570786</v>
      </c>
      <c r="BD63" s="93">
        <f t="shared" si="254"/>
        <v>0.96776936374756961</v>
      </c>
      <c r="BE63" s="93">
        <f t="shared" si="254"/>
        <v>0.9681469410545811</v>
      </c>
      <c r="BF63" s="93">
        <f t="shared" si="254"/>
        <v>0.9685343547964993</v>
      </c>
      <c r="BG63" s="93">
        <f t="shared" si="254"/>
        <v>0.96898977999309643</v>
      </c>
      <c r="BH63" s="93">
        <f t="shared" si="254"/>
        <v>0.96923208801510019</v>
      </c>
      <c r="BI63" s="93">
        <f t="shared" si="254"/>
        <v>0.96956173900636222</v>
      </c>
      <c r="BJ63" s="93">
        <f t="shared" si="254"/>
        <v>0.96995942236953392</v>
      </c>
      <c r="BK63" s="93">
        <f t="shared" si="254"/>
        <v>0.97041551766283529</v>
      </c>
      <c r="BL63" s="93">
        <f t="shared" si="254"/>
        <v>0.97078441574081664</v>
      </c>
      <c r="BM63" s="93">
        <f t="shared" si="254"/>
        <v>0.97128948627367928</v>
      </c>
      <c r="BN63" s="93">
        <f t="shared" si="254"/>
        <v>0.97177537396065938</v>
      </c>
      <c r="BO63" s="93">
        <f t="shared" si="254"/>
        <v>0.97240743879587666</v>
      </c>
      <c r="BP63" s="93">
        <f t="shared" si="254"/>
        <v>0.97309833861629436</v>
      </c>
      <c r="BQ63" s="93">
        <f t="shared" si="254"/>
        <v>0.97380921934641718</v>
      </c>
      <c r="BR63" s="93">
        <f t="shared" si="254"/>
        <v>0.97451086717078017</v>
      </c>
      <c r="BS63" s="93">
        <f t="shared" si="261"/>
        <v>0.97552541360092526</v>
      </c>
      <c r="BT63" s="93">
        <f t="shared" si="260"/>
        <v>0.9764823663199188</v>
      </c>
      <c r="BU63" s="93">
        <f t="shared" si="260"/>
        <v>0.9775968267023597</v>
      </c>
      <c r="BV63" s="93">
        <f t="shared" si="260"/>
        <v>0.97911445410622411</v>
      </c>
      <c r="BW63" s="93">
        <f t="shared" si="260"/>
        <v>0.98062461601488693</v>
      </c>
      <c r="BX63" s="93">
        <f t="shared" si="260"/>
        <v>0.98233387696079899</v>
      </c>
      <c r="BY63" s="93">
        <f t="shared" si="260"/>
        <v>0.98397711874910976</v>
      </c>
      <c r="BZ63" s="93">
        <f t="shared" si="260"/>
        <v>0.98590950137179834</v>
      </c>
      <c r="CA63" s="93">
        <f t="shared" si="260"/>
        <v>0.98786547501232291</v>
      </c>
      <c r="CB63" s="93">
        <f t="shared" si="260"/>
        <v>0.99051013707832192</v>
      </c>
      <c r="CC63" s="93">
        <f t="shared" si="260"/>
        <v>0.99343082370000002</v>
      </c>
      <c r="CD63" s="93">
        <f t="shared" si="260"/>
        <v>0.99668999999999996</v>
      </c>
      <c r="CE63" s="93">
        <f t="shared" si="260"/>
        <v>1</v>
      </c>
      <c r="CF63" s="93">
        <f t="shared" si="260"/>
        <v>0</v>
      </c>
      <c r="CG63" s="93">
        <f t="shared" si="260"/>
        <v>0</v>
      </c>
      <c r="CH63" s="93">
        <f t="shared" si="260"/>
        <v>0</v>
      </c>
      <c r="CI63" s="93">
        <f t="shared" si="260"/>
        <v>0</v>
      </c>
      <c r="CJ63" s="93">
        <f t="shared" si="263"/>
        <v>0</v>
      </c>
      <c r="CK63" s="93">
        <f t="shared" si="263"/>
        <v>0</v>
      </c>
      <c r="CL63" s="93">
        <f t="shared" si="263"/>
        <v>0</v>
      </c>
      <c r="CM63" s="93">
        <f t="shared" si="263"/>
        <v>0</v>
      </c>
      <c r="CN63" s="93">
        <f t="shared" si="263"/>
        <v>0</v>
      </c>
      <c r="CO63" s="93">
        <f t="shared" si="263"/>
        <v>0</v>
      </c>
      <c r="CP63" s="93">
        <f t="shared" si="263"/>
        <v>0</v>
      </c>
      <c r="CQ63" s="93">
        <f t="shared" si="263"/>
        <v>0</v>
      </c>
      <c r="CR63" s="93">
        <f t="shared" si="263"/>
        <v>0</v>
      </c>
      <c r="CS63" s="93">
        <f t="shared" si="263"/>
        <v>0</v>
      </c>
      <c r="CT63" s="93">
        <f t="shared" si="263"/>
        <v>0</v>
      </c>
      <c r="CU63" s="93">
        <f t="shared" si="263"/>
        <v>0</v>
      </c>
      <c r="CV63" s="93">
        <f t="shared" si="263"/>
        <v>0</v>
      </c>
      <c r="CW63" s="93">
        <f t="shared" si="263"/>
        <v>0</v>
      </c>
      <c r="CX63" s="93">
        <f t="shared" si="263"/>
        <v>0</v>
      </c>
      <c r="CY63" s="93">
        <f t="shared" si="262"/>
        <v>0</v>
      </c>
      <c r="CZ63" s="93">
        <f t="shared" si="259"/>
        <v>0</v>
      </c>
      <c r="DA63" s="93">
        <f t="shared" si="259"/>
        <v>0</v>
      </c>
      <c r="DB63" s="93">
        <f t="shared" si="259"/>
        <v>0</v>
      </c>
      <c r="DC63" s="93">
        <f t="shared" si="259"/>
        <v>0</v>
      </c>
      <c r="DD63" s="93">
        <f t="shared" si="259"/>
        <v>0</v>
      </c>
      <c r="DE63" s="93">
        <f t="shared" si="259"/>
        <v>0</v>
      </c>
      <c r="DF63" s="93">
        <f t="shared" si="259"/>
        <v>0</v>
      </c>
      <c r="DG63" s="93">
        <f t="shared" si="259"/>
        <v>0</v>
      </c>
      <c r="DH63" s="93">
        <f t="shared" si="259"/>
        <v>0</v>
      </c>
      <c r="DI63" s="93">
        <f t="shared" si="259"/>
        <v>0</v>
      </c>
      <c r="DJ63" s="93">
        <f t="shared" si="259"/>
        <v>0</v>
      </c>
      <c r="DK63" s="93">
        <f t="shared" si="259"/>
        <v>0</v>
      </c>
      <c r="DL63" s="93">
        <f t="shared" si="259"/>
        <v>0</v>
      </c>
      <c r="DM63" s="93">
        <f t="shared" si="259"/>
        <v>0</v>
      </c>
      <c r="DN63" s="93">
        <f t="shared" si="259"/>
        <v>0</v>
      </c>
      <c r="DO63" s="93">
        <f t="shared" si="259"/>
        <v>0</v>
      </c>
      <c r="DP63" s="93">
        <f t="shared" si="257"/>
        <v>0</v>
      </c>
      <c r="DQ63" s="93">
        <f t="shared" si="257"/>
        <v>0</v>
      </c>
      <c r="DR63" s="93">
        <f t="shared" si="257"/>
        <v>0</v>
      </c>
      <c r="DS63" s="93">
        <f t="shared" si="257"/>
        <v>0</v>
      </c>
      <c r="DU63" s="37">
        <v>59</v>
      </c>
      <c r="DV63" s="93">
        <f t="shared" si="147"/>
        <v>0.42260000336059006</v>
      </c>
      <c r="DW63" s="93">
        <f t="shared" si="148"/>
        <v>0.42881470929236343</v>
      </c>
      <c r="DX63" s="93">
        <f t="shared" si="149"/>
        <v>0.43512080795842756</v>
      </c>
      <c r="DY63" s="93">
        <f t="shared" si="150"/>
        <v>0.44151964336958088</v>
      </c>
      <c r="DZ63" s="93">
        <f t="shared" si="151"/>
        <v>0.44801257930148641</v>
      </c>
      <c r="EA63" s="93">
        <f t="shared" si="152"/>
        <v>0.45460099958533173</v>
      </c>
      <c r="EB63" s="93">
        <f t="shared" si="153"/>
        <v>0.46128630840276302</v>
      </c>
      <c r="EC63" s="93">
        <f t="shared" si="154"/>
        <v>0.46806993058515656</v>
      </c>
      <c r="ED63" s="93">
        <f t="shared" si="155"/>
        <v>0.47495331191729118</v>
      </c>
      <c r="EE63" s="93">
        <f t="shared" si="156"/>
        <v>0.48193791944548658</v>
      </c>
      <c r="EF63" s="93">
        <f t="shared" si="157"/>
        <v>0.48902524179027312</v>
      </c>
      <c r="EG63" s="93">
        <f t="shared" si="158"/>
        <v>0.49621678946365944</v>
      </c>
      <c r="EH63" s="93">
        <f t="shared" si="159"/>
        <v>0.50351409519106616</v>
      </c>
      <c r="EI63" s="93">
        <f t="shared" si="160"/>
        <v>0.51091871423799351</v>
      </c>
      <c r="EJ63" s="93">
        <f t="shared" si="161"/>
        <v>0.51843222474149331</v>
      </c>
      <c r="EK63" s="93">
        <f t="shared" si="162"/>
        <v>0.5260562280465152</v>
      </c>
      <c r="EL63" s="93">
        <f t="shared" si="163"/>
        <v>0.53379234904719919</v>
      </c>
      <c r="EM63" s="93">
        <f t="shared" si="164"/>
        <v>0.54164223653318744</v>
      </c>
      <c r="EN63" s="93">
        <f t="shared" si="165"/>
        <v>0.54960756354102847</v>
      </c>
      <c r="EO63" s="93">
        <f t="shared" si="166"/>
        <v>0.55769002771074938</v>
      </c>
      <c r="EP63" s="93">
        <f t="shared" si="167"/>
        <v>0.56589135164767213</v>
      </c>
      <c r="EQ63" s="93">
        <f t="shared" si="168"/>
        <v>0.57421328328954968</v>
      </c>
      <c r="ER63" s="93">
        <f t="shared" si="169"/>
        <v>0.58265759627910185</v>
      </c>
      <c r="ES63" s="93">
        <f t="shared" si="170"/>
        <v>0.59122609034202978</v>
      </c>
      <c r="ET63" s="93">
        <f t="shared" si="171"/>
        <v>0.59992059167058898</v>
      </c>
      <c r="EU63" s="93">
        <f t="shared" si="172"/>
        <v>0.60874295331280348</v>
      </c>
      <c r="EV63" s="93">
        <f t="shared" si="173"/>
        <v>0.61769505556740356</v>
      </c>
      <c r="EW63" s="93">
        <f t="shared" si="174"/>
        <v>0.62677880638457129</v>
      </c>
      <c r="EX63" s="93">
        <f t="shared" si="175"/>
        <v>0.63599614177257957</v>
      </c>
      <c r="EY63" s="93">
        <f t="shared" si="176"/>
        <v>0.64534902621041157</v>
      </c>
      <c r="EZ63" s="93">
        <f t="shared" si="177"/>
        <v>0.65483945306644697</v>
      </c>
      <c r="FA63" s="93">
        <f t="shared" si="178"/>
        <v>0.6644694450233064</v>
      </c>
      <c r="FB63" s="93">
        <f t="shared" si="179"/>
        <v>0.67424105450894323</v>
      </c>
      <c r="FC63" s="93">
        <f t="shared" si="180"/>
        <v>0.68415636413407466</v>
      </c>
      <c r="FD63" s="93">
        <f t="shared" si="181"/>
        <v>0.69421748713604636</v>
      </c>
      <c r="FE63" s="93">
        <f t="shared" si="182"/>
        <v>0.70442656782922342</v>
      </c>
      <c r="FF63" s="93">
        <f t="shared" si="183"/>
        <v>0.71478578206200605</v>
      </c>
      <c r="FG63" s="93">
        <f t="shared" si="184"/>
        <v>0.72529733768056492</v>
      </c>
      <c r="FH63" s="93">
        <f t="shared" si="185"/>
        <v>0.73596347499939674</v>
      </c>
      <c r="FI63" s="93">
        <f t="shared" si="186"/>
        <v>0.7467864672787996</v>
      </c>
      <c r="FJ63" s="93">
        <f t="shared" si="187"/>
        <v>0.75776862120937016</v>
      </c>
      <c r="FK63" s="93">
        <f t="shared" si="188"/>
        <v>0.76891227740362555</v>
      </c>
      <c r="FL63" s="93">
        <f t="shared" si="189"/>
        <v>0.78021981089485526</v>
      </c>
      <c r="FM63" s="93">
        <f t="shared" si="190"/>
        <v>0.79169363164330897</v>
      </c>
      <c r="FN63" s="93">
        <f t="shared" si="191"/>
        <v>0.80333618504982807</v>
      </c>
      <c r="FO63" s="93">
        <f t="shared" si="192"/>
        <v>0.81514995247703126</v>
      </c>
      <c r="FP63" s="93">
        <f t="shared" si="193"/>
        <v>0.827137451778164</v>
      </c>
      <c r="FQ63" s="93">
        <f t="shared" si="194"/>
        <v>0.83930123783372512</v>
      </c>
      <c r="FR63" s="93">
        <f t="shared" si="195"/>
        <v>0.8516439030959857</v>
      </c>
      <c r="FS63" s="93">
        <f t="shared" si="196"/>
        <v>0.86416807814151486</v>
      </c>
      <c r="FT63" s="93">
        <f t="shared" si="197"/>
        <v>0.8768764322318312</v>
      </c>
      <c r="FU63" s="93">
        <f t="shared" si="198"/>
        <v>0.88977167388229927</v>
      </c>
      <c r="FV63" s="93">
        <f t="shared" si="199"/>
        <v>0.90285655143939192</v>
      </c>
      <c r="FW63" s="93">
        <f t="shared" si="200"/>
        <v>0.91613385366644173</v>
      </c>
      <c r="FX63" s="93">
        <f t="shared" si="201"/>
        <v>0.92960641033800695</v>
      </c>
      <c r="FY63" s="93">
        <f t="shared" si="202"/>
        <v>0.94327709284297756</v>
      </c>
      <c r="FZ63" s="93">
        <f t="shared" si="203"/>
        <v>0.95714881479655067</v>
      </c>
      <c r="GA63" s="93">
        <f t="shared" si="204"/>
        <v>0.97122453266120568</v>
      </c>
      <c r="GB63" s="93">
        <f t="shared" si="205"/>
        <v>0.98550724637681164</v>
      </c>
      <c r="GC63" s="93">
        <f t="shared" si="206"/>
        <v>1</v>
      </c>
      <c r="GD63" s="93">
        <f t="shared" si="207"/>
        <v>0</v>
      </c>
      <c r="GE63" s="93">
        <f t="shared" si="208"/>
        <v>0</v>
      </c>
      <c r="GF63" s="93">
        <f t="shared" si="209"/>
        <v>0</v>
      </c>
      <c r="GG63" s="93">
        <f t="shared" si="210"/>
        <v>0</v>
      </c>
      <c r="GH63" s="93">
        <f t="shared" si="211"/>
        <v>0</v>
      </c>
      <c r="GI63" s="93">
        <f t="shared" si="212"/>
        <v>0</v>
      </c>
      <c r="GJ63" s="93">
        <f t="shared" si="213"/>
        <v>0</v>
      </c>
      <c r="GK63" s="93">
        <f t="shared" si="214"/>
        <v>0</v>
      </c>
      <c r="GL63" s="93">
        <f t="shared" si="215"/>
        <v>0</v>
      </c>
      <c r="GM63" s="93">
        <f t="shared" si="216"/>
        <v>0</v>
      </c>
      <c r="GN63" s="93">
        <f t="shared" si="217"/>
        <v>0</v>
      </c>
      <c r="GO63" s="93">
        <f t="shared" si="218"/>
        <v>0</v>
      </c>
      <c r="GP63" s="93">
        <f t="shared" si="219"/>
        <v>0</v>
      </c>
      <c r="GQ63" s="93">
        <f t="shared" si="220"/>
        <v>0</v>
      </c>
      <c r="GR63" s="93">
        <f t="shared" si="221"/>
        <v>0</v>
      </c>
      <c r="GS63" s="93">
        <f t="shared" si="222"/>
        <v>0</v>
      </c>
      <c r="GT63" s="93">
        <f t="shared" si="223"/>
        <v>0</v>
      </c>
      <c r="GU63" s="93">
        <f t="shared" si="224"/>
        <v>0</v>
      </c>
      <c r="GV63" s="93">
        <f t="shared" si="225"/>
        <v>0</v>
      </c>
      <c r="GW63" s="93">
        <f t="shared" si="226"/>
        <v>0</v>
      </c>
      <c r="GX63" s="93">
        <f t="shared" si="227"/>
        <v>0</v>
      </c>
      <c r="GY63" s="93">
        <f t="shared" si="228"/>
        <v>0</v>
      </c>
      <c r="GZ63" s="93">
        <f t="shared" si="229"/>
        <v>0</v>
      </c>
      <c r="HA63" s="93">
        <f t="shared" si="230"/>
        <v>0</v>
      </c>
      <c r="HB63" s="93">
        <f t="shared" si="231"/>
        <v>0</v>
      </c>
      <c r="HC63" s="93">
        <f t="shared" si="232"/>
        <v>0</v>
      </c>
      <c r="HD63" s="93">
        <f t="shared" si="233"/>
        <v>0</v>
      </c>
      <c r="HE63" s="93">
        <f t="shared" si="234"/>
        <v>0</v>
      </c>
      <c r="HF63" s="93">
        <f t="shared" si="235"/>
        <v>0</v>
      </c>
      <c r="HG63" s="93">
        <f t="shared" si="236"/>
        <v>0</v>
      </c>
      <c r="HH63" s="93">
        <f t="shared" si="237"/>
        <v>0</v>
      </c>
      <c r="HI63" s="93">
        <f t="shared" si="238"/>
        <v>0</v>
      </c>
      <c r="HJ63" s="93">
        <f t="shared" si="239"/>
        <v>0</v>
      </c>
      <c r="HK63" s="93">
        <f t="shared" si="240"/>
        <v>0</v>
      </c>
      <c r="HL63" s="93">
        <f t="shared" si="241"/>
        <v>0</v>
      </c>
      <c r="HM63" s="93">
        <f t="shared" si="242"/>
        <v>0</v>
      </c>
      <c r="HN63" s="93">
        <f t="shared" si="243"/>
        <v>0</v>
      </c>
      <c r="HO63" s="93">
        <f t="shared" si="244"/>
        <v>0</v>
      </c>
      <c r="HP63" s="93">
        <f t="shared" si="245"/>
        <v>0</v>
      </c>
      <c r="HQ63" s="93">
        <f t="shared" si="246"/>
        <v>0</v>
      </c>
    </row>
    <row r="64" spans="2:225" x14ac:dyDescent="0.25">
      <c r="B64" s="40">
        <v>60</v>
      </c>
      <c r="C64" s="91">
        <f t="shared" ca="1" si="140"/>
        <v>2101447.5836465089</v>
      </c>
      <c r="D64" s="91">
        <f t="shared" ca="1" si="141"/>
        <v>2217551.0927417045</v>
      </c>
      <c r="E64" s="91">
        <f t="shared" ca="1" si="142"/>
        <v>2350693.4878470832</v>
      </c>
      <c r="F64" s="91">
        <f t="shared" ca="1" si="143"/>
        <v>2711419.5409154315</v>
      </c>
      <c r="H64" s="40">
        <v>60</v>
      </c>
      <c r="I64" s="91">
        <f t="shared" si="264"/>
        <v>469998.91165587428</v>
      </c>
      <c r="J64" s="41">
        <f t="shared" si="265"/>
        <v>0.72299999999999998</v>
      </c>
      <c r="K64" s="92">
        <f t="shared" si="144"/>
        <v>339809.21312719712</v>
      </c>
      <c r="L64" s="92">
        <f t="shared" si="145"/>
        <v>1353.8215662438133</v>
      </c>
      <c r="M64" s="42"/>
      <c r="N64" s="40">
        <v>60</v>
      </c>
      <c r="O64" s="54">
        <f t="shared" si="133"/>
        <v>3.83767404095655</v>
      </c>
      <c r="P64" s="92">
        <f t="shared" si="258"/>
        <v>439.55873803449845</v>
      </c>
      <c r="Q64" s="92">
        <f t="shared" si="146"/>
        <v>160438.93938259193</v>
      </c>
      <c r="R64" s="42"/>
      <c r="S64" s="40">
        <v>60</v>
      </c>
      <c r="T64" s="54">
        <f>'7. Dödsrisk'!F64</f>
        <v>4.64E-3</v>
      </c>
      <c r="U64" s="90">
        <f t="shared" si="116"/>
        <v>0.99536000000000002</v>
      </c>
      <c r="V64" s="43"/>
      <c r="W64" s="37">
        <v>60</v>
      </c>
      <c r="X64" s="93">
        <f t="shared" si="267"/>
        <v>0.95663614594549751</v>
      </c>
      <c r="Y64" s="93">
        <f t="shared" si="267"/>
        <v>0.95864930949543781</v>
      </c>
      <c r="Z64" s="93">
        <f t="shared" si="267"/>
        <v>0.95883148747805902</v>
      </c>
      <c r="AA64" s="93">
        <f t="shared" si="267"/>
        <v>0.95893697054481897</v>
      </c>
      <c r="AB64" s="93">
        <f t="shared" si="267"/>
        <v>0.95898491979080791</v>
      </c>
      <c r="AC64" s="93">
        <f t="shared" si="267"/>
        <v>0.95905205343454891</v>
      </c>
      <c r="AD64" s="93">
        <f t="shared" si="267"/>
        <v>0.95905205343454891</v>
      </c>
      <c r="AE64" s="93">
        <f t="shared" si="267"/>
        <v>0.95915756076623337</v>
      </c>
      <c r="AF64" s="93">
        <f t="shared" si="267"/>
        <v>0.95924389271657784</v>
      </c>
      <c r="AG64" s="93">
        <f t="shared" si="267"/>
        <v>0.95933023243749727</v>
      </c>
      <c r="AH64" s="93">
        <f t="shared" si="267"/>
        <v>0.95941657992969087</v>
      </c>
      <c r="AI64" s="93">
        <f t="shared" si="267"/>
        <v>0.9596085016300171</v>
      </c>
      <c r="AJ64" s="93">
        <f t="shared" si="267"/>
        <v>0.95964688750551708</v>
      </c>
      <c r="AK64" s="93">
        <f t="shared" si="267"/>
        <v>0.95968527491651334</v>
      </c>
      <c r="AL64" s="93">
        <f t="shared" si="267"/>
        <v>0.95983884913237527</v>
      </c>
      <c r="AM64" s="93">
        <f t="shared" si="267"/>
        <v>0.96003085530343568</v>
      </c>
      <c r="AN64" s="93">
        <f t="shared" si="266"/>
        <v>0.96008846061107245</v>
      </c>
      <c r="AO64" s="93">
        <f t="shared" si="266"/>
        <v>0.96030933175737654</v>
      </c>
      <c r="AP64" s="93">
        <f t="shared" si="266"/>
        <v>0.96034774566720327</v>
      </c>
      <c r="AQ64" s="93">
        <f t="shared" si="266"/>
        <v>0.96053985363793071</v>
      </c>
      <c r="AR64" s="93">
        <f t="shared" si="266"/>
        <v>0.96075121890608961</v>
      </c>
      <c r="AS64" s="93">
        <f t="shared" si="266"/>
        <v>0.96100107918667865</v>
      </c>
      <c r="AT64" s="93">
        <f t="shared" si="266"/>
        <v>0.96125100444783518</v>
      </c>
      <c r="AU64" s="93">
        <f t="shared" si="266"/>
        <v>0.96141444490346872</v>
      </c>
      <c r="AV64" s="93">
        <f t="shared" si="266"/>
        <v>0.96167409690963446</v>
      </c>
      <c r="AW64" s="93">
        <f t="shared" si="266"/>
        <v>0.96192419720090649</v>
      </c>
      <c r="AX64" s="93">
        <f t="shared" si="266"/>
        <v>0.96213586709166654</v>
      </c>
      <c r="AY64" s="93">
        <f t="shared" si="266"/>
        <v>0.96240534058703109</v>
      </c>
      <c r="AZ64" s="93">
        <f t="shared" si="266"/>
        <v>0.96267488955610669</v>
      </c>
      <c r="BA64" s="93">
        <f t="shared" si="266"/>
        <v>0.9629637786897135</v>
      </c>
      <c r="BB64" s="93">
        <f t="shared" si="266"/>
        <v>0.96332020716636479</v>
      </c>
      <c r="BC64" s="93">
        <f t="shared" si="266"/>
        <v>0.96357073555760986</v>
      </c>
      <c r="BD64" s="93">
        <f t="shared" ref="BD64:BS79" si="268">IF($W64&lt;BD$3,0,IF($W64=BD$3,1,BD63*$U63))</f>
        <v>0.96394667476076668</v>
      </c>
      <c r="BE64" s="93">
        <f t="shared" si="268"/>
        <v>0.96432276063741551</v>
      </c>
      <c r="BF64" s="93">
        <f t="shared" si="268"/>
        <v>0.96470864409505308</v>
      </c>
      <c r="BG64" s="93">
        <f t="shared" si="268"/>
        <v>0.96516227036212365</v>
      </c>
      <c r="BH64" s="93">
        <f t="shared" si="268"/>
        <v>0.9654036212674405</v>
      </c>
      <c r="BI64" s="93">
        <f t="shared" si="268"/>
        <v>0.96573197013728707</v>
      </c>
      <c r="BJ64" s="93">
        <f t="shared" si="268"/>
        <v>0.96612808265117422</v>
      </c>
      <c r="BK64" s="93">
        <f t="shared" si="268"/>
        <v>0.9665823763680671</v>
      </c>
      <c r="BL64" s="93">
        <f t="shared" si="268"/>
        <v>0.96694981729864038</v>
      </c>
      <c r="BM64" s="93">
        <f t="shared" si="268"/>
        <v>0.96745289280289826</v>
      </c>
      <c r="BN64" s="93">
        <f t="shared" si="268"/>
        <v>0.96793686123351474</v>
      </c>
      <c r="BO64" s="93">
        <f t="shared" si="268"/>
        <v>0.96856642941263293</v>
      </c>
      <c r="BP64" s="93">
        <f t="shared" si="268"/>
        <v>0.96925460017875997</v>
      </c>
      <c r="BQ64" s="93">
        <f t="shared" si="268"/>
        <v>0.96996267292999883</v>
      </c>
      <c r="BR64" s="93">
        <f t="shared" si="268"/>
        <v>0.97066154924545556</v>
      </c>
      <c r="BS64" s="93">
        <f t="shared" si="261"/>
        <v>0.97167208821720163</v>
      </c>
      <c r="BT64" s="93">
        <f t="shared" si="260"/>
        <v>0.9726252609729551</v>
      </c>
      <c r="BU64" s="93">
        <f t="shared" si="260"/>
        <v>0.97373531923688539</v>
      </c>
      <c r="BV64" s="93">
        <f t="shared" si="260"/>
        <v>0.97524695201250455</v>
      </c>
      <c r="BW64" s="93">
        <f t="shared" si="260"/>
        <v>0.97675114878162816</v>
      </c>
      <c r="BX64" s="93">
        <f t="shared" si="260"/>
        <v>0.97845365814680385</v>
      </c>
      <c r="BY64" s="93">
        <f t="shared" si="260"/>
        <v>0.98009040913005074</v>
      </c>
      <c r="BZ64" s="93">
        <f t="shared" si="260"/>
        <v>0.98201515884137969</v>
      </c>
      <c r="CA64" s="93">
        <f t="shared" si="260"/>
        <v>0.9839634063860242</v>
      </c>
      <c r="CB64" s="93">
        <f t="shared" si="260"/>
        <v>0.98659762203686252</v>
      </c>
      <c r="CC64" s="93">
        <f t="shared" si="260"/>
        <v>0.98950677194638503</v>
      </c>
      <c r="CD64" s="93">
        <f t="shared" si="260"/>
        <v>0.99275307449999994</v>
      </c>
      <c r="CE64" s="93">
        <f t="shared" si="260"/>
        <v>0.99604999999999999</v>
      </c>
      <c r="CF64" s="93">
        <f t="shared" si="260"/>
        <v>1</v>
      </c>
      <c r="CG64" s="93">
        <f t="shared" si="260"/>
        <v>0</v>
      </c>
      <c r="CH64" s="93">
        <f t="shared" si="260"/>
        <v>0</v>
      </c>
      <c r="CI64" s="93">
        <f t="shared" si="260"/>
        <v>0</v>
      </c>
      <c r="CJ64" s="93">
        <f t="shared" si="263"/>
        <v>0</v>
      </c>
      <c r="CK64" s="93">
        <f t="shared" si="263"/>
        <v>0</v>
      </c>
      <c r="CL64" s="93">
        <f t="shared" si="263"/>
        <v>0</v>
      </c>
      <c r="CM64" s="93">
        <f t="shared" si="263"/>
        <v>0</v>
      </c>
      <c r="CN64" s="93">
        <f t="shared" si="263"/>
        <v>0</v>
      </c>
      <c r="CO64" s="93">
        <f t="shared" si="263"/>
        <v>0</v>
      </c>
      <c r="CP64" s="93">
        <f t="shared" si="263"/>
        <v>0</v>
      </c>
      <c r="CQ64" s="93">
        <f t="shared" si="263"/>
        <v>0</v>
      </c>
      <c r="CR64" s="93">
        <f t="shared" si="263"/>
        <v>0</v>
      </c>
      <c r="CS64" s="93">
        <f t="shared" si="263"/>
        <v>0</v>
      </c>
      <c r="CT64" s="93">
        <f t="shared" si="263"/>
        <v>0</v>
      </c>
      <c r="CU64" s="93">
        <f t="shared" si="263"/>
        <v>0</v>
      </c>
      <c r="CV64" s="93">
        <f t="shared" si="263"/>
        <v>0</v>
      </c>
      <c r="CW64" s="93">
        <f t="shared" si="263"/>
        <v>0</v>
      </c>
      <c r="CX64" s="93">
        <f t="shared" si="263"/>
        <v>0</v>
      </c>
      <c r="CY64" s="93">
        <f t="shared" si="262"/>
        <v>0</v>
      </c>
      <c r="CZ64" s="93">
        <f t="shared" si="259"/>
        <v>0</v>
      </c>
      <c r="DA64" s="93">
        <f t="shared" si="259"/>
        <v>0</v>
      </c>
      <c r="DB64" s="93">
        <f t="shared" si="259"/>
        <v>0</v>
      </c>
      <c r="DC64" s="93">
        <f t="shared" si="259"/>
        <v>0</v>
      </c>
      <c r="DD64" s="93">
        <f t="shared" si="259"/>
        <v>0</v>
      </c>
      <c r="DE64" s="93">
        <f t="shared" si="259"/>
        <v>0</v>
      </c>
      <c r="DF64" s="93">
        <f t="shared" si="259"/>
        <v>0</v>
      </c>
      <c r="DG64" s="93">
        <f t="shared" si="259"/>
        <v>0</v>
      </c>
      <c r="DH64" s="93">
        <f t="shared" si="259"/>
        <v>0</v>
      </c>
      <c r="DI64" s="93">
        <f t="shared" si="259"/>
        <v>0</v>
      </c>
      <c r="DJ64" s="93">
        <f t="shared" si="259"/>
        <v>0</v>
      </c>
      <c r="DK64" s="93">
        <f t="shared" si="259"/>
        <v>0</v>
      </c>
      <c r="DL64" s="93">
        <f t="shared" si="259"/>
        <v>0</v>
      </c>
      <c r="DM64" s="93">
        <f t="shared" si="259"/>
        <v>0</v>
      </c>
      <c r="DN64" s="93">
        <f t="shared" si="259"/>
        <v>0</v>
      </c>
      <c r="DO64" s="93">
        <f t="shared" si="259"/>
        <v>0</v>
      </c>
      <c r="DP64" s="93">
        <f t="shared" si="257"/>
        <v>0</v>
      </c>
      <c r="DQ64" s="93">
        <f t="shared" si="257"/>
        <v>0</v>
      </c>
      <c r="DR64" s="93">
        <f t="shared" si="257"/>
        <v>0</v>
      </c>
      <c r="DS64" s="93">
        <f t="shared" si="257"/>
        <v>0</v>
      </c>
      <c r="DU64" s="37">
        <v>60</v>
      </c>
      <c r="DV64" s="93">
        <f t="shared" si="147"/>
        <v>0.41647536563072646</v>
      </c>
      <c r="DW64" s="93">
        <f t="shared" si="148"/>
        <v>0.42260000336059006</v>
      </c>
      <c r="DX64" s="93">
        <f t="shared" si="149"/>
        <v>0.42881470929236343</v>
      </c>
      <c r="DY64" s="93">
        <f t="shared" si="150"/>
        <v>0.43512080795842756</v>
      </c>
      <c r="DZ64" s="93">
        <f t="shared" si="151"/>
        <v>0.44151964336958088</v>
      </c>
      <c r="EA64" s="93">
        <f t="shared" si="152"/>
        <v>0.44801257930148641</v>
      </c>
      <c r="EB64" s="93">
        <f t="shared" si="153"/>
        <v>0.45460099958533173</v>
      </c>
      <c r="EC64" s="93">
        <f t="shared" si="154"/>
        <v>0.46128630840276302</v>
      </c>
      <c r="ED64" s="93">
        <f t="shared" si="155"/>
        <v>0.46806993058515656</v>
      </c>
      <c r="EE64" s="93">
        <f t="shared" si="156"/>
        <v>0.47495331191729118</v>
      </c>
      <c r="EF64" s="93">
        <f t="shared" si="157"/>
        <v>0.48193791944548658</v>
      </c>
      <c r="EG64" s="93">
        <f t="shared" si="158"/>
        <v>0.48902524179027312</v>
      </c>
      <c r="EH64" s="93">
        <f t="shared" si="159"/>
        <v>0.49621678946365944</v>
      </c>
      <c r="EI64" s="93">
        <f t="shared" si="160"/>
        <v>0.50351409519106616</v>
      </c>
      <c r="EJ64" s="93">
        <f t="shared" si="161"/>
        <v>0.51091871423799351</v>
      </c>
      <c r="EK64" s="93">
        <f t="shared" si="162"/>
        <v>0.51843222474149331</v>
      </c>
      <c r="EL64" s="93">
        <f t="shared" si="163"/>
        <v>0.5260562280465152</v>
      </c>
      <c r="EM64" s="93">
        <f t="shared" si="164"/>
        <v>0.53379234904719919</v>
      </c>
      <c r="EN64" s="93">
        <f t="shared" si="165"/>
        <v>0.54164223653318744</v>
      </c>
      <c r="EO64" s="93">
        <f t="shared" si="166"/>
        <v>0.54960756354102847</v>
      </c>
      <c r="EP64" s="93">
        <f t="shared" si="167"/>
        <v>0.55769002771074938</v>
      </c>
      <c r="EQ64" s="93">
        <f t="shared" si="168"/>
        <v>0.56589135164767213</v>
      </c>
      <c r="ER64" s="93">
        <f t="shared" si="169"/>
        <v>0.57421328328954968</v>
      </c>
      <c r="ES64" s="93">
        <f t="shared" si="170"/>
        <v>0.58265759627910185</v>
      </c>
      <c r="ET64" s="93">
        <f t="shared" si="171"/>
        <v>0.59122609034202978</v>
      </c>
      <c r="EU64" s="93">
        <f t="shared" si="172"/>
        <v>0.59992059167058898</v>
      </c>
      <c r="EV64" s="93">
        <f t="shared" si="173"/>
        <v>0.60874295331280348</v>
      </c>
      <c r="EW64" s="93">
        <f t="shared" si="174"/>
        <v>0.61769505556740356</v>
      </c>
      <c r="EX64" s="93">
        <f t="shared" si="175"/>
        <v>0.62677880638457129</v>
      </c>
      <c r="EY64" s="93">
        <f t="shared" si="176"/>
        <v>0.63599614177257957</v>
      </c>
      <c r="EZ64" s="93">
        <f t="shared" si="177"/>
        <v>0.64534902621041157</v>
      </c>
      <c r="FA64" s="93">
        <f t="shared" si="178"/>
        <v>0.65483945306644697</v>
      </c>
      <c r="FB64" s="93">
        <f t="shared" si="179"/>
        <v>0.6644694450233064</v>
      </c>
      <c r="FC64" s="93">
        <f t="shared" si="180"/>
        <v>0.67424105450894323</v>
      </c>
      <c r="FD64" s="93">
        <f t="shared" si="181"/>
        <v>0.68415636413407466</v>
      </c>
      <c r="FE64" s="93">
        <f t="shared" si="182"/>
        <v>0.69421748713604636</v>
      </c>
      <c r="FF64" s="93">
        <f t="shared" si="183"/>
        <v>0.70442656782922342</v>
      </c>
      <c r="FG64" s="93">
        <f t="shared" si="184"/>
        <v>0.71478578206200605</v>
      </c>
      <c r="FH64" s="93">
        <f t="shared" si="185"/>
        <v>0.72529733768056492</v>
      </c>
      <c r="FI64" s="93">
        <f t="shared" si="186"/>
        <v>0.73596347499939674</v>
      </c>
      <c r="FJ64" s="93">
        <f t="shared" si="187"/>
        <v>0.7467864672787996</v>
      </c>
      <c r="FK64" s="93">
        <f t="shared" si="188"/>
        <v>0.75776862120937016</v>
      </c>
      <c r="FL64" s="93">
        <f t="shared" si="189"/>
        <v>0.76891227740362555</v>
      </c>
      <c r="FM64" s="93">
        <f t="shared" si="190"/>
        <v>0.78021981089485526</v>
      </c>
      <c r="FN64" s="93">
        <f t="shared" si="191"/>
        <v>0.79169363164330897</v>
      </c>
      <c r="FO64" s="93">
        <f t="shared" si="192"/>
        <v>0.80333618504982807</v>
      </c>
      <c r="FP64" s="93">
        <f t="shared" si="193"/>
        <v>0.81514995247703126</v>
      </c>
      <c r="FQ64" s="93">
        <f t="shared" si="194"/>
        <v>0.827137451778164</v>
      </c>
      <c r="FR64" s="93">
        <f t="shared" si="195"/>
        <v>0.83930123783372512</v>
      </c>
      <c r="FS64" s="93">
        <f t="shared" si="196"/>
        <v>0.8516439030959857</v>
      </c>
      <c r="FT64" s="93">
        <f t="shared" si="197"/>
        <v>0.86416807814151486</v>
      </c>
      <c r="FU64" s="93">
        <f t="shared" si="198"/>
        <v>0.8768764322318312</v>
      </c>
      <c r="FV64" s="93">
        <f t="shared" si="199"/>
        <v>0.88977167388229927</v>
      </c>
      <c r="FW64" s="93">
        <f t="shared" si="200"/>
        <v>0.90285655143939192</v>
      </c>
      <c r="FX64" s="93">
        <f t="shared" si="201"/>
        <v>0.91613385366644173</v>
      </c>
      <c r="FY64" s="93">
        <f t="shared" si="202"/>
        <v>0.92960641033800695</v>
      </c>
      <c r="FZ64" s="93">
        <f t="shared" si="203"/>
        <v>0.94327709284297756</v>
      </c>
      <c r="GA64" s="93">
        <f t="shared" si="204"/>
        <v>0.95714881479655067</v>
      </c>
      <c r="GB64" s="93">
        <f t="shared" si="205"/>
        <v>0.97122453266120568</v>
      </c>
      <c r="GC64" s="93">
        <f t="shared" si="206"/>
        <v>0.98550724637681164</v>
      </c>
      <c r="GD64" s="93">
        <f t="shared" si="207"/>
        <v>1</v>
      </c>
      <c r="GE64" s="93">
        <f t="shared" si="208"/>
        <v>0</v>
      </c>
      <c r="GF64" s="93">
        <f t="shared" si="209"/>
        <v>0</v>
      </c>
      <c r="GG64" s="93">
        <f t="shared" si="210"/>
        <v>0</v>
      </c>
      <c r="GH64" s="93">
        <f t="shared" si="211"/>
        <v>0</v>
      </c>
      <c r="GI64" s="93">
        <f t="shared" si="212"/>
        <v>0</v>
      </c>
      <c r="GJ64" s="93">
        <f t="shared" si="213"/>
        <v>0</v>
      </c>
      <c r="GK64" s="93">
        <f t="shared" si="214"/>
        <v>0</v>
      </c>
      <c r="GL64" s="93">
        <f t="shared" si="215"/>
        <v>0</v>
      </c>
      <c r="GM64" s="93">
        <f t="shared" si="216"/>
        <v>0</v>
      </c>
      <c r="GN64" s="93">
        <f t="shared" si="217"/>
        <v>0</v>
      </c>
      <c r="GO64" s="93">
        <f t="shared" si="218"/>
        <v>0</v>
      </c>
      <c r="GP64" s="93">
        <f t="shared" si="219"/>
        <v>0</v>
      </c>
      <c r="GQ64" s="93">
        <f t="shared" si="220"/>
        <v>0</v>
      </c>
      <c r="GR64" s="93">
        <f t="shared" si="221"/>
        <v>0</v>
      </c>
      <c r="GS64" s="93">
        <f t="shared" si="222"/>
        <v>0</v>
      </c>
      <c r="GT64" s="93">
        <f t="shared" si="223"/>
        <v>0</v>
      </c>
      <c r="GU64" s="93">
        <f t="shared" si="224"/>
        <v>0</v>
      </c>
      <c r="GV64" s="93">
        <f t="shared" si="225"/>
        <v>0</v>
      </c>
      <c r="GW64" s="93">
        <f t="shared" si="226"/>
        <v>0</v>
      </c>
      <c r="GX64" s="93">
        <f t="shared" si="227"/>
        <v>0</v>
      </c>
      <c r="GY64" s="93">
        <f t="shared" si="228"/>
        <v>0</v>
      </c>
      <c r="GZ64" s="93">
        <f t="shared" si="229"/>
        <v>0</v>
      </c>
      <c r="HA64" s="93">
        <f t="shared" si="230"/>
        <v>0</v>
      </c>
      <c r="HB64" s="93">
        <f t="shared" si="231"/>
        <v>0</v>
      </c>
      <c r="HC64" s="93">
        <f t="shared" si="232"/>
        <v>0</v>
      </c>
      <c r="HD64" s="93">
        <f t="shared" si="233"/>
        <v>0</v>
      </c>
      <c r="HE64" s="93">
        <f t="shared" si="234"/>
        <v>0</v>
      </c>
      <c r="HF64" s="93">
        <f t="shared" si="235"/>
        <v>0</v>
      </c>
      <c r="HG64" s="93">
        <f t="shared" si="236"/>
        <v>0</v>
      </c>
      <c r="HH64" s="93">
        <f t="shared" si="237"/>
        <v>0</v>
      </c>
      <c r="HI64" s="93">
        <f t="shared" si="238"/>
        <v>0</v>
      </c>
      <c r="HJ64" s="93">
        <f t="shared" si="239"/>
        <v>0</v>
      </c>
      <c r="HK64" s="93">
        <f t="shared" si="240"/>
        <v>0</v>
      </c>
      <c r="HL64" s="93">
        <f t="shared" si="241"/>
        <v>0</v>
      </c>
      <c r="HM64" s="93">
        <f t="shared" si="242"/>
        <v>0</v>
      </c>
      <c r="HN64" s="93">
        <f t="shared" si="243"/>
        <v>0</v>
      </c>
      <c r="HO64" s="93">
        <f t="shared" si="244"/>
        <v>0</v>
      </c>
      <c r="HP64" s="93">
        <f t="shared" si="245"/>
        <v>0</v>
      </c>
      <c r="HQ64" s="93">
        <f t="shared" si="246"/>
        <v>0</v>
      </c>
    </row>
    <row r="65" spans="2:225" x14ac:dyDescent="0.25">
      <c r="B65" s="40">
        <v>61</v>
      </c>
      <c r="C65" s="91">
        <f t="shared" ca="1" si="140"/>
        <v>1795877.6896244527</v>
      </c>
      <c r="D65" s="91">
        <f t="shared" ca="1" si="141"/>
        <v>1886495.2174233517</v>
      </c>
      <c r="E65" s="91">
        <f t="shared" ca="1" si="142"/>
        <v>2232824.4797633062</v>
      </c>
      <c r="F65" s="91">
        <f t="shared" ca="1" si="143"/>
        <v>2562872.3291400485</v>
      </c>
      <c r="H65" s="40">
        <v>61</v>
      </c>
      <c r="I65" s="91">
        <f t="shared" si="264"/>
        <v>469998.91165587428</v>
      </c>
      <c r="J65" s="41">
        <f t="shared" si="265"/>
        <v>0.72299999999999998</v>
      </c>
      <c r="K65" s="92">
        <f t="shared" si="144"/>
        <v>339809.21312719712</v>
      </c>
      <c r="L65" s="92">
        <f t="shared" si="145"/>
        <v>1353.8215662438133</v>
      </c>
      <c r="M65" s="42"/>
      <c r="N65" s="40">
        <v>61</v>
      </c>
      <c r="O65" s="54">
        <f t="shared" si="133"/>
        <v>3.83767404095655</v>
      </c>
      <c r="P65" s="92">
        <f t="shared" si="258"/>
        <v>439.55873803449845</v>
      </c>
      <c r="Q65" s="92">
        <f t="shared" si="146"/>
        <v>160438.93938259193</v>
      </c>
      <c r="R65" s="42"/>
      <c r="S65" s="40">
        <v>61</v>
      </c>
      <c r="T65" s="54">
        <f>'7. Dödsrisk'!F65</f>
        <v>4.8899999999999994E-3</v>
      </c>
      <c r="U65" s="90">
        <f t="shared" si="116"/>
        <v>0.99511000000000005</v>
      </c>
      <c r="V65" s="43"/>
      <c r="W65" s="37">
        <v>61</v>
      </c>
      <c r="X65" s="93">
        <f t="shared" si="267"/>
        <v>0.95219735422831042</v>
      </c>
      <c r="Y65" s="93">
        <f t="shared" si="267"/>
        <v>0.95420117669937898</v>
      </c>
      <c r="Z65" s="93">
        <f t="shared" si="267"/>
        <v>0.95438250937616087</v>
      </c>
      <c r="AA65" s="93">
        <f t="shared" si="267"/>
        <v>0.95448750300149099</v>
      </c>
      <c r="AB65" s="93">
        <f t="shared" si="267"/>
        <v>0.95453522976297855</v>
      </c>
      <c r="AC65" s="93">
        <f t="shared" si="267"/>
        <v>0.95460205190661263</v>
      </c>
      <c r="AD65" s="93">
        <f t="shared" si="267"/>
        <v>0.95460205190661263</v>
      </c>
      <c r="AE65" s="93">
        <f t="shared" si="267"/>
        <v>0.9547070696842781</v>
      </c>
      <c r="AF65" s="93">
        <f t="shared" si="267"/>
        <v>0.95479300105437293</v>
      </c>
      <c r="AG65" s="93">
        <f t="shared" si="267"/>
        <v>0.95487894015898733</v>
      </c>
      <c r="AH65" s="93">
        <f t="shared" si="267"/>
        <v>0.9549648869988171</v>
      </c>
      <c r="AI65" s="93">
        <f t="shared" si="267"/>
        <v>0.95515591818245382</v>
      </c>
      <c r="AJ65" s="93">
        <f t="shared" si="267"/>
        <v>0.95519412594749153</v>
      </c>
      <c r="AK65" s="93">
        <f t="shared" si="267"/>
        <v>0.95523233524090079</v>
      </c>
      <c r="AL65" s="93">
        <f t="shared" si="267"/>
        <v>0.95538519687240109</v>
      </c>
      <c r="AM65" s="93">
        <f t="shared" si="267"/>
        <v>0.95557631213482774</v>
      </c>
      <c r="AN65" s="93">
        <f t="shared" si="266"/>
        <v>0.95563365015383706</v>
      </c>
      <c r="AO65" s="93">
        <f t="shared" si="266"/>
        <v>0.95585349645802231</v>
      </c>
      <c r="AP65" s="93">
        <f t="shared" si="266"/>
        <v>0.95589173212730749</v>
      </c>
      <c r="AQ65" s="93">
        <f t="shared" si="266"/>
        <v>0.95608294871705068</v>
      </c>
      <c r="AR65" s="93">
        <f t="shared" si="266"/>
        <v>0.95629333325036536</v>
      </c>
      <c r="AS65" s="93">
        <f t="shared" si="266"/>
        <v>0.95654203417925243</v>
      </c>
      <c r="AT65" s="93">
        <f t="shared" si="266"/>
        <v>0.95679079978719728</v>
      </c>
      <c r="AU65" s="93">
        <f t="shared" si="266"/>
        <v>0.95695348187911666</v>
      </c>
      <c r="AV65" s="93">
        <f t="shared" si="266"/>
        <v>0.95721192909997377</v>
      </c>
      <c r="AW65" s="93">
        <f t="shared" si="266"/>
        <v>0.95746086892589433</v>
      </c>
      <c r="AX65" s="93">
        <f t="shared" si="266"/>
        <v>0.95767155666836123</v>
      </c>
      <c r="AY65" s="93">
        <f t="shared" si="266"/>
        <v>0.9579397798067073</v>
      </c>
      <c r="AZ65" s="93">
        <f t="shared" si="266"/>
        <v>0.95820807806856634</v>
      </c>
      <c r="BA65" s="93">
        <f t="shared" si="266"/>
        <v>0.95849562675659328</v>
      </c>
      <c r="BB65" s="93">
        <f t="shared" si="266"/>
        <v>0.95885040140511291</v>
      </c>
      <c r="BC65" s="93">
        <f t="shared" si="266"/>
        <v>0.95909976734462254</v>
      </c>
      <c r="BD65" s="93">
        <f t="shared" si="268"/>
        <v>0.95947396218987679</v>
      </c>
      <c r="BE65" s="93">
        <f t="shared" si="268"/>
        <v>0.9598483030280579</v>
      </c>
      <c r="BF65" s="93">
        <f t="shared" si="268"/>
        <v>0.96023239598645205</v>
      </c>
      <c r="BG65" s="93">
        <f t="shared" si="268"/>
        <v>0.96068391742764347</v>
      </c>
      <c r="BH65" s="93">
        <f t="shared" si="268"/>
        <v>0.9609241484647596</v>
      </c>
      <c r="BI65" s="93">
        <f t="shared" si="268"/>
        <v>0.96125097379585012</v>
      </c>
      <c r="BJ65" s="93">
        <f t="shared" si="268"/>
        <v>0.96164524834767284</v>
      </c>
      <c r="BK65" s="93">
        <f t="shared" si="268"/>
        <v>0.96209743414171933</v>
      </c>
      <c r="BL65" s="93">
        <f t="shared" si="268"/>
        <v>0.96246317014637472</v>
      </c>
      <c r="BM65" s="93">
        <f t="shared" si="268"/>
        <v>0.9629639113802928</v>
      </c>
      <c r="BN65" s="93">
        <f t="shared" si="268"/>
        <v>0.96344563419739127</v>
      </c>
      <c r="BO65" s="93">
        <f t="shared" si="268"/>
        <v>0.96407228118015831</v>
      </c>
      <c r="BP65" s="93">
        <f t="shared" si="268"/>
        <v>0.9647572588339306</v>
      </c>
      <c r="BQ65" s="93">
        <f t="shared" si="268"/>
        <v>0.96546204612760367</v>
      </c>
      <c r="BR65" s="93">
        <f t="shared" si="268"/>
        <v>0.96615767965695665</v>
      </c>
      <c r="BS65" s="93">
        <f t="shared" si="261"/>
        <v>0.96716352972787389</v>
      </c>
      <c r="BT65" s="93">
        <f t="shared" si="260"/>
        <v>0.96811227976204062</v>
      </c>
      <c r="BU65" s="93">
        <f t="shared" si="260"/>
        <v>0.96921718735562623</v>
      </c>
      <c r="BV65" s="93">
        <f t="shared" si="260"/>
        <v>0.97072180615516657</v>
      </c>
      <c r="BW65" s="93">
        <f t="shared" si="260"/>
        <v>0.97221902345128142</v>
      </c>
      <c r="BX65" s="93">
        <f t="shared" si="260"/>
        <v>0.97391363317300272</v>
      </c>
      <c r="BY65" s="93">
        <f t="shared" si="260"/>
        <v>0.97554278963168728</v>
      </c>
      <c r="BZ65" s="93">
        <f t="shared" si="260"/>
        <v>0.97745860850435573</v>
      </c>
      <c r="CA65" s="93">
        <f t="shared" si="260"/>
        <v>0.97939781618039312</v>
      </c>
      <c r="CB65" s="93">
        <f t="shared" si="260"/>
        <v>0.98201980907061148</v>
      </c>
      <c r="CC65" s="93">
        <f t="shared" si="260"/>
        <v>0.98491546052455381</v>
      </c>
      <c r="CD65" s="93">
        <f t="shared" si="260"/>
        <v>0.98814670023431994</v>
      </c>
      <c r="CE65" s="93">
        <f t="shared" si="260"/>
        <v>0.99142832800000003</v>
      </c>
      <c r="CF65" s="93">
        <f t="shared" si="260"/>
        <v>0.99536000000000002</v>
      </c>
      <c r="CG65" s="93">
        <f t="shared" si="260"/>
        <v>1</v>
      </c>
      <c r="CH65" s="93">
        <f t="shared" si="260"/>
        <v>0</v>
      </c>
      <c r="CI65" s="93">
        <f t="shared" si="260"/>
        <v>0</v>
      </c>
      <c r="CJ65" s="93">
        <f t="shared" si="263"/>
        <v>0</v>
      </c>
      <c r="CK65" s="93">
        <f t="shared" si="263"/>
        <v>0</v>
      </c>
      <c r="CL65" s="93">
        <f t="shared" si="263"/>
        <v>0</v>
      </c>
      <c r="CM65" s="93">
        <f t="shared" si="263"/>
        <v>0</v>
      </c>
      <c r="CN65" s="93">
        <f t="shared" si="263"/>
        <v>0</v>
      </c>
      <c r="CO65" s="93">
        <f t="shared" si="263"/>
        <v>0</v>
      </c>
      <c r="CP65" s="93">
        <f t="shared" si="263"/>
        <v>0</v>
      </c>
      <c r="CQ65" s="93">
        <f t="shared" si="263"/>
        <v>0</v>
      </c>
      <c r="CR65" s="93">
        <f t="shared" si="263"/>
        <v>0</v>
      </c>
      <c r="CS65" s="93">
        <f t="shared" si="263"/>
        <v>0</v>
      </c>
      <c r="CT65" s="93">
        <f t="shared" si="263"/>
        <v>0</v>
      </c>
      <c r="CU65" s="93">
        <f t="shared" si="263"/>
        <v>0</v>
      </c>
      <c r="CV65" s="93">
        <f t="shared" si="263"/>
        <v>0</v>
      </c>
      <c r="CW65" s="93">
        <f t="shared" si="263"/>
        <v>0</v>
      </c>
      <c r="CX65" s="93">
        <f t="shared" si="263"/>
        <v>0</v>
      </c>
      <c r="CY65" s="93">
        <f t="shared" si="262"/>
        <v>0</v>
      </c>
      <c r="CZ65" s="93">
        <f t="shared" si="259"/>
        <v>0</v>
      </c>
      <c r="DA65" s="93">
        <f t="shared" si="259"/>
        <v>0</v>
      </c>
      <c r="DB65" s="93">
        <f t="shared" si="259"/>
        <v>0</v>
      </c>
      <c r="DC65" s="93">
        <f t="shared" si="259"/>
        <v>0</v>
      </c>
      <c r="DD65" s="93">
        <f t="shared" si="259"/>
        <v>0</v>
      </c>
      <c r="DE65" s="93">
        <f t="shared" si="259"/>
        <v>0</v>
      </c>
      <c r="DF65" s="93">
        <f t="shared" si="259"/>
        <v>0</v>
      </c>
      <c r="DG65" s="93">
        <f t="shared" si="259"/>
        <v>0</v>
      </c>
      <c r="DH65" s="93">
        <f t="shared" si="259"/>
        <v>0</v>
      </c>
      <c r="DI65" s="93">
        <f t="shared" si="259"/>
        <v>0</v>
      </c>
      <c r="DJ65" s="93">
        <f t="shared" si="259"/>
        <v>0</v>
      </c>
      <c r="DK65" s="93">
        <f t="shared" si="259"/>
        <v>0</v>
      </c>
      <c r="DL65" s="93">
        <f t="shared" si="259"/>
        <v>0</v>
      </c>
      <c r="DM65" s="93">
        <f t="shared" si="259"/>
        <v>0</v>
      </c>
      <c r="DN65" s="93">
        <f t="shared" si="259"/>
        <v>0</v>
      </c>
      <c r="DO65" s="93">
        <f t="shared" si="259"/>
        <v>0</v>
      </c>
      <c r="DP65" s="93">
        <f t="shared" si="257"/>
        <v>0</v>
      </c>
      <c r="DQ65" s="93">
        <f t="shared" si="257"/>
        <v>0</v>
      </c>
      <c r="DR65" s="93">
        <f t="shared" si="257"/>
        <v>0</v>
      </c>
      <c r="DS65" s="93">
        <f t="shared" si="257"/>
        <v>0</v>
      </c>
      <c r="DU65" s="37">
        <v>61</v>
      </c>
      <c r="DV65" s="93">
        <f t="shared" si="147"/>
        <v>0.41043949076651309</v>
      </c>
      <c r="DW65" s="93">
        <f t="shared" si="148"/>
        <v>0.41647536563072646</v>
      </c>
      <c r="DX65" s="93">
        <f t="shared" si="149"/>
        <v>0.42260000336059006</v>
      </c>
      <c r="DY65" s="93">
        <f t="shared" si="150"/>
        <v>0.42881470929236343</v>
      </c>
      <c r="DZ65" s="93">
        <f t="shared" si="151"/>
        <v>0.43512080795842756</v>
      </c>
      <c r="EA65" s="93">
        <f t="shared" si="152"/>
        <v>0.44151964336958088</v>
      </c>
      <c r="EB65" s="93">
        <f t="shared" si="153"/>
        <v>0.44801257930148641</v>
      </c>
      <c r="EC65" s="93">
        <f t="shared" si="154"/>
        <v>0.45460099958533173</v>
      </c>
      <c r="ED65" s="93">
        <f t="shared" si="155"/>
        <v>0.46128630840276302</v>
      </c>
      <c r="EE65" s="93">
        <f t="shared" si="156"/>
        <v>0.46806993058515656</v>
      </c>
      <c r="EF65" s="93">
        <f t="shared" si="157"/>
        <v>0.47495331191729118</v>
      </c>
      <c r="EG65" s="93">
        <f t="shared" si="158"/>
        <v>0.48193791944548658</v>
      </c>
      <c r="EH65" s="93">
        <f t="shared" si="159"/>
        <v>0.48902524179027312</v>
      </c>
      <c r="EI65" s="93">
        <f t="shared" si="160"/>
        <v>0.49621678946365944</v>
      </c>
      <c r="EJ65" s="93">
        <f t="shared" si="161"/>
        <v>0.50351409519106616</v>
      </c>
      <c r="EK65" s="93">
        <f t="shared" si="162"/>
        <v>0.51091871423799351</v>
      </c>
      <c r="EL65" s="93">
        <f t="shared" si="163"/>
        <v>0.51843222474149331</v>
      </c>
      <c r="EM65" s="93">
        <f t="shared" si="164"/>
        <v>0.5260562280465152</v>
      </c>
      <c r="EN65" s="93">
        <f t="shared" si="165"/>
        <v>0.53379234904719919</v>
      </c>
      <c r="EO65" s="93">
        <f t="shared" si="166"/>
        <v>0.54164223653318744</v>
      </c>
      <c r="EP65" s="93">
        <f t="shared" si="167"/>
        <v>0.54960756354102847</v>
      </c>
      <c r="EQ65" s="93">
        <f t="shared" si="168"/>
        <v>0.55769002771074938</v>
      </c>
      <c r="ER65" s="93">
        <f t="shared" si="169"/>
        <v>0.56589135164767213</v>
      </c>
      <c r="ES65" s="93">
        <f t="shared" si="170"/>
        <v>0.57421328328954968</v>
      </c>
      <c r="ET65" s="93">
        <f t="shared" si="171"/>
        <v>0.58265759627910185</v>
      </c>
      <c r="EU65" s="93">
        <f t="shared" si="172"/>
        <v>0.59122609034202978</v>
      </c>
      <c r="EV65" s="93">
        <f t="shared" si="173"/>
        <v>0.59992059167058898</v>
      </c>
      <c r="EW65" s="93">
        <f t="shared" si="174"/>
        <v>0.60874295331280348</v>
      </c>
      <c r="EX65" s="93">
        <f t="shared" si="175"/>
        <v>0.61769505556740356</v>
      </c>
      <c r="EY65" s="93">
        <f t="shared" si="176"/>
        <v>0.62677880638457129</v>
      </c>
      <c r="EZ65" s="93">
        <f t="shared" si="177"/>
        <v>0.63599614177257957</v>
      </c>
      <c r="FA65" s="93">
        <f t="shared" si="178"/>
        <v>0.64534902621041157</v>
      </c>
      <c r="FB65" s="93">
        <f t="shared" si="179"/>
        <v>0.65483945306644697</v>
      </c>
      <c r="FC65" s="93">
        <f t="shared" si="180"/>
        <v>0.6644694450233064</v>
      </c>
      <c r="FD65" s="93">
        <f t="shared" si="181"/>
        <v>0.67424105450894323</v>
      </c>
      <c r="FE65" s="93">
        <f t="shared" si="182"/>
        <v>0.68415636413407466</v>
      </c>
      <c r="FF65" s="93">
        <f t="shared" si="183"/>
        <v>0.69421748713604636</v>
      </c>
      <c r="FG65" s="93">
        <f t="shared" si="184"/>
        <v>0.70442656782922342</v>
      </c>
      <c r="FH65" s="93">
        <f t="shared" si="185"/>
        <v>0.71478578206200605</v>
      </c>
      <c r="FI65" s="93">
        <f t="shared" si="186"/>
        <v>0.72529733768056492</v>
      </c>
      <c r="FJ65" s="93">
        <f t="shared" si="187"/>
        <v>0.73596347499939674</v>
      </c>
      <c r="FK65" s="93">
        <f t="shared" si="188"/>
        <v>0.7467864672787996</v>
      </c>
      <c r="FL65" s="93">
        <f t="shared" si="189"/>
        <v>0.75776862120937016</v>
      </c>
      <c r="FM65" s="93">
        <f t="shared" si="190"/>
        <v>0.76891227740362555</v>
      </c>
      <c r="FN65" s="93">
        <f t="shared" si="191"/>
        <v>0.78021981089485526</v>
      </c>
      <c r="FO65" s="93">
        <f t="shared" si="192"/>
        <v>0.79169363164330897</v>
      </c>
      <c r="FP65" s="93">
        <f t="shared" si="193"/>
        <v>0.80333618504982807</v>
      </c>
      <c r="FQ65" s="93">
        <f t="shared" si="194"/>
        <v>0.81514995247703126</v>
      </c>
      <c r="FR65" s="93">
        <f t="shared" si="195"/>
        <v>0.827137451778164</v>
      </c>
      <c r="FS65" s="93">
        <f t="shared" si="196"/>
        <v>0.83930123783372512</v>
      </c>
      <c r="FT65" s="93">
        <f t="shared" si="197"/>
        <v>0.8516439030959857</v>
      </c>
      <c r="FU65" s="93">
        <f t="shared" si="198"/>
        <v>0.86416807814151486</v>
      </c>
      <c r="FV65" s="93">
        <f t="shared" si="199"/>
        <v>0.8768764322318312</v>
      </c>
      <c r="FW65" s="93">
        <f t="shared" si="200"/>
        <v>0.88977167388229927</v>
      </c>
      <c r="FX65" s="93">
        <f t="shared" si="201"/>
        <v>0.90285655143939192</v>
      </c>
      <c r="FY65" s="93">
        <f t="shared" si="202"/>
        <v>0.91613385366644173</v>
      </c>
      <c r="FZ65" s="93">
        <f t="shared" si="203"/>
        <v>0.92960641033800695</v>
      </c>
      <c r="GA65" s="93">
        <f t="shared" si="204"/>
        <v>0.94327709284297756</v>
      </c>
      <c r="GB65" s="93">
        <f t="shared" si="205"/>
        <v>0.95714881479655067</v>
      </c>
      <c r="GC65" s="93">
        <f t="shared" si="206"/>
        <v>0.97122453266120568</v>
      </c>
      <c r="GD65" s="93">
        <f t="shared" si="207"/>
        <v>0.98550724637681164</v>
      </c>
      <c r="GE65" s="93">
        <f t="shared" si="208"/>
        <v>1</v>
      </c>
      <c r="GF65" s="93">
        <f t="shared" si="209"/>
        <v>0</v>
      </c>
      <c r="GG65" s="93">
        <f t="shared" si="210"/>
        <v>0</v>
      </c>
      <c r="GH65" s="93">
        <f t="shared" si="211"/>
        <v>0</v>
      </c>
      <c r="GI65" s="93">
        <f t="shared" si="212"/>
        <v>0</v>
      </c>
      <c r="GJ65" s="93">
        <f t="shared" si="213"/>
        <v>0</v>
      </c>
      <c r="GK65" s="93">
        <f t="shared" si="214"/>
        <v>0</v>
      </c>
      <c r="GL65" s="93">
        <f t="shared" si="215"/>
        <v>0</v>
      </c>
      <c r="GM65" s="93">
        <f t="shared" si="216"/>
        <v>0</v>
      </c>
      <c r="GN65" s="93">
        <f t="shared" si="217"/>
        <v>0</v>
      </c>
      <c r="GO65" s="93">
        <f t="shared" si="218"/>
        <v>0</v>
      </c>
      <c r="GP65" s="93">
        <f t="shared" si="219"/>
        <v>0</v>
      </c>
      <c r="GQ65" s="93">
        <f t="shared" si="220"/>
        <v>0</v>
      </c>
      <c r="GR65" s="93">
        <f t="shared" si="221"/>
        <v>0</v>
      </c>
      <c r="GS65" s="93">
        <f t="shared" si="222"/>
        <v>0</v>
      </c>
      <c r="GT65" s="93">
        <f t="shared" si="223"/>
        <v>0</v>
      </c>
      <c r="GU65" s="93">
        <f t="shared" si="224"/>
        <v>0</v>
      </c>
      <c r="GV65" s="93">
        <f t="shared" si="225"/>
        <v>0</v>
      </c>
      <c r="GW65" s="93">
        <f t="shared" si="226"/>
        <v>0</v>
      </c>
      <c r="GX65" s="93">
        <f t="shared" si="227"/>
        <v>0</v>
      </c>
      <c r="GY65" s="93">
        <f t="shared" si="228"/>
        <v>0</v>
      </c>
      <c r="GZ65" s="93">
        <f t="shared" si="229"/>
        <v>0</v>
      </c>
      <c r="HA65" s="93">
        <f t="shared" si="230"/>
        <v>0</v>
      </c>
      <c r="HB65" s="93">
        <f t="shared" si="231"/>
        <v>0</v>
      </c>
      <c r="HC65" s="93">
        <f t="shared" si="232"/>
        <v>0</v>
      </c>
      <c r="HD65" s="93">
        <f t="shared" si="233"/>
        <v>0</v>
      </c>
      <c r="HE65" s="93">
        <f t="shared" si="234"/>
        <v>0</v>
      </c>
      <c r="HF65" s="93">
        <f t="shared" si="235"/>
        <v>0</v>
      </c>
      <c r="HG65" s="93">
        <f t="shared" si="236"/>
        <v>0</v>
      </c>
      <c r="HH65" s="93">
        <f t="shared" si="237"/>
        <v>0</v>
      </c>
      <c r="HI65" s="93">
        <f t="shared" si="238"/>
        <v>0</v>
      </c>
      <c r="HJ65" s="93">
        <f t="shared" si="239"/>
        <v>0</v>
      </c>
      <c r="HK65" s="93">
        <f t="shared" si="240"/>
        <v>0</v>
      </c>
      <c r="HL65" s="93">
        <f t="shared" si="241"/>
        <v>0</v>
      </c>
      <c r="HM65" s="93">
        <f t="shared" si="242"/>
        <v>0</v>
      </c>
      <c r="HN65" s="93">
        <f t="shared" si="243"/>
        <v>0</v>
      </c>
      <c r="HO65" s="93">
        <f t="shared" si="244"/>
        <v>0</v>
      </c>
      <c r="HP65" s="93">
        <f t="shared" si="245"/>
        <v>0</v>
      </c>
      <c r="HQ65" s="93">
        <f t="shared" si="246"/>
        <v>0</v>
      </c>
    </row>
    <row r="66" spans="2:225" x14ac:dyDescent="0.25">
      <c r="B66" s="40">
        <v>62</v>
      </c>
      <c r="C66" s="91">
        <f t="shared" ca="1" si="140"/>
        <v>1484741.6348046451</v>
      </c>
      <c r="D66" s="91">
        <f t="shared" ca="1" si="141"/>
        <v>1554286.4651105453</v>
      </c>
      <c r="E66" s="91">
        <f t="shared" ca="1" si="142"/>
        <v>2113195.3234592048</v>
      </c>
      <c r="F66" s="91">
        <f t="shared" ca="1" si="143"/>
        <v>2414239.0185582065</v>
      </c>
      <c r="H66" s="40">
        <v>62</v>
      </c>
      <c r="I66" s="91">
        <f t="shared" si="264"/>
        <v>469998.91165587428</v>
      </c>
      <c r="J66" s="41">
        <f t="shared" si="265"/>
        <v>0.72299999999999998</v>
      </c>
      <c r="K66" s="92">
        <f t="shared" si="144"/>
        <v>339809.21312719712</v>
      </c>
      <c r="L66" s="92">
        <f t="shared" si="145"/>
        <v>1353.8215662438133</v>
      </c>
      <c r="M66" s="42"/>
      <c r="N66" s="40">
        <v>62</v>
      </c>
      <c r="O66" s="54">
        <f t="shared" si="133"/>
        <v>3.83767404095655</v>
      </c>
      <c r="P66" s="92">
        <f t="shared" si="258"/>
        <v>439.55873803449845</v>
      </c>
      <c r="Q66" s="92">
        <f t="shared" si="146"/>
        <v>160438.93938259193</v>
      </c>
      <c r="R66" s="42"/>
      <c r="S66" s="40">
        <v>62</v>
      </c>
      <c r="T66" s="54">
        <f>'7. Dödsrisk'!F66</f>
        <v>4.9199999999999999E-3</v>
      </c>
      <c r="U66" s="90">
        <f t="shared" si="116"/>
        <v>0.99507999999999996</v>
      </c>
      <c r="V66" s="43"/>
      <c r="W66" s="37">
        <v>62</v>
      </c>
      <c r="X66" s="93">
        <f t="shared" si="267"/>
        <v>0.94754110916613399</v>
      </c>
      <c r="Y66" s="93">
        <f t="shared" si="267"/>
        <v>0.9495351329453191</v>
      </c>
      <c r="Z66" s="93">
        <f t="shared" si="267"/>
        <v>0.94971557890531144</v>
      </c>
      <c r="AA66" s="93">
        <f t="shared" si="267"/>
        <v>0.94982005911181377</v>
      </c>
      <c r="AB66" s="93">
        <f t="shared" si="267"/>
        <v>0.94986755248943766</v>
      </c>
      <c r="AC66" s="93">
        <f t="shared" si="267"/>
        <v>0.94993404787278934</v>
      </c>
      <c r="AD66" s="93">
        <f t="shared" si="267"/>
        <v>0.94993404787278934</v>
      </c>
      <c r="AE66" s="93">
        <f t="shared" si="267"/>
        <v>0.95003855211352206</v>
      </c>
      <c r="AF66" s="93">
        <f t="shared" si="267"/>
        <v>0.95012406327921706</v>
      </c>
      <c r="AG66" s="93">
        <f t="shared" si="267"/>
        <v>0.95020958214160989</v>
      </c>
      <c r="AH66" s="93">
        <f t="shared" si="267"/>
        <v>0.95029510870139289</v>
      </c>
      <c r="AI66" s="93">
        <f t="shared" si="267"/>
        <v>0.95048520574254169</v>
      </c>
      <c r="AJ66" s="93">
        <f t="shared" si="267"/>
        <v>0.95052322667160838</v>
      </c>
      <c r="AK66" s="93">
        <f t="shared" si="267"/>
        <v>0.9505612491215728</v>
      </c>
      <c r="AL66" s="93">
        <f t="shared" si="267"/>
        <v>0.95071336325969513</v>
      </c>
      <c r="AM66" s="93">
        <f t="shared" si="267"/>
        <v>0.95090354396848853</v>
      </c>
      <c r="AN66" s="93">
        <f t="shared" si="266"/>
        <v>0.95096060160458484</v>
      </c>
      <c r="AO66" s="93">
        <f t="shared" si="266"/>
        <v>0.9511793728603426</v>
      </c>
      <c r="AP66" s="93">
        <f t="shared" si="266"/>
        <v>0.95121742155720501</v>
      </c>
      <c r="AQ66" s="93">
        <f t="shared" si="266"/>
        <v>0.95140770309782441</v>
      </c>
      <c r="AR66" s="93">
        <f t="shared" si="266"/>
        <v>0.95161705885077108</v>
      </c>
      <c r="AS66" s="93">
        <f t="shared" si="266"/>
        <v>0.95186454363211592</v>
      </c>
      <c r="AT66" s="93">
        <f t="shared" si="266"/>
        <v>0.95211209277623798</v>
      </c>
      <c r="AU66" s="93">
        <f t="shared" si="266"/>
        <v>0.95227397935272784</v>
      </c>
      <c r="AV66" s="93">
        <f t="shared" si="266"/>
        <v>0.95253116276667493</v>
      </c>
      <c r="AW66" s="93">
        <f t="shared" si="266"/>
        <v>0.95277888527684673</v>
      </c>
      <c r="AX66" s="93">
        <f t="shared" si="266"/>
        <v>0.952988542756253</v>
      </c>
      <c r="AY66" s="93">
        <f t="shared" si="266"/>
        <v>0.9532554542834526</v>
      </c>
      <c r="AZ66" s="93">
        <f t="shared" si="266"/>
        <v>0.95352244056681112</v>
      </c>
      <c r="BA66" s="93">
        <f t="shared" si="266"/>
        <v>0.95380858314175354</v>
      </c>
      <c r="BB66" s="93">
        <f t="shared" si="266"/>
        <v>0.95416162294224194</v>
      </c>
      <c r="BC66" s="93">
        <f t="shared" si="266"/>
        <v>0.95440976948230738</v>
      </c>
      <c r="BD66" s="93">
        <f t="shared" si="268"/>
        <v>0.95478213451476834</v>
      </c>
      <c r="BE66" s="93">
        <f t="shared" si="268"/>
        <v>0.95515464482625079</v>
      </c>
      <c r="BF66" s="93">
        <f t="shared" si="268"/>
        <v>0.95553685957007839</v>
      </c>
      <c r="BG66" s="93">
        <f t="shared" si="268"/>
        <v>0.95598617307142231</v>
      </c>
      <c r="BH66" s="93">
        <f t="shared" si="268"/>
        <v>0.95622522937876697</v>
      </c>
      <c r="BI66" s="93">
        <f t="shared" si="268"/>
        <v>0.9565504565339884</v>
      </c>
      <c r="BJ66" s="93">
        <f t="shared" si="268"/>
        <v>0.95694280308325275</v>
      </c>
      <c r="BK66" s="93">
        <f t="shared" si="268"/>
        <v>0.95739277768876641</v>
      </c>
      <c r="BL66" s="93">
        <f t="shared" si="268"/>
        <v>0.95775672524435895</v>
      </c>
      <c r="BM66" s="93">
        <f t="shared" si="268"/>
        <v>0.9582550178536432</v>
      </c>
      <c r="BN66" s="93">
        <f t="shared" si="268"/>
        <v>0.95873438504616604</v>
      </c>
      <c r="BO66" s="93">
        <f t="shared" si="268"/>
        <v>0.95935796772518733</v>
      </c>
      <c r="BP66" s="93">
        <f t="shared" si="268"/>
        <v>0.96003959583823273</v>
      </c>
      <c r="BQ66" s="93">
        <f t="shared" si="268"/>
        <v>0.96074093672203975</v>
      </c>
      <c r="BR66" s="93">
        <f t="shared" si="268"/>
        <v>0.9614331686034342</v>
      </c>
      <c r="BS66" s="93">
        <f t="shared" si="261"/>
        <v>0.96243410006750463</v>
      </c>
      <c r="BT66" s="93">
        <f t="shared" si="260"/>
        <v>0.96337821071400431</v>
      </c>
      <c r="BU66" s="93">
        <f t="shared" si="260"/>
        <v>0.96447771530945725</v>
      </c>
      <c r="BV66" s="93">
        <f t="shared" si="260"/>
        <v>0.96597497652306785</v>
      </c>
      <c r="BW66" s="93">
        <f t="shared" si="260"/>
        <v>0.96746487242660473</v>
      </c>
      <c r="BX66" s="93">
        <f t="shared" si="260"/>
        <v>0.96915119550678674</v>
      </c>
      <c r="BY66" s="93">
        <f t="shared" si="260"/>
        <v>0.97077238539038835</v>
      </c>
      <c r="BZ66" s="93">
        <f t="shared" si="260"/>
        <v>0.97267883590876947</v>
      </c>
      <c r="CA66" s="93">
        <f t="shared" si="260"/>
        <v>0.97460856085927106</v>
      </c>
      <c r="CB66" s="93">
        <f t="shared" si="260"/>
        <v>0.97721773220425623</v>
      </c>
      <c r="CC66" s="93">
        <f t="shared" si="260"/>
        <v>0.98009922392258875</v>
      </c>
      <c r="CD66" s="93">
        <f t="shared" si="260"/>
        <v>0.98331466287017422</v>
      </c>
      <c r="CE66" s="93">
        <f t="shared" si="260"/>
        <v>0.98658024347608009</v>
      </c>
      <c r="CF66" s="93">
        <f t="shared" si="260"/>
        <v>0.99049268960000003</v>
      </c>
      <c r="CG66" s="93">
        <f t="shared" si="260"/>
        <v>0.99511000000000005</v>
      </c>
      <c r="CH66" s="93">
        <f t="shared" si="260"/>
        <v>1</v>
      </c>
      <c r="CI66" s="93">
        <f t="shared" si="260"/>
        <v>0</v>
      </c>
      <c r="CJ66" s="93">
        <f t="shared" si="263"/>
        <v>0</v>
      </c>
      <c r="CK66" s="93">
        <f t="shared" si="263"/>
        <v>0</v>
      </c>
      <c r="CL66" s="93">
        <f t="shared" si="263"/>
        <v>0</v>
      </c>
      <c r="CM66" s="93">
        <f t="shared" si="263"/>
        <v>0</v>
      </c>
      <c r="CN66" s="93">
        <f t="shared" si="263"/>
        <v>0</v>
      </c>
      <c r="CO66" s="93">
        <f t="shared" si="263"/>
        <v>0</v>
      </c>
      <c r="CP66" s="93">
        <f t="shared" si="263"/>
        <v>0</v>
      </c>
      <c r="CQ66" s="93">
        <f t="shared" si="263"/>
        <v>0</v>
      </c>
      <c r="CR66" s="93">
        <f t="shared" si="263"/>
        <v>0</v>
      </c>
      <c r="CS66" s="93">
        <f t="shared" si="263"/>
        <v>0</v>
      </c>
      <c r="CT66" s="93">
        <f t="shared" si="263"/>
        <v>0</v>
      </c>
      <c r="CU66" s="93">
        <f t="shared" si="263"/>
        <v>0</v>
      </c>
      <c r="CV66" s="93">
        <f t="shared" si="263"/>
        <v>0</v>
      </c>
      <c r="CW66" s="93">
        <f t="shared" si="263"/>
        <v>0</v>
      </c>
      <c r="CX66" s="93">
        <f t="shared" si="263"/>
        <v>0</v>
      </c>
      <c r="CY66" s="93">
        <f t="shared" si="262"/>
        <v>0</v>
      </c>
      <c r="CZ66" s="93">
        <f t="shared" si="259"/>
        <v>0</v>
      </c>
      <c r="DA66" s="93">
        <f t="shared" si="259"/>
        <v>0</v>
      </c>
      <c r="DB66" s="93">
        <f t="shared" si="259"/>
        <v>0</v>
      </c>
      <c r="DC66" s="93">
        <f t="shared" si="259"/>
        <v>0</v>
      </c>
      <c r="DD66" s="93">
        <f t="shared" si="259"/>
        <v>0</v>
      </c>
      <c r="DE66" s="93">
        <f t="shared" si="259"/>
        <v>0</v>
      </c>
      <c r="DF66" s="93">
        <f t="shared" si="259"/>
        <v>0</v>
      </c>
      <c r="DG66" s="93">
        <f t="shared" si="259"/>
        <v>0</v>
      </c>
      <c r="DH66" s="93">
        <f t="shared" si="259"/>
        <v>0</v>
      </c>
      <c r="DI66" s="93">
        <f t="shared" si="259"/>
        <v>0</v>
      </c>
      <c r="DJ66" s="93">
        <f t="shared" si="259"/>
        <v>0</v>
      </c>
      <c r="DK66" s="93">
        <f t="shared" si="259"/>
        <v>0</v>
      </c>
      <c r="DL66" s="93">
        <f t="shared" si="259"/>
        <v>0</v>
      </c>
      <c r="DM66" s="93">
        <f t="shared" si="259"/>
        <v>0</v>
      </c>
      <c r="DN66" s="93">
        <f t="shared" si="259"/>
        <v>0</v>
      </c>
      <c r="DO66" s="93">
        <f t="shared" ref="DO66:DS81" si="269">IF($W66&lt;DO$3,0,IF($W66=DO$3,1,DO65*$U65))</f>
        <v>0</v>
      </c>
      <c r="DP66" s="93">
        <f t="shared" si="269"/>
        <v>0</v>
      </c>
      <c r="DQ66" s="93">
        <f t="shared" si="269"/>
        <v>0</v>
      </c>
      <c r="DR66" s="93">
        <f t="shared" si="269"/>
        <v>0</v>
      </c>
      <c r="DS66" s="93">
        <f t="shared" si="269"/>
        <v>0</v>
      </c>
      <c r="DU66" s="37">
        <v>62</v>
      </c>
      <c r="DV66" s="93">
        <f t="shared" si="147"/>
        <v>0.40449109234960712</v>
      </c>
      <c r="DW66" s="93">
        <f t="shared" si="148"/>
        <v>0.41043949076651309</v>
      </c>
      <c r="DX66" s="93">
        <f t="shared" si="149"/>
        <v>0.41647536563072646</v>
      </c>
      <c r="DY66" s="93">
        <f t="shared" si="150"/>
        <v>0.42260000336059006</v>
      </c>
      <c r="DZ66" s="93">
        <f t="shared" si="151"/>
        <v>0.42881470929236343</v>
      </c>
      <c r="EA66" s="93">
        <f t="shared" si="152"/>
        <v>0.43512080795842756</v>
      </c>
      <c r="EB66" s="93">
        <f t="shared" si="153"/>
        <v>0.44151964336958088</v>
      </c>
      <c r="EC66" s="93">
        <f t="shared" si="154"/>
        <v>0.44801257930148641</v>
      </c>
      <c r="ED66" s="93">
        <f t="shared" si="155"/>
        <v>0.45460099958533173</v>
      </c>
      <c r="EE66" s="93">
        <f t="shared" si="156"/>
        <v>0.46128630840276302</v>
      </c>
      <c r="EF66" s="93">
        <f t="shared" si="157"/>
        <v>0.46806993058515656</v>
      </c>
      <c r="EG66" s="93">
        <f t="shared" si="158"/>
        <v>0.47495331191729118</v>
      </c>
      <c r="EH66" s="93">
        <f t="shared" si="159"/>
        <v>0.48193791944548658</v>
      </c>
      <c r="EI66" s="93">
        <f t="shared" si="160"/>
        <v>0.48902524179027312</v>
      </c>
      <c r="EJ66" s="93">
        <f t="shared" si="161"/>
        <v>0.49621678946365944</v>
      </c>
      <c r="EK66" s="93">
        <f t="shared" si="162"/>
        <v>0.50351409519106616</v>
      </c>
      <c r="EL66" s="93">
        <f t="shared" si="163"/>
        <v>0.51091871423799351</v>
      </c>
      <c r="EM66" s="93">
        <f t="shared" si="164"/>
        <v>0.51843222474149331</v>
      </c>
      <c r="EN66" s="93">
        <f t="shared" si="165"/>
        <v>0.5260562280465152</v>
      </c>
      <c r="EO66" s="93">
        <f t="shared" si="166"/>
        <v>0.53379234904719919</v>
      </c>
      <c r="EP66" s="93">
        <f t="shared" si="167"/>
        <v>0.54164223653318744</v>
      </c>
      <c r="EQ66" s="93">
        <f t="shared" si="168"/>
        <v>0.54960756354102847</v>
      </c>
      <c r="ER66" s="93">
        <f t="shared" si="169"/>
        <v>0.55769002771074938</v>
      </c>
      <c r="ES66" s="93">
        <f t="shared" si="170"/>
        <v>0.56589135164767213</v>
      </c>
      <c r="ET66" s="93">
        <f t="shared" si="171"/>
        <v>0.57421328328954968</v>
      </c>
      <c r="EU66" s="93">
        <f t="shared" si="172"/>
        <v>0.58265759627910185</v>
      </c>
      <c r="EV66" s="93">
        <f t="shared" si="173"/>
        <v>0.59122609034202978</v>
      </c>
      <c r="EW66" s="93">
        <f t="shared" si="174"/>
        <v>0.59992059167058898</v>
      </c>
      <c r="EX66" s="93">
        <f t="shared" si="175"/>
        <v>0.60874295331280348</v>
      </c>
      <c r="EY66" s="93">
        <f t="shared" si="176"/>
        <v>0.61769505556740356</v>
      </c>
      <c r="EZ66" s="93">
        <f t="shared" si="177"/>
        <v>0.62677880638457129</v>
      </c>
      <c r="FA66" s="93">
        <f t="shared" si="178"/>
        <v>0.63599614177257957</v>
      </c>
      <c r="FB66" s="93">
        <f t="shared" si="179"/>
        <v>0.64534902621041157</v>
      </c>
      <c r="FC66" s="93">
        <f t="shared" si="180"/>
        <v>0.65483945306644697</v>
      </c>
      <c r="FD66" s="93">
        <f t="shared" si="181"/>
        <v>0.6644694450233064</v>
      </c>
      <c r="FE66" s="93">
        <f t="shared" si="182"/>
        <v>0.67424105450894323</v>
      </c>
      <c r="FF66" s="93">
        <f t="shared" si="183"/>
        <v>0.68415636413407466</v>
      </c>
      <c r="FG66" s="93">
        <f t="shared" si="184"/>
        <v>0.69421748713604636</v>
      </c>
      <c r="FH66" s="93">
        <f t="shared" si="185"/>
        <v>0.70442656782922342</v>
      </c>
      <c r="FI66" s="93">
        <f t="shared" si="186"/>
        <v>0.71478578206200605</v>
      </c>
      <c r="FJ66" s="93">
        <f t="shared" si="187"/>
        <v>0.72529733768056492</v>
      </c>
      <c r="FK66" s="93">
        <f t="shared" si="188"/>
        <v>0.73596347499939674</v>
      </c>
      <c r="FL66" s="93">
        <f t="shared" si="189"/>
        <v>0.7467864672787996</v>
      </c>
      <c r="FM66" s="93">
        <f t="shared" si="190"/>
        <v>0.75776862120937016</v>
      </c>
      <c r="FN66" s="93">
        <f t="shared" si="191"/>
        <v>0.76891227740362555</v>
      </c>
      <c r="FO66" s="93">
        <f t="shared" si="192"/>
        <v>0.78021981089485526</v>
      </c>
      <c r="FP66" s="93">
        <f t="shared" si="193"/>
        <v>0.79169363164330897</v>
      </c>
      <c r="FQ66" s="93">
        <f t="shared" si="194"/>
        <v>0.80333618504982807</v>
      </c>
      <c r="FR66" s="93">
        <f t="shared" si="195"/>
        <v>0.81514995247703126</v>
      </c>
      <c r="FS66" s="93">
        <f t="shared" si="196"/>
        <v>0.827137451778164</v>
      </c>
      <c r="FT66" s="93">
        <f t="shared" si="197"/>
        <v>0.83930123783372512</v>
      </c>
      <c r="FU66" s="93">
        <f t="shared" si="198"/>
        <v>0.8516439030959857</v>
      </c>
      <c r="FV66" s="93">
        <f t="shared" si="199"/>
        <v>0.86416807814151486</v>
      </c>
      <c r="FW66" s="93">
        <f t="shared" si="200"/>
        <v>0.8768764322318312</v>
      </c>
      <c r="FX66" s="93">
        <f t="shared" si="201"/>
        <v>0.88977167388229927</v>
      </c>
      <c r="FY66" s="93">
        <f t="shared" si="202"/>
        <v>0.90285655143939192</v>
      </c>
      <c r="FZ66" s="93">
        <f t="shared" si="203"/>
        <v>0.91613385366644173</v>
      </c>
      <c r="GA66" s="93">
        <f t="shared" si="204"/>
        <v>0.92960641033800695</v>
      </c>
      <c r="GB66" s="93">
        <f t="shared" si="205"/>
        <v>0.94327709284297756</v>
      </c>
      <c r="GC66" s="93">
        <f t="shared" si="206"/>
        <v>0.95714881479655067</v>
      </c>
      <c r="GD66" s="93">
        <f t="shared" si="207"/>
        <v>0.97122453266120568</v>
      </c>
      <c r="GE66" s="93">
        <f t="shared" si="208"/>
        <v>0.98550724637681164</v>
      </c>
      <c r="GF66" s="93">
        <f t="shared" si="209"/>
        <v>1</v>
      </c>
      <c r="GG66" s="93">
        <f t="shared" si="210"/>
        <v>0</v>
      </c>
      <c r="GH66" s="93">
        <f t="shared" si="211"/>
        <v>0</v>
      </c>
      <c r="GI66" s="93">
        <f t="shared" si="212"/>
        <v>0</v>
      </c>
      <c r="GJ66" s="93">
        <f t="shared" si="213"/>
        <v>0</v>
      </c>
      <c r="GK66" s="93">
        <f t="shared" si="214"/>
        <v>0</v>
      </c>
      <c r="GL66" s="93">
        <f t="shared" si="215"/>
        <v>0</v>
      </c>
      <c r="GM66" s="93">
        <f t="shared" si="216"/>
        <v>0</v>
      </c>
      <c r="GN66" s="93">
        <f t="shared" si="217"/>
        <v>0</v>
      </c>
      <c r="GO66" s="93">
        <f t="shared" si="218"/>
        <v>0</v>
      </c>
      <c r="GP66" s="93">
        <f t="shared" si="219"/>
        <v>0</v>
      </c>
      <c r="GQ66" s="93">
        <f t="shared" si="220"/>
        <v>0</v>
      </c>
      <c r="GR66" s="93">
        <f t="shared" si="221"/>
        <v>0</v>
      </c>
      <c r="GS66" s="93">
        <f t="shared" si="222"/>
        <v>0</v>
      </c>
      <c r="GT66" s="93">
        <f t="shared" si="223"/>
        <v>0</v>
      </c>
      <c r="GU66" s="93">
        <f t="shared" si="224"/>
        <v>0</v>
      </c>
      <c r="GV66" s="93">
        <f t="shared" si="225"/>
        <v>0</v>
      </c>
      <c r="GW66" s="93">
        <f t="shared" si="226"/>
        <v>0</v>
      </c>
      <c r="GX66" s="93">
        <f t="shared" si="227"/>
        <v>0</v>
      </c>
      <c r="GY66" s="93">
        <f t="shared" si="228"/>
        <v>0</v>
      </c>
      <c r="GZ66" s="93">
        <f t="shared" si="229"/>
        <v>0</v>
      </c>
      <c r="HA66" s="93">
        <f t="shared" si="230"/>
        <v>0</v>
      </c>
      <c r="HB66" s="93">
        <f t="shared" si="231"/>
        <v>0</v>
      </c>
      <c r="HC66" s="93">
        <f t="shared" si="232"/>
        <v>0</v>
      </c>
      <c r="HD66" s="93">
        <f t="shared" si="233"/>
        <v>0</v>
      </c>
      <c r="HE66" s="93">
        <f t="shared" si="234"/>
        <v>0</v>
      </c>
      <c r="HF66" s="93">
        <f t="shared" si="235"/>
        <v>0</v>
      </c>
      <c r="HG66" s="93">
        <f t="shared" si="236"/>
        <v>0</v>
      </c>
      <c r="HH66" s="93">
        <f t="shared" si="237"/>
        <v>0</v>
      </c>
      <c r="HI66" s="93">
        <f t="shared" si="238"/>
        <v>0</v>
      </c>
      <c r="HJ66" s="93">
        <f t="shared" si="239"/>
        <v>0</v>
      </c>
      <c r="HK66" s="93">
        <f t="shared" si="240"/>
        <v>0</v>
      </c>
      <c r="HL66" s="93">
        <f t="shared" si="241"/>
        <v>0</v>
      </c>
      <c r="HM66" s="93">
        <f t="shared" si="242"/>
        <v>0</v>
      </c>
      <c r="HN66" s="93">
        <f t="shared" si="243"/>
        <v>0</v>
      </c>
      <c r="HO66" s="93">
        <f t="shared" si="244"/>
        <v>0</v>
      </c>
      <c r="HP66" s="93">
        <f t="shared" si="245"/>
        <v>0</v>
      </c>
      <c r="HQ66" s="93">
        <f t="shared" si="246"/>
        <v>0</v>
      </c>
    </row>
    <row r="67" spans="2:225" x14ac:dyDescent="0.25">
      <c r="B67" s="40">
        <v>63</v>
      </c>
      <c r="C67" s="91">
        <f t="shared" ca="1" si="140"/>
        <v>1167513.8312223183</v>
      </c>
      <c r="D67" s="91">
        <f t="shared" ca="1" si="141"/>
        <v>1220482.0235391606</v>
      </c>
      <c r="E67" s="91">
        <f t="shared" ca="1" si="142"/>
        <v>1991270.4402910296</v>
      </c>
      <c r="F67" s="91">
        <f t="shared" ca="1" si="143"/>
        <v>2264943.6016959585</v>
      </c>
      <c r="H67" s="40">
        <v>63</v>
      </c>
      <c r="I67" s="91">
        <f t="shared" si="264"/>
        <v>469998.91165587428</v>
      </c>
      <c r="J67" s="41">
        <f t="shared" si="265"/>
        <v>0.72299999999999998</v>
      </c>
      <c r="K67" s="92">
        <f t="shared" si="144"/>
        <v>339809.21312719712</v>
      </c>
      <c r="L67" s="92">
        <f t="shared" si="145"/>
        <v>1353.8215662438133</v>
      </c>
      <c r="M67" s="42"/>
      <c r="N67" s="40">
        <v>63</v>
      </c>
      <c r="O67" s="54">
        <f t="shared" si="133"/>
        <v>3.83767404095655</v>
      </c>
      <c r="P67" s="92">
        <f t="shared" si="258"/>
        <v>439.55873803449845</v>
      </c>
      <c r="Q67" s="92">
        <f t="shared" si="146"/>
        <v>160438.93938259193</v>
      </c>
      <c r="R67" s="42"/>
      <c r="S67" s="40">
        <v>63</v>
      </c>
      <c r="T67" s="54">
        <f>'7. Dödsrisk'!F67</f>
        <v>6.0099999999999997E-3</v>
      </c>
      <c r="U67" s="90">
        <f t="shared" si="116"/>
        <v>0.99399000000000004</v>
      </c>
      <c r="V67" s="43"/>
      <c r="W67" s="37">
        <v>63</v>
      </c>
      <c r="X67" s="93">
        <f t="shared" si="267"/>
        <v>0.94287920690903659</v>
      </c>
      <c r="Y67" s="93">
        <f t="shared" si="267"/>
        <v>0.94486342009122815</v>
      </c>
      <c r="Z67" s="93">
        <f t="shared" si="267"/>
        <v>0.94504297825709727</v>
      </c>
      <c r="AA67" s="93">
        <f t="shared" si="267"/>
        <v>0.94514694442098357</v>
      </c>
      <c r="AB67" s="93">
        <f t="shared" si="267"/>
        <v>0.9451942041311896</v>
      </c>
      <c r="AC67" s="93">
        <f t="shared" si="267"/>
        <v>0.94526037235725524</v>
      </c>
      <c r="AD67" s="93">
        <f t="shared" si="267"/>
        <v>0.94526037235725524</v>
      </c>
      <c r="AE67" s="93">
        <f t="shared" si="267"/>
        <v>0.94536436243712352</v>
      </c>
      <c r="AF67" s="93">
        <f t="shared" si="267"/>
        <v>0.94544945288788329</v>
      </c>
      <c r="AG67" s="93">
        <f t="shared" si="267"/>
        <v>0.94553455099747308</v>
      </c>
      <c r="AH67" s="93">
        <f t="shared" si="267"/>
        <v>0.945619656766582</v>
      </c>
      <c r="AI67" s="93">
        <f t="shared" si="267"/>
        <v>0.94580881853028831</v>
      </c>
      <c r="AJ67" s="93">
        <f t="shared" si="267"/>
        <v>0.94584665239638399</v>
      </c>
      <c r="AK67" s="93">
        <f t="shared" si="267"/>
        <v>0.94588448777589462</v>
      </c>
      <c r="AL67" s="93">
        <f t="shared" si="267"/>
        <v>0.94603585351245745</v>
      </c>
      <c r="AM67" s="93">
        <f t="shared" si="267"/>
        <v>0.94622509853216352</v>
      </c>
      <c r="AN67" s="93">
        <f t="shared" si="266"/>
        <v>0.94628187544469022</v>
      </c>
      <c r="AO67" s="93">
        <f t="shared" si="266"/>
        <v>0.94649957034586973</v>
      </c>
      <c r="AP67" s="93">
        <f t="shared" si="266"/>
        <v>0.94653743184314354</v>
      </c>
      <c r="AQ67" s="93">
        <f t="shared" si="266"/>
        <v>0.94672677719858311</v>
      </c>
      <c r="AR67" s="93">
        <f t="shared" si="266"/>
        <v>0.94693510292122529</v>
      </c>
      <c r="AS67" s="93">
        <f t="shared" si="266"/>
        <v>0.94718137007744585</v>
      </c>
      <c r="AT67" s="93">
        <f t="shared" si="266"/>
        <v>0.94742770127977882</v>
      </c>
      <c r="AU67" s="93">
        <f t="shared" si="266"/>
        <v>0.9475887913743124</v>
      </c>
      <c r="AV67" s="93">
        <f t="shared" si="266"/>
        <v>0.94784470944586285</v>
      </c>
      <c r="AW67" s="93">
        <f t="shared" si="266"/>
        <v>0.94809121316128464</v>
      </c>
      <c r="AX67" s="93">
        <f t="shared" si="266"/>
        <v>0.94829983912589222</v>
      </c>
      <c r="AY67" s="93">
        <f t="shared" si="266"/>
        <v>0.94856543744837796</v>
      </c>
      <c r="AZ67" s="93">
        <f t="shared" si="266"/>
        <v>0.94883111015922239</v>
      </c>
      <c r="BA67" s="93">
        <f t="shared" si="266"/>
        <v>0.94911584491269607</v>
      </c>
      <c r="BB67" s="93">
        <f t="shared" si="266"/>
        <v>0.94946714775736607</v>
      </c>
      <c r="BC67" s="93">
        <f t="shared" si="266"/>
        <v>0.94971407341645442</v>
      </c>
      <c r="BD67" s="93">
        <f t="shared" si="268"/>
        <v>0.95008460641295567</v>
      </c>
      <c r="BE67" s="93">
        <f t="shared" si="268"/>
        <v>0.9504552839737056</v>
      </c>
      <c r="BF67" s="93">
        <f t="shared" si="268"/>
        <v>0.95083561822099361</v>
      </c>
      <c r="BG67" s="93">
        <f t="shared" si="268"/>
        <v>0.95128272109991086</v>
      </c>
      <c r="BH67" s="93">
        <f t="shared" si="268"/>
        <v>0.95152060125022342</v>
      </c>
      <c r="BI67" s="93">
        <f t="shared" si="268"/>
        <v>0.9518442282878411</v>
      </c>
      <c r="BJ67" s="93">
        <f t="shared" si="268"/>
        <v>0.95223464449208306</v>
      </c>
      <c r="BK67" s="93">
        <f t="shared" si="268"/>
        <v>0.95268240522253766</v>
      </c>
      <c r="BL67" s="93">
        <f t="shared" si="268"/>
        <v>0.95304456215615663</v>
      </c>
      <c r="BM67" s="93">
        <f t="shared" si="268"/>
        <v>0.95354040316580324</v>
      </c>
      <c r="BN67" s="93">
        <f t="shared" si="268"/>
        <v>0.95401741187173883</v>
      </c>
      <c r="BO67" s="93">
        <f t="shared" si="268"/>
        <v>0.95463792652397939</v>
      </c>
      <c r="BP67" s="93">
        <f t="shared" si="268"/>
        <v>0.95531620102670856</v>
      </c>
      <c r="BQ67" s="93">
        <f t="shared" si="268"/>
        <v>0.95601409131336723</v>
      </c>
      <c r="BR67" s="93">
        <f t="shared" si="268"/>
        <v>0.95670291741390523</v>
      </c>
      <c r="BS67" s="93">
        <f t="shared" si="261"/>
        <v>0.95769892429517245</v>
      </c>
      <c r="BT67" s="93">
        <f t="shared" si="260"/>
        <v>0.95863838991729133</v>
      </c>
      <c r="BU67" s="93">
        <f t="shared" si="260"/>
        <v>0.95973248495013463</v>
      </c>
      <c r="BV67" s="93">
        <f t="shared" si="260"/>
        <v>0.96122237963857438</v>
      </c>
      <c r="BW67" s="93">
        <f t="shared" si="260"/>
        <v>0.96270494525426575</v>
      </c>
      <c r="BX67" s="93">
        <f t="shared" si="260"/>
        <v>0.96438297162489328</v>
      </c>
      <c r="BY67" s="93">
        <f t="shared" si="260"/>
        <v>0.96599618525426756</v>
      </c>
      <c r="BZ67" s="93">
        <f t="shared" si="260"/>
        <v>0.96789325603609833</v>
      </c>
      <c r="CA67" s="93">
        <f t="shared" si="260"/>
        <v>0.96981348673984336</v>
      </c>
      <c r="CB67" s="93">
        <f t="shared" si="260"/>
        <v>0.97240982096181128</v>
      </c>
      <c r="CC67" s="93">
        <f t="shared" si="260"/>
        <v>0.97527713574088959</v>
      </c>
      <c r="CD67" s="93">
        <f t="shared" si="260"/>
        <v>0.97847675472885287</v>
      </c>
      <c r="CE67" s="93">
        <f t="shared" si="260"/>
        <v>0.98172626867817769</v>
      </c>
      <c r="CF67" s="93">
        <f t="shared" si="260"/>
        <v>0.98561946556716795</v>
      </c>
      <c r="CG67" s="93">
        <f t="shared" si="260"/>
        <v>0.99021405880000002</v>
      </c>
      <c r="CH67" s="93">
        <f t="shared" si="260"/>
        <v>0.99507999999999996</v>
      </c>
      <c r="CI67" s="93">
        <f t="shared" ref="CI67:CX82" si="270">IF($W67&lt;CI$3,0,IF($W67=CI$3,1,CI66*$U66))</f>
        <v>1</v>
      </c>
      <c r="CJ67" s="93">
        <f t="shared" si="263"/>
        <v>0</v>
      </c>
      <c r="CK67" s="93">
        <f t="shared" si="263"/>
        <v>0</v>
      </c>
      <c r="CL67" s="93">
        <f t="shared" si="263"/>
        <v>0</v>
      </c>
      <c r="CM67" s="93">
        <f t="shared" si="263"/>
        <v>0</v>
      </c>
      <c r="CN67" s="93">
        <f t="shared" si="263"/>
        <v>0</v>
      </c>
      <c r="CO67" s="93">
        <f t="shared" si="263"/>
        <v>0</v>
      </c>
      <c r="CP67" s="93">
        <f t="shared" si="263"/>
        <v>0</v>
      </c>
      <c r="CQ67" s="93">
        <f t="shared" si="263"/>
        <v>0</v>
      </c>
      <c r="CR67" s="93">
        <f t="shared" si="263"/>
        <v>0</v>
      </c>
      <c r="CS67" s="93">
        <f t="shared" si="263"/>
        <v>0</v>
      </c>
      <c r="CT67" s="93">
        <f t="shared" si="263"/>
        <v>0</v>
      </c>
      <c r="CU67" s="93">
        <f t="shared" si="263"/>
        <v>0</v>
      </c>
      <c r="CV67" s="93">
        <f t="shared" si="263"/>
        <v>0</v>
      </c>
      <c r="CW67" s="93">
        <f t="shared" si="263"/>
        <v>0</v>
      </c>
      <c r="CX67" s="93">
        <f t="shared" si="263"/>
        <v>0</v>
      </c>
      <c r="CY67" s="93">
        <f t="shared" si="262"/>
        <v>0</v>
      </c>
      <c r="CZ67" s="93">
        <f t="shared" si="262"/>
        <v>0</v>
      </c>
      <c r="DA67" s="93">
        <f t="shared" si="262"/>
        <v>0</v>
      </c>
      <c r="DB67" s="93">
        <f t="shared" si="262"/>
        <v>0</v>
      </c>
      <c r="DC67" s="93">
        <f t="shared" si="262"/>
        <v>0</v>
      </c>
      <c r="DD67" s="93">
        <f t="shared" si="262"/>
        <v>0</v>
      </c>
      <c r="DE67" s="93">
        <f t="shared" si="262"/>
        <v>0</v>
      </c>
      <c r="DF67" s="93">
        <f t="shared" si="262"/>
        <v>0</v>
      </c>
      <c r="DG67" s="93">
        <f t="shared" si="262"/>
        <v>0</v>
      </c>
      <c r="DH67" s="93">
        <f t="shared" si="262"/>
        <v>0</v>
      </c>
      <c r="DI67" s="93">
        <f t="shared" si="262"/>
        <v>0</v>
      </c>
      <c r="DJ67" s="93">
        <f t="shared" si="262"/>
        <v>0</v>
      </c>
      <c r="DK67" s="93">
        <f t="shared" si="262"/>
        <v>0</v>
      </c>
      <c r="DL67" s="93">
        <f t="shared" si="262"/>
        <v>0</v>
      </c>
      <c r="DM67" s="93">
        <f t="shared" si="262"/>
        <v>0</v>
      </c>
      <c r="DN67" s="93">
        <f t="shared" si="262"/>
        <v>0</v>
      </c>
      <c r="DO67" s="93">
        <f t="shared" si="269"/>
        <v>0</v>
      </c>
      <c r="DP67" s="93">
        <f t="shared" si="269"/>
        <v>0</v>
      </c>
      <c r="DQ67" s="93">
        <f t="shared" si="269"/>
        <v>0</v>
      </c>
      <c r="DR67" s="93">
        <f t="shared" si="269"/>
        <v>0</v>
      </c>
      <c r="DS67" s="93">
        <f t="shared" si="269"/>
        <v>0</v>
      </c>
      <c r="DU67" s="37">
        <v>63</v>
      </c>
      <c r="DV67" s="93">
        <f t="shared" si="147"/>
        <v>0.39862890260540995</v>
      </c>
      <c r="DW67" s="93">
        <f t="shared" si="148"/>
        <v>0.40449109234960712</v>
      </c>
      <c r="DX67" s="93">
        <f t="shared" si="149"/>
        <v>0.41043949076651309</v>
      </c>
      <c r="DY67" s="93">
        <f t="shared" si="150"/>
        <v>0.41647536563072646</v>
      </c>
      <c r="DZ67" s="93">
        <f t="shared" si="151"/>
        <v>0.42260000336059006</v>
      </c>
      <c r="EA67" s="93">
        <f t="shared" si="152"/>
        <v>0.42881470929236343</v>
      </c>
      <c r="EB67" s="93">
        <f t="shared" si="153"/>
        <v>0.43512080795842756</v>
      </c>
      <c r="EC67" s="93">
        <f t="shared" si="154"/>
        <v>0.44151964336958088</v>
      </c>
      <c r="ED67" s="93">
        <f t="shared" si="155"/>
        <v>0.44801257930148641</v>
      </c>
      <c r="EE67" s="93">
        <f t="shared" si="156"/>
        <v>0.45460099958533173</v>
      </c>
      <c r="EF67" s="93">
        <f t="shared" si="157"/>
        <v>0.46128630840276302</v>
      </c>
      <c r="EG67" s="93">
        <f t="shared" si="158"/>
        <v>0.46806993058515656</v>
      </c>
      <c r="EH67" s="93">
        <f t="shared" si="159"/>
        <v>0.47495331191729118</v>
      </c>
      <c r="EI67" s="93">
        <f t="shared" si="160"/>
        <v>0.48193791944548658</v>
      </c>
      <c r="EJ67" s="93">
        <f t="shared" si="161"/>
        <v>0.48902524179027312</v>
      </c>
      <c r="EK67" s="93">
        <f t="shared" si="162"/>
        <v>0.49621678946365944</v>
      </c>
      <c r="EL67" s="93">
        <f t="shared" si="163"/>
        <v>0.50351409519106616</v>
      </c>
      <c r="EM67" s="93">
        <f t="shared" si="164"/>
        <v>0.51091871423799351</v>
      </c>
      <c r="EN67" s="93">
        <f t="shared" si="165"/>
        <v>0.51843222474149331</v>
      </c>
      <c r="EO67" s="93">
        <f t="shared" si="166"/>
        <v>0.5260562280465152</v>
      </c>
      <c r="EP67" s="93">
        <f t="shared" si="167"/>
        <v>0.53379234904719919</v>
      </c>
      <c r="EQ67" s="93">
        <f t="shared" si="168"/>
        <v>0.54164223653318744</v>
      </c>
      <c r="ER67" s="93">
        <f t="shared" si="169"/>
        <v>0.54960756354102847</v>
      </c>
      <c r="ES67" s="93">
        <f t="shared" si="170"/>
        <v>0.55769002771074938</v>
      </c>
      <c r="ET67" s="93">
        <f t="shared" si="171"/>
        <v>0.56589135164767213</v>
      </c>
      <c r="EU67" s="93">
        <f t="shared" si="172"/>
        <v>0.57421328328954968</v>
      </c>
      <c r="EV67" s="93">
        <f t="shared" si="173"/>
        <v>0.58265759627910185</v>
      </c>
      <c r="EW67" s="93">
        <f t="shared" si="174"/>
        <v>0.59122609034202978</v>
      </c>
      <c r="EX67" s="93">
        <f t="shared" si="175"/>
        <v>0.59992059167058898</v>
      </c>
      <c r="EY67" s="93">
        <f t="shared" si="176"/>
        <v>0.60874295331280348</v>
      </c>
      <c r="EZ67" s="93">
        <f t="shared" si="177"/>
        <v>0.61769505556740356</v>
      </c>
      <c r="FA67" s="93">
        <f t="shared" si="178"/>
        <v>0.62677880638457129</v>
      </c>
      <c r="FB67" s="93">
        <f t="shared" si="179"/>
        <v>0.63599614177257957</v>
      </c>
      <c r="FC67" s="93">
        <f t="shared" si="180"/>
        <v>0.64534902621041157</v>
      </c>
      <c r="FD67" s="93">
        <f t="shared" si="181"/>
        <v>0.65483945306644697</v>
      </c>
      <c r="FE67" s="93">
        <f t="shared" si="182"/>
        <v>0.6644694450233064</v>
      </c>
      <c r="FF67" s="93">
        <f t="shared" si="183"/>
        <v>0.67424105450894323</v>
      </c>
      <c r="FG67" s="93">
        <f t="shared" si="184"/>
        <v>0.68415636413407466</v>
      </c>
      <c r="FH67" s="93">
        <f t="shared" si="185"/>
        <v>0.69421748713604636</v>
      </c>
      <c r="FI67" s="93">
        <f t="shared" si="186"/>
        <v>0.70442656782922342</v>
      </c>
      <c r="FJ67" s="93">
        <f t="shared" si="187"/>
        <v>0.71478578206200605</v>
      </c>
      <c r="FK67" s="93">
        <f t="shared" si="188"/>
        <v>0.72529733768056492</v>
      </c>
      <c r="FL67" s="93">
        <f t="shared" si="189"/>
        <v>0.73596347499939674</v>
      </c>
      <c r="FM67" s="93">
        <f t="shared" si="190"/>
        <v>0.7467864672787996</v>
      </c>
      <c r="FN67" s="93">
        <f t="shared" si="191"/>
        <v>0.75776862120937016</v>
      </c>
      <c r="FO67" s="93">
        <f t="shared" si="192"/>
        <v>0.76891227740362555</v>
      </c>
      <c r="FP67" s="93">
        <f t="shared" si="193"/>
        <v>0.78021981089485526</v>
      </c>
      <c r="FQ67" s="93">
        <f t="shared" si="194"/>
        <v>0.79169363164330897</v>
      </c>
      <c r="FR67" s="93">
        <f t="shared" si="195"/>
        <v>0.80333618504982807</v>
      </c>
      <c r="FS67" s="93">
        <f t="shared" si="196"/>
        <v>0.81514995247703126</v>
      </c>
      <c r="FT67" s="93">
        <f t="shared" si="197"/>
        <v>0.827137451778164</v>
      </c>
      <c r="FU67" s="93">
        <f t="shared" si="198"/>
        <v>0.83930123783372512</v>
      </c>
      <c r="FV67" s="93">
        <f t="shared" si="199"/>
        <v>0.8516439030959857</v>
      </c>
      <c r="FW67" s="93">
        <f t="shared" si="200"/>
        <v>0.86416807814151486</v>
      </c>
      <c r="FX67" s="93">
        <f t="shared" si="201"/>
        <v>0.8768764322318312</v>
      </c>
      <c r="FY67" s="93">
        <f t="shared" si="202"/>
        <v>0.88977167388229927</v>
      </c>
      <c r="FZ67" s="93">
        <f t="shared" si="203"/>
        <v>0.90285655143939192</v>
      </c>
      <c r="GA67" s="93">
        <f t="shared" si="204"/>
        <v>0.91613385366644173</v>
      </c>
      <c r="GB67" s="93">
        <f t="shared" si="205"/>
        <v>0.92960641033800695</v>
      </c>
      <c r="GC67" s="93">
        <f t="shared" si="206"/>
        <v>0.94327709284297756</v>
      </c>
      <c r="GD67" s="93">
        <f t="shared" si="207"/>
        <v>0.95714881479655067</v>
      </c>
      <c r="GE67" s="93">
        <f t="shared" si="208"/>
        <v>0.97122453266120568</v>
      </c>
      <c r="GF67" s="93">
        <f t="shared" si="209"/>
        <v>0.98550724637681164</v>
      </c>
      <c r="GG67" s="93">
        <f t="shared" si="210"/>
        <v>1</v>
      </c>
      <c r="GH67" s="93">
        <f t="shared" si="211"/>
        <v>0</v>
      </c>
      <c r="GI67" s="93">
        <f t="shared" si="212"/>
        <v>0</v>
      </c>
      <c r="GJ67" s="93">
        <f t="shared" si="213"/>
        <v>0</v>
      </c>
      <c r="GK67" s="93">
        <f t="shared" si="214"/>
        <v>0</v>
      </c>
      <c r="GL67" s="93">
        <f t="shared" si="215"/>
        <v>0</v>
      </c>
      <c r="GM67" s="93">
        <f t="shared" si="216"/>
        <v>0</v>
      </c>
      <c r="GN67" s="93">
        <f t="shared" si="217"/>
        <v>0</v>
      </c>
      <c r="GO67" s="93">
        <f t="shared" si="218"/>
        <v>0</v>
      </c>
      <c r="GP67" s="93">
        <f t="shared" si="219"/>
        <v>0</v>
      </c>
      <c r="GQ67" s="93">
        <f t="shared" si="220"/>
        <v>0</v>
      </c>
      <c r="GR67" s="93">
        <f t="shared" si="221"/>
        <v>0</v>
      </c>
      <c r="GS67" s="93">
        <f t="shared" si="222"/>
        <v>0</v>
      </c>
      <c r="GT67" s="93">
        <f t="shared" si="223"/>
        <v>0</v>
      </c>
      <c r="GU67" s="93">
        <f t="shared" si="224"/>
        <v>0</v>
      </c>
      <c r="GV67" s="93">
        <f t="shared" si="225"/>
        <v>0</v>
      </c>
      <c r="GW67" s="93">
        <f t="shared" si="226"/>
        <v>0</v>
      </c>
      <c r="GX67" s="93">
        <f t="shared" si="227"/>
        <v>0</v>
      </c>
      <c r="GY67" s="93">
        <f t="shared" si="228"/>
        <v>0</v>
      </c>
      <c r="GZ67" s="93">
        <f t="shared" si="229"/>
        <v>0</v>
      </c>
      <c r="HA67" s="93">
        <f t="shared" si="230"/>
        <v>0</v>
      </c>
      <c r="HB67" s="93">
        <f t="shared" si="231"/>
        <v>0</v>
      </c>
      <c r="HC67" s="93">
        <f t="shared" si="232"/>
        <v>0</v>
      </c>
      <c r="HD67" s="93">
        <f t="shared" si="233"/>
        <v>0</v>
      </c>
      <c r="HE67" s="93">
        <f t="shared" si="234"/>
        <v>0</v>
      </c>
      <c r="HF67" s="93">
        <f t="shared" si="235"/>
        <v>0</v>
      </c>
      <c r="HG67" s="93">
        <f t="shared" si="236"/>
        <v>0</v>
      </c>
      <c r="HH67" s="93">
        <f t="shared" si="237"/>
        <v>0</v>
      </c>
      <c r="HI67" s="93">
        <f t="shared" si="238"/>
        <v>0</v>
      </c>
      <c r="HJ67" s="93">
        <f t="shared" si="239"/>
        <v>0</v>
      </c>
      <c r="HK67" s="93">
        <f t="shared" si="240"/>
        <v>0</v>
      </c>
      <c r="HL67" s="93">
        <f t="shared" si="241"/>
        <v>0</v>
      </c>
      <c r="HM67" s="93">
        <f t="shared" si="242"/>
        <v>0</v>
      </c>
      <c r="HN67" s="93">
        <f t="shared" si="243"/>
        <v>0</v>
      </c>
      <c r="HO67" s="93">
        <f t="shared" si="244"/>
        <v>0</v>
      </c>
      <c r="HP67" s="93">
        <f t="shared" si="245"/>
        <v>0</v>
      </c>
      <c r="HQ67" s="93">
        <f t="shared" si="246"/>
        <v>0</v>
      </c>
    </row>
    <row r="68" spans="2:225" x14ac:dyDescent="0.25">
      <c r="B68" s="40">
        <v>64</v>
      </c>
      <c r="C68" s="91">
        <f t="shared" ref="C68:C99" ca="1" si="271">SUMPRODUCT($K$4:$K$103,OFFSET($X$4,0,B68,100,1),OFFSET($DV$4,0,B68,100,1))</f>
        <v>844954.92392460105</v>
      </c>
      <c r="D68" s="91">
        <f t="shared" ref="D68:D103" ca="1" si="272">SUMPRODUCT($K$4:$K$103,OFFSET($X$4,0,B68,100,1))</f>
        <v>885997.65632648568</v>
      </c>
      <c r="E68" s="91">
        <f t="shared" ref="E68:E103" ca="1" si="273">SUMPRODUCT($Q$4:$Q$103,OFFSET($X$4,0,B68,100,1),OFFSET($DV$4,0,B68,100,1))</f>
        <v>1868988.1121227136</v>
      </c>
      <c r="F68" s="91">
        <f t="shared" ref="F68:F103" ca="1" si="274">SUMPRODUCT($Q$4:$Q$103,OFFSET($X$4,0,B68,100,1))</f>
        <v>2117229.2098646536</v>
      </c>
      <c r="H68" s="40">
        <v>64</v>
      </c>
      <c r="I68" s="91">
        <f t="shared" si="264"/>
        <v>469998.91165587428</v>
      </c>
      <c r="J68" s="41">
        <f t="shared" si="265"/>
        <v>0.72299999999999998</v>
      </c>
      <c r="K68" s="92">
        <f t="shared" ref="K68:K99" si="275">I68*J68</f>
        <v>339809.21312719712</v>
      </c>
      <c r="L68" s="92">
        <f t="shared" ref="L68:L99" si="276">K68/AD_2015</f>
        <v>1353.8215662438133</v>
      </c>
      <c r="M68" s="42"/>
      <c r="N68" s="40">
        <v>64</v>
      </c>
      <c r="O68" s="54">
        <f t="shared" si="133"/>
        <v>3.83767404095655</v>
      </c>
      <c r="P68" s="92">
        <f t="shared" si="258"/>
        <v>439.55873803449845</v>
      </c>
      <c r="Q68" s="92">
        <f t="shared" ref="Q68:Q99" si="277">P68*365</f>
        <v>160438.93938259193</v>
      </c>
      <c r="R68" s="42"/>
      <c r="S68" s="40">
        <v>64</v>
      </c>
      <c r="T68" s="54">
        <f>'7. Dödsrisk'!F68</f>
        <v>6.3E-3</v>
      </c>
      <c r="U68" s="90">
        <f t="shared" si="116"/>
        <v>0.99370000000000003</v>
      </c>
      <c r="V68" s="43"/>
      <c r="W68" s="37">
        <v>64</v>
      </c>
      <c r="X68" s="93">
        <f t="shared" si="267"/>
        <v>0.93721250287551328</v>
      </c>
      <c r="Y68" s="93">
        <f t="shared" si="267"/>
        <v>0.93918479093647989</v>
      </c>
      <c r="Z68" s="93">
        <f t="shared" si="267"/>
        <v>0.9393632699577722</v>
      </c>
      <c r="AA68" s="93">
        <f t="shared" si="267"/>
        <v>0.93946661128501352</v>
      </c>
      <c r="AB68" s="93">
        <f t="shared" si="267"/>
        <v>0.93951358696436116</v>
      </c>
      <c r="AC68" s="93">
        <f t="shared" si="267"/>
        <v>0.93957935751938815</v>
      </c>
      <c r="AD68" s="93">
        <f t="shared" si="267"/>
        <v>0.93957935751938815</v>
      </c>
      <c r="AE68" s="93">
        <f t="shared" si="267"/>
        <v>0.93968272261887642</v>
      </c>
      <c r="AF68" s="93">
        <f t="shared" si="267"/>
        <v>0.93976730167602718</v>
      </c>
      <c r="AG68" s="93">
        <f t="shared" si="267"/>
        <v>0.93985188834597833</v>
      </c>
      <c r="AH68" s="93">
        <f t="shared" si="267"/>
        <v>0.93993648262941487</v>
      </c>
      <c r="AI68" s="93">
        <f t="shared" si="267"/>
        <v>0.94012450753092136</v>
      </c>
      <c r="AJ68" s="93">
        <f t="shared" si="267"/>
        <v>0.94016211401548178</v>
      </c>
      <c r="AK68" s="93">
        <f t="shared" si="267"/>
        <v>0.94019972200436153</v>
      </c>
      <c r="AL68" s="93">
        <f t="shared" si="267"/>
        <v>0.94035017803284759</v>
      </c>
      <c r="AM68" s="93">
        <f t="shared" si="267"/>
        <v>0.94053828568998521</v>
      </c>
      <c r="AN68" s="93">
        <f t="shared" si="266"/>
        <v>0.94059472137326772</v>
      </c>
      <c r="AO68" s="93">
        <f t="shared" si="266"/>
        <v>0.94081110792809108</v>
      </c>
      <c r="AP68" s="93">
        <f t="shared" si="266"/>
        <v>0.94084874187776624</v>
      </c>
      <c r="AQ68" s="93">
        <f t="shared" si="266"/>
        <v>0.94103694926761972</v>
      </c>
      <c r="AR68" s="93">
        <f t="shared" si="266"/>
        <v>0.94124402295266874</v>
      </c>
      <c r="AS68" s="93">
        <f t="shared" si="266"/>
        <v>0.94148881004328044</v>
      </c>
      <c r="AT68" s="93">
        <f t="shared" si="266"/>
        <v>0.94173366079508736</v>
      </c>
      <c r="AU68" s="93">
        <f t="shared" si="266"/>
        <v>0.94189378273815283</v>
      </c>
      <c r="AV68" s="93">
        <f t="shared" si="266"/>
        <v>0.94214816274209323</v>
      </c>
      <c r="AW68" s="93">
        <f t="shared" si="266"/>
        <v>0.94239318497018532</v>
      </c>
      <c r="AX68" s="93">
        <f t="shared" si="266"/>
        <v>0.94260055709274559</v>
      </c>
      <c r="AY68" s="93">
        <f t="shared" si="266"/>
        <v>0.94286455916931322</v>
      </c>
      <c r="AZ68" s="93">
        <f t="shared" si="266"/>
        <v>0.9431286351871655</v>
      </c>
      <c r="BA68" s="93">
        <f t="shared" si="266"/>
        <v>0.94341165868477084</v>
      </c>
      <c r="BB68" s="93">
        <f t="shared" si="266"/>
        <v>0.9437608501993443</v>
      </c>
      <c r="BC68" s="93">
        <f t="shared" si="266"/>
        <v>0.94400629183522156</v>
      </c>
      <c r="BD68" s="93">
        <f t="shared" si="268"/>
        <v>0.94437459792841383</v>
      </c>
      <c r="BE68" s="93">
        <f t="shared" si="268"/>
        <v>0.94474304771702367</v>
      </c>
      <c r="BF68" s="93">
        <f t="shared" si="268"/>
        <v>0.94512109615548545</v>
      </c>
      <c r="BG68" s="93">
        <f t="shared" si="268"/>
        <v>0.94556551194610039</v>
      </c>
      <c r="BH68" s="93">
        <f t="shared" si="268"/>
        <v>0.94580196243670966</v>
      </c>
      <c r="BI68" s="93">
        <f t="shared" si="268"/>
        <v>0.94612364447583119</v>
      </c>
      <c r="BJ68" s="93">
        <f t="shared" si="268"/>
        <v>0.94651171427868563</v>
      </c>
      <c r="BK68" s="93">
        <f t="shared" si="268"/>
        <v>0.94695678396715022</v>
      </c>
      <c r="BL68" s="93">
        <f t="shared" si="268"/>
        <v>0.94731676433759815</v>
      </c>
      <c r="BM68" s="93">
        <f t="shared" si="268"/>
        <v>0.9478096253427768</v>
      </c>
      <c r="BN68" s="93">
        <f t="shared" si="268"/>
        <v>0.94828376722638974</v>
      </c>
      <c r="BO68" s="93">
        <f t="shared" si="268"/>
        <v>0.94890055258557027</v>
      </c>
      <c r="BP68" s="93">
        <f t="shared" si="268"/>
        <v>0.94957475065853802</v>
      </c>
      <c r="BQ68" s="93">
        <f t="shared" si="268"/>
        <v>0.95026844662457388</v>
      </c>
      <c r="BR68" s="93">
        <f t="shared" si="268"/>
        <v>0.95095313288024774</v>
      </c>
      <c r="BS68" s="93">
        <f t="shared" si="261"/>
        <v>0.95194315376015848</v>
      </c>
      <c r="BT68" s="93">
        <f t="shared" si="261"/>
        <v>0.95287697319388842</v>
      </c>
      <c r="BU68" s="93">
        <f t="shared" si="261"/>
        <v>0.95396449271558437</v>
      </c>
      <c r="BV68" s="93">
        <f t="shared" si="261"/>
        <v>0.95544543313694663</v>
      </c>
      <c r="BW68" s="93">
        <f t="shared" si="261"/>
        <v>0.95691908853328767</v>
      </c>
      <c r="BX68" s="93">
        <f t="shared" si="261"/>
        <v>0.95858702996542766</v>
      </c>
      <c r="BY68" s="93">
        <f t="shared" si="261"/>
        <v>0.96019054818088945</v>
      </c>
      <c r="BZ68" s="93">
        <f t="shared" si="261"/>
        <v>0.96207621756732142</v>
      </c>
      <c r="CA68" s="93">
        <f t="shared" si="261"/>
        <v>0.96398490768453693</v>
      </c>
      <c r="CB68" s="93">
        <f t="shared" si="261"/>
        <v>0.96656563793783079</v>
      </c>
      <c r="CC68" s="93">
        <f t="shared" si="261"/>
        <v>0.96941572015508692</v>
      </c>
      <c r="CD68" s="93">
        <f t="shared" si="261"/>
        <v>0.97259610943293251</v>
      </c>
      <c r="CE68" s="93">
        <f t="shared" si="261"/>
        <v>0.97582609380342189</v>
      </c>
      <c r="CF68" s="93">
        <f t="shared" si="261"/>
        <v>0.97969589257910927</v>
      </c>
      <c r="CG68" s="93">
        <f t="shared" si="261"/>
        <v>0.98426287230661202</v>
      </c>
      <c r="CH68" s="93">
        <f t="shared" si="261"/>
        <v>0.98909956919999997</v>
      </c>
      <c r="CI68" s="93">
        <f t="shared" si="270"/>
        <v>0.99399000000000004</v>
      </c>
      <c r="CJ68" s="93">
        <f t="shared" si="263"/>
        <v>1</v>
      </c>
      <c r="CK68" s="93">
        <f t="shared" si="263"/>
        <v>0</v>
      </c>
      <c r="CL68" s="93">
        <f t="shared" si="263"/>
        <v>0</v>
      </c>
      <c r="CM68" s="93">
        <f t="shared" si="263"/>
        <v>0</v>
      </c>
      <c r="CN68" s="93">
        <f t="shared" si="263"/>
        <v>0</v>
      </c>
      <c r="CO68" s="93">
        <f t="shared" si="263"/>
        <v>0</v>
      </c>
      <c r="CP68" s="93">
        <f t="shared" si="263"/>
        <v>0</v>
      </c>
      <c r="CQ68" s="93">
        <f t="shared" si="263"/>
        <v>0</v>
      </c>
      <c r="CR68" s="93">
        <f t="shared" si="263"/>
        <v>0</v>
      </c>
      <c r="CS68" s="93">
        <f t="shared" si="263"/>
        <v>0</v>
      </c>
      <c r="CT68" s="93">
        <f t="shared" si="263"/>
        <v>0</v>
      </c>
      <c r="CU68" s="93">
        <f t="shared" si="263"/>
        <v>0</v>
      </c>
      <c r="CV68" s="93">
        <f t="shared" si="263"/>
        <v>0</v>
      </c>
      <c r="CW68" s="93">
        <f t="shared" si="263"/>
        <v>0</v>
      </c>
      <c r="CX68" s="93">
        <f t="shared" si="263"/>
        <v>0</v>
      </c>
      <c r="CY68" s="93">
        <f t="shared" si="262"/>
        <v>0</v>
      </c>
      <c r="CZ68" s="93">
        <f t="shared" si="262"/>
        <v>0</v>
      </c>
      <c r="DA68" s="93">
        <f t="shared" si="262"/>
        <v>0</v>
      </c>
      <c r="DB68" s="93">
        <f t="shared" si="262"/>
        <v>0</v>
      </c>
      <c r="DC68" s="93">
        <f t="shared" si="262"/>
        <v>0</v>
      </c>
      <c r="DD68" s="93">
        <f t="shared" si="262"/>
        <v>0</v>
      </c>
      <c r="DE68" s="93">
        <f t="shared" si="262"/>
        <v>0</v>
      </c>
      <c r="DF68" s="93">
        <f t="shared" si="262"/>
        <v>0</v>
      </c>
      <c r="DG68" s="93">
        <f t="shared" si="262"/>
        <v>0</v>
      </c>
      <c r="DH68" s="93">
        <f t="shared" si="262"/>
        <v>0</v>
      </c>
      <c r="DI68" s="93">
        <f t="shared" si="262"/>
        <v>0</v>
      </c>
      <c r="DJ68" s="93">
        <f t="shared" si="262"/>
        <v>0</v>
      </c>
      <c r="DK68" s="93">
        <f t="shared" si="262"/>
        <v>0</v>
      </c>
      <c r="DL68" s="93">
        <f t="shared" si="262"/>
        <v>0</v>
      </c>
      <c r="DM68" s="93">
        <f t="shared" si="262"/>
        <v>0</v>
      </c>
      <c r="DN68" s="93">
        <f t="shared" si="262"/>
        <v>0</v>
      </c>
      <c r="DO68" s="93">
        <f t="shared" si="269"/>
        <v>0</v>
      </c>
      <c r="DP68" s="93">
        <f t="shared" si="269"/>
        <v>0</v>
      </c>
      <c r="DQ68" s="93">
        <f t="shared" si="269"/>
        <v>0</v>
      </c>
      <c r="DR68" s="93">
        <f t="shared" si="269"/>
        <v>0</v>
      </c>
      <c r="DS68" s="93">
        <f t="shared" si="269"/>
        <v>0</v>
      </c>
      <c r="DU68" s="37">
        <v>64</v>
      </c>
      <c r="DV68" s="93">
        <f t="shared" ref="DV68:DV103" si="278">IF($W68&lt;DV$3,0,IF($W68=DV$3,1,DV67*((1+TF))/(1+DF)))</f>
        <v>0.39285167213286781</v>
      </c>
      <c r="DW68" s="93">
        <f t="shared" ref="DW68:DW103" si="279">IF($W68&lt;DW$3,0,IF($W68=DW$3,1,DW67*((1+TF))/(1+DF)))</f>
        <v>0.39862890260540995</v>
      </c>
      <c r="DX68" s="93">
        <f t="shared" ref="DX68:DX103" si="280">IF($W68&lt;DX$3,0,IF($W68=DX$3,1,DX67*((1+TF))/(1+DF)))</f>
        <v>0.40449109234960712</v>
      </c>
      <c r="DY68" s="93">
        <f t="shared" ref="DY68:DY103" si="281">IF($W68&lt;DY$3,0,IF($W68=DY$3,1,DY67*((1+TF))/(1+DF)))</f>
        <v>0.41043949076651309</v>
      </c>
      <c r="DZ68" s="93">
        <f t="shared" ref="DZ68:DZ103" si="282">IF($W68&lt;DZ$3,0,IF($W68=DZ$3,1,DZ67*((1+TF))/(1+DF)))</f>
        <v>0.41647536563072646</v>
      </c>
      <c r="EA68" s="93">
        <f t="shared" ref="EA68:EA103" si="283">IF($W68&lt;EA$3,0,IF($W68=EA$3,1,EA67*((1+TF))/(1+DF)))</f>
        <v>0.42260000336059006</v>
      </c>
      <c r="EB68" s="93">
        <f t="shared" ref="EB68:EB103" si="284">IF($W68&lt;EB$3,0,IF($W68=EB$3,1,EB67*((1+TF))/(1+DF)))</f>
        <v>0.42881470929236343</v>
      </c>
      <c r="EC68" s="93">
        <f t="shared" ref="EC68:EC103" si="285">IF($W68&lt;EC$3,0,IF($W68=EC$3,1,EC67*((1+TF))/(1+DF)))</f>
        <v>0.43512080795842756</v>
      </c>
      <c r="ED68" s="93">
        <f t="shared" ref="ED68:ED103" si="286">IF($W68&lt;ED$3,0,IF($W68=ED$3,1,ED67*((1+TF))/(1+DF)))</f>
        <v>0.44151964336958088</v>
      </c>
      <c r="EE68" s="93">
        <f t="shared" ref="EE68:EE103" si="287">IF($W68&lt;EE$3,0,IF($W68=EE$3,1,EE67*((1+TF))/(1+DF)))</f>
        <v>0.44801257930148641</v>
      </c>
      <c r="EF68" s="93">
        <f t="shared" ref="EF68:EF103" si="288">IF($W68&lt;EF$3,0,IF($W68=EF$3,1,EF67*((1+TF))/(1+DF)))</f>
        <v>0.45460099958533173</v>
      </c>
      <c r="EG68" s="93">
        <f t="shared" ref="EG68:EG103" si="289">IF($W68&lt;EG$3,0,IF($W68=EG$3,1,EG67*((1+TF))/(1+DF)))</f>
        <v>0.46128630840276302</v>
      </c>
      <c r="EH68" s="93">
        <f t="shared" ref="EH68:EH103" si="290">IF($W68&lt;EH$3,0,IF($W68=EH$3,1,EH67*((1+TF))/(1+DF)))</f>
        <v>0.46806993058515656</v>
      </c>
      <c r="EI68" s="93">
        <f t="shared" ref="EI68:EI103" si="291">IF($W68&lt;EI$3,0,IF($W68=EI$3,1,EI67*((1+TF))/(1+DF)))</f>
        <v>0.47495331191729118</v>
      </c>
      <c r="EJ68" s="93">
        <f t="shared" ref="EJ68:EJ103" si="292">IF($W68&lt;EJ$3,0,IF($W68=EJ$3,1,EJ67*((1+TF))/(1+DF)))</f>
        <v>0.48193791944548658</v>
      </c>
      <c r="EK68" s="93">
        <f t="shared" ref="EK68:EK103" si="293">IF($W68&lt;EK$3,0,IF($W68=EK$3,1,EK67*((1+TF))/(1+DF)))</f>
        <v>0.48902524179027312</v>
      </c>
      <c r="EL68" s="93">
        <f t="shared" ref="EL68:EL103" si="294">IF($W68&lt;EL$3,0,IF($W68=EL$3,1,EL67*((1+TF))/(1+DF)))</f>
        <v>0.49621678946365944</v>
      </c>
      <c r="EM68" s="93">
        <f t="shared" ref="EM68:EM103" si="295">IF($W68&lt;EM$3,0,IF($W68=EM$3,1,EM67*((1+TF))/(1+DF)))</f>
        <v>0.50351409519106616</v>
      </c>
      <c r="EN68" s="93">
        <f t="shared" ref="EN68:EN103" si="296">IF($W68&lt;EN$3,0,IF($W68=EN$3,1,EN67*((1+TF))/(1+DF)))</f>
        <v>0.51091871423799351</v>
      </c>
      <c r="EO68" s="93">
        <f t="shared" ref="EO68:EO103" si="297">IF($W68&lt;EO$3,0,IF($W68=EO$3,1,EO67*((1+TF))/(1+DF)))</f>
        <v>0.51843222474149331</v>
      </c>
      <c r="EP68" s="93">
        <f t="shared" ref="EP68:EP103" si="298">IF($W68&lt;EP$3,0,IF($W68=EP$3,1,EP67*((1+TF))/(1+DF)))</f>
        <v>0.5260562280465152</v>
      </c>
      <c r="EQ68" s="93">
        <f t="shared" ref="EQ68:EQ103" si="299">IF($W68&lt;EQ$3,0,IF($W68=EQ$3,1,EQ67*((1+TF))/(1+DF)))</f>
        <v>0.53379234904719919</v>
      </c>
      <c r="ER68" s="93">
        <f t="shared" ref="ER68:ER103" si="300">IF($W68&lt;ER$3,0,IF($W68=ER$3,1,ER67*((1+TF))/(1+DF)))</f>
        <v>0.54164223653318744</v>
      </c>
      <c r="ES68" s="93">
        <f t="shared" ref="ES68:ES103" si="301">IF($W68&lt;ES$3,0,IF($W68=ES$3,1,ES67*((1+TF))/(1+DF)))</f>
        <v>0.54960756354102847</v>
      </c>
      <c r="ET68" s="93">
        <f t="shared" ref="ET68:ET103" si="302">IF($W68&lt;ET$3,0,IF($W68=ET$3,1,ET67*((1+TF))/(1+DF)))</f>
        <v>0.55769002771074938</v>
      </c>
      <c r="EU68" s="93">
        <f t="shared" ref="EU68:EU103" si="303">IF($W68&lt;EU$3,0,IF($W68=EU$3,1,EU67*((1+TF))/(1+DF)))</f>
        <v>0.56589135164767213</v>
      </c>
      <c r="EV68" s="93">
        <f t="shared" ref="EV68:EV103" si="304">IF($W68&lt;EV$3,0,IF($W68=EV$3,1,EV67*((1+TF))/(1+DF)))</f>
        <v>0.57421328328954968</v>
      </c>
      <c r="EW68" s="93">
        <f t="shared" ref="EW68:EW103" si="305">IF($W68&lt;EW$3,0,IF($W68=EW$3,1,EW67*((1+TF))/(1+DF)))</f>
        <v>0.58265759627910185</v>
      </c>
      <c r="EX68" s="93">
        <f t="shared" ref="EX68:EX103" si="306">IF($W68&lt;EX$3,0,IF($W68=EX$3,1,EX67*((1+TF))/(1+DF)))</f>
        <v>0.59122609034202978</v>
      </c>
      <c r="EY68" s="93">
        <f t="shared" ref="EY68:EY103" si="307">IF($W68&lt;EY$3,0,IF($W68=EY$3,1,EY67*((1+TF))/(1+DF)))</f>
        <v>0.59992059167058898</v>
      </c>
      <c r="EZ68" s="93">
        <f t="shared" ref="EZ68:EZ103" si="308">IF($W68&lt;EZ$3,0,IF($W68=EZ$3,1,EZ67*((1+TF))/(1+DF)))</f>
        <v>0.60874295331280348</v>
      </c>
      <c r="FA68" s="93">
        <f t="shared" ref="FA68:FA103" si="309">IF($W68&lt;FA$3,0,IF($W68=FA$3,1,FA67*((1+TF))/(1+DF)))</f>
        <v>0.61769505556740356</v>
      </c>
      <c r="FB68" s="93">
        <f t="shared" ref="FB68:FB103" si="310">IF($W68&lt;FB$3,0,IF($W68=FB$3,1,FB67*((1+TF))/(1+DF)))</f>
        <v>0.62677880638457129</v>
      </c>
      <c r="FC68" s="93">
        <f t="shared" ref="FC68:FC103" si="311">IF($W68&lt;FC$3,0,IF($W68=FC$3,1,FC67*((1+TF))/(1+DF)))</f>
        <v>0.63599614177257957</v>
      </c>
      <c r="FD68" s="93">
        <f t="shared" ref="FD68:FD103" si="312">IF($W68&lt;FD$3,0,IF($W68=FD$3,1,FD67*((1+TF))/(1+DF)))</f>
        <v>0.64534902621041157</v>
      </c>
      <c r="FE68" s="93">
        <f t="shared" ref="FE68:FE103" si="313">IF($W68&lt;FE$3,0,IF($W68=FE$3,1,FE67*((1+TF))/(1+DF)))</f>
        <v>0.65483945306644697</v>
      </c>
      <c r="FF68" s="93">
        <f t="shared" ref="FF68:FF103" si="314">IF($W68&lt;FF$3,0,IF($W68=FF$3,1,FF67*((1+TF))/(1+DF)))</f>
        <v>0.6644694450233064</v>
      </c>
      <c r="FG68" s="93">
        <f t="shared" ref="FG68:FG103" si="315">IF($W68&lt;FG$3,0,IF($W68=FG$3,1,FG67*((1+TF))/(1+DF)))</f>
        <v>0.67424105450894323</v>
      </c>
      <c r="FH68" s="93">
        <f t="shared" ref="FH68:FH103" si="316">IF($W68&lt;FH$3,0,IF($W68=FH$3,1,FH67*((1+TF))/(1+DF)))</f>
        <v>0.68415636413407466</v>
      </c>
      <c r="FI68" s="93">
        <f t="shared" ref="FI68:FI103" si="317">IF($W68&lt;FI$3,0,IF($W68=FI$3,1,FI67*((1+TF))/(1+DF)))</f>
        <v>0.69421748713604636</v>
      </c>
      <c r="FJ68" s="93">
        <f t="shared" ref="FJ68:FJ103" si="318">IF($W68&lt;FJ$3,0,IF($W68=FJ$3,1,FJ67*((1+TF))/(1+DF)))</f>
        <v>0.70442656782922342</v>
      </c>
      <c r="FK68" s="93">
        <f t="shared" ref="FK68:FK103" si="319">IF($W68&lt;FK$3,0,IF($W68=FK$3,1,FK67*((1+TF))/(1+DF)))</f>
        <v>0.71478578206200605</v>
      </c>
      <c r="FL68" s="93">
        <f t="shared" ref="FL68:FL103" si="320">IF($W68&lt;FL$3,0,IF($W68=FL$3,1,FL67*((1+TF))/(1+DF)))</f>
        <v>0.72529733768056492</v>
      </c>
      <c r="FM68" s="93">
        <f t="shared" ref="FM68:FM103" si="321">IF($W68&lt;FM$3,0,IF($W68=FM$3,1,FM67*((1+TF))/(1+DF)))</f>
        <v>0.73596347499939674</v>
      </c>
      <c r="FN68" s="93">
        <f t="shared" ref="FN68:FN103" si="322">IF($W68&lt;FN$3,0,IF($W68=FN$3,1,FN67*((1+TF))/(1+DF)))</f>
        <v>0.7467864672787996</v>
      </c>
      <c r="FO68" s="93">
        <f t="shared" ref="FO68:FO103" si="323">IF($W68&lt;FO$3,0,IF($W68=FO$3,1,FO67*((1+TF))/(1+DF)))</f>
        <v>0.75776862120937016</v>
      </c>
      <c r="FP68" s="93">
        <f t="shared" ref="FP68:FP103" si="324">IF($W68&lt;FP$3,0,IF($W68=FP$3,1,FP67*((1+TF))/(1+DF)))</f>
        <v>0.76891227740362555</v>
      </c>
      <c r="FQ68" s="93">
        <f t="shared" ref="FQ68:FQ103" si="325">IF($W68&lt;FQ$3,0,IF($W68=FQ$3,1,FQ67*((1+TF))/(1+DF)))</f>
        <v>0.78021981089485526</v>
      </c>
      <c r="FR68" s="93">
        <f t="shared" ref="FR68:FR103" si="326">IF($W68&lt;FR$3,0,IF($W68=FR$3,1,FR67*((1+TF))/(1+DF)))</f>
        <v>0.79169363164330897</v>
      </c>
      <c r="FS68" s="93">
        <f t="shared" ref="FS68:FS103" si="327">IF($W68&lt;FS$3,0,IF($W68=FS$3,1,FS67*((1+TF))/(1+DF)))</f>
        <v>0.80333618504982807</v>
      </c>
      <c r="FT68" s="93">
        <f t="shared" ref="FT68:FT103" si="328">IF($W68&lt;FT$3,0,IF($W68=FT$3,1,FT67*((1+TF))/(1+DF)))</f>
        <v>0.81514995247703126</v>
      </c>
      <c r="FU68" s="93">
        <f t="shared" ref="FU68:FU103" si="329">IF($W68&lt;FU$3,0,IF($W68=FU$3,1,FU67*((1+TF))/(1+DF)))</f>
        <v>0.827137451778164</v>
      </c>
      <c r="FV68" s="93">
        <f t="shared" ref="FV68:FV103" si="330">IF($W68&lt;FV$3,0,IF($W68=FV$3,1,FV67*((1+TF))/(1+DF)))</f>
        <v>0.83930123783372512</v>
      </c>
      <c r="FW68" s="93">
        <f t="shared" ref="FW68:FW103" si="331">IF($W68&lt;FW$3,0,IF($W68=FW$3,1,FW67*((1+TF))/(1+DF)))</f>
        <v>0.8516439030959857</v>
      </c>
      <c r="FX68" s="93">
        <f t="shared" ref="FX68:FX103" si="332">IF($W68&lt;FX$3,0,IF($W68=FX$3,1,FX67*((1+TF))/(1+DF)))</f>
        <v>0.86416807814151486</v>
      </c>
      <c r="FY68" s="93">
        <f t="shared" ref="FY68:FY103" si="333">IF($W68&lt;FY$3,0,IF($W68=FY$3,1,FY67*((1+TF))/(1+DF)))</f>
        <v>0.8768764322318312</v>
      </c>
      <c r="FZ68" s="93">
        <f t="shared" ref="FZ68:FZ103" si="334">IF($W68&lt;FZ$3,0,IF($W68=FZ$3,1,FZ67*((1+TF))/(1+DF)))</f>
        <v>0.88977167388229927</v>
      </c>
      <c r="GA68" s="93">
        <f t="shared" ref="GA68:GA103" si="335">IF($W68&lt;GA$3,0,IF($W68=GA$3,1,GA67*((1+TF))/(1+DF)))</f>
        <v>0.90285655143939192</v>
      </c>
      <c r="GB68" s="93">
        <f t="shared" ref="GB68:GB103" si="336">IF($W68&lt;GB$3,0,IF($W68=GB$3,1,GB67*((1+TF))/(1+DF)))</f>
        <v>0.91613385366644173</v>
      </c>
      <c r="GC68" s="93">
        <f t="shared" ref="GC68:GC103" si="337">IF($W68&lt;GC$3,0,IF($W68=GC$3,1,GC67*((1+TF))/(1+DF)))</f>
        <v>0.92960641033800695</v>
      </c>
      <c r="GD68" s="93">
        <f t="shared" ref="GD68:GD103" si="338">IF($W68&lt;GD$3,0,IF($W68=GD$3,1,GD67*((1+TF))/(1+DF)))</f>
        <v>0.94327709284297756</v>
      </c>
      <c r="GE68" s="93">
        <f t="shared" ref="GE68:GE103" si="339">IF($W68&lt;GE$3,0,IF($W68=GE$3,1,GE67*((1+TF))/(1+DF)))</f>
        <v>0.95714881479655067</v>
      </c>
      <c r="GF68" s="93">
        <f t="shared" ref="GF68:GF103" si="340">IF($W68&lt;GF$3,0,IF($W68=GF$3,1,GF67*((1+TF))/(1+DF)))</f>
        <v>0.97122453266120568</v>
      </c>
      <c r="GG68" s="93">
        <f t="shared" ref="GG68:GG103" si="341">IF($W68&lt;GG$3,0,IF($W68=GG$3,1,GG67*((1+TF))/(1+DF)))</f>
        <v>0.98550724637681164</v>
      </c>
      <c r="GH68" s="93">
        <f t="shared" ref="GH68:GH103" si="342">IF($W68&lt;GH$3,0,IF($W68=GH$3,1,GH67*((1+TF))/(1+DF)))</f>
        <v>1</v>
      </c>
      <c r="GI68" s="93">
        <f t="shared" ref="GI68:GI103" si="343">IF($W68&lt;GI$3,0,IF($W68=GI$3,1,GI67*((1+TF))/(1+DF)))</f>
        <v>0</v>
      </c>
      <c r="GJ68" s="93">
        <f t="shared" ref="GJ68:GJ103" si="344">IF($W68&lt;GJ$3,0,IF($W68=GJ$3,1,GJ67*((1+TF))/(1+DF)))</f>
        <v>0</v>
      </c>
      <c r="GK68" s="93">
        <f t="shared" ref="GK68:GK103" si="345">IF($W68&lt;GK$3,0,IF($W68=GK$3,1,GK67*((1+TF))/(1+DF)))</f>
        <v>0</v>
      </c>
      <c r="GL68" s="93">
        <f t="shared" ref="GL68:GL103" si="346">IF($W68&lt;GL$3,0,IF($W68=GL$3,1,GL67*((1+TF))/(1+DF)))</f>
        <v>0</v>
      </c>
      <c r="GM68" s="93">
        <f t="shared" ref="GM68:GM103" si="347">IF($W68&lt;GM$3,0,IF($W68=GM$3,1,GM67*((1+TF))/(1+DF)))</f>
        <v>0</v>
      </c>
      <c r="GN68" s="93">
        <f t="shared" ref="GN68:GN103" si="348">IF($W68&lt;GN$3,0,IF($W68=GN$3,1,GN67*((1+TF))/(1+DF)))</f>
        <v>0</v>
      </c>
      <c r="GO68" s="93">
        <f t="shared" ref="GO68:GO103" si="349">IF($W68&lt;GO$3,0,IF($W68=GO$3,1,GO67*((1+TF))/(1+DF)))</f>
        <v>0</v>
      </c>
      <c r="GP68" s="93">
        <f t="shared" ref="GP68:GP103" si="350">IF($W68&lt;GP$3,0,IF($W68=GP$3,1,GP67*((1+TF))/(1+DF)))</f>
        <v>0</v>
      </c>
      <c r="GQ68" s="93">
        <f t="shared" ref="GQ68:GQ103" si="351">IF($W68&lt;GQ$3,0,IF($W68=GQ$3,1,GQ67*((1+TF))/(1+DF)))</f>
        <v>0</v>
      </c>
      <c r="GR68" s="93">
        <f t="shared" ref="GR68:GR103" si="352">IF($W68&lt;GR$3,0,IF($W68=GR$3,1,GR67*((1+TF))/(1+DF)))</f>
        <v>0</v>
      </c>
      <c r="GS68" s="93">
        <f t="shared" ref="GS68:GS103" si="353">IF($W68&lt;GS$3,0,IF($W68=GS$3,1,GS67*((1+TF))/(1+DF)))</f>
        <v>0</v>
      </c>
      <c r="GT68" s="93">
        <f t="shared" ref="GT68:GT103" si="354">IF($W68&lt;GT$3,0,IF($W68=GT$3,1,GT67*((1+TF))/(1+DF)))</f>
        <v>0</v>
      </c>
      <c r="GU68" s="93">
        <f t="shared" ref="GU68:GU103" si="355">IF($W68&lt;GU$3,0,IF($W68=GU$3,1,GU67*((1+TF))/(1+DF)))</f>
        <v>0</v>
      </c>
      <c r="GV68" s="93">
        <f t="shared" ref="GV68:GV103" si="356">IF($W68&lt;GV$3,0,IF($W68=GV$3,1,GV67*((1+TF))/(1+DF)))</f>
        <v>0</v>
      </c>
      <c r="GW68" s="93">
        <f t="shared" ref="GW68:GW103" si="357">IF($W68&lt;GW$3,0,IF($W68=GW$3,1,GW67*((1+TF))/(1+DF)))</f>
        <v>0</v>
      </c>
      <c r="GX68" s="93">
        <f t="shared" ref="GX68:GX103" si="358">IF($W68&lt;GX$3,0,IF($W68=GX$3,1,GX67*((1+TF))/(1+DF)))</f>
        <v>0</v>
      </c>
      <c r="GY68" s="93">
        <f t="shared" ref="GY68:GY103" si="359">IF($W68&lt;GY$3,0,IF($W68=GY$3,1,GY67*((1+TF))/(1+DF)))</f>
        <v>0</v>
      </c>
      <c r="GZ68" s="93">
        <f t="shared" ref="GZ68:GZ103" si="360">IF($W68&lt;GZ$3,0,IF($W68=GZ$3,1,GZ67*((1+TF))/(1+DF)))</f>
        <v>0</v>
      </c>
      <c r="HA68" s="93">
        <f t="shared" ref="HA68:HA103" si="361">IF($W68&lt;HA$3,0,IF($W68=HA$3,1,HA67*((1+TF))/(1+DF)))</f>
        <v>0</v>
      </c>
      <c r="HB68" s="93">
        <f t="shared" ref="HB68:HB103" si="362">IF($W68&lt;HB$3,0,IF($W68=HB$3,1,HB67*((1+TF))/(1+DF)))</f>
        <v>0</v>
      </c>
      <c r="HC68" s="93">
        <f t="shared" ref="HC68:HC103" si="363">IF($W68&lt;HC$3,0,IF($W68=HC$3,1,HC67*((1+TF))/(1+DF)))</f>
        <v>0</v>
      </c>
      <c r="HD68" s="93">
        <f t="shared" ref="HD68:HD103" si="364">IF($W68&lt;HD$3,0,IF($W68=HD$3,1,HD67*((1+TF))/(1+DF)))</f>
        <v>0</v>
      </c>
      <c r="HE68" s="93">
        <f t="shared" ref="HE68:HE103" si="365">IF($W68&lt;HE$3,0,IF($W68=HE$3,1,HE67*((1+TF))/(1+DF)))</f>
        <v>0</v>
      </c>
      <c r="HF68" s="93">
        <f t="shared" ref="HF68:HF103" si="366">IF($W68&lt;HF$3,0,IF($W68=HF$3,1,HF67*((1+TF))/(1+DF)))</f>
        <v>0</v>
      </c>
      <c r="HG68" s="93">
        <f t="shared" ref="HG68:HG103" si="367">IF($W68&lt;HG$3,0,IF($W68=HG$3,1,HG67*((1+TF))/(1+DF)))</f>
        <v>0</v>
      </c>
      <c r="HH68" s="93">
        <f t="shared" ref="HH68:HH103" si="368">IF($W68&lt;HH$3,0,IF($W68=HH$3,1,HH67*((1+TF))/(1+DF)))</f>
        <v>0</v>
      </c>
      <c r="HI68" s="93">
        <f t="shared" ref="HI68:HI103" si="369">IF($W68&lt;HI$3,0,IF($W68=HI$3,1,HI67*((1+TF))/(1+DF)))</f>
        <v>0</v>
      </c>
      <c r="HJ68" s="93">
        <f t="shared" ref="HJ68:HJ103" si="370">IF($W68&lt;HJ$3,0,IF($W68=HJ$3,1,HJ67*((1+TF))/(1+DF)))</f>
        <v>0</v>
      </c>
      <c r="HK68" s="93">
        <f t="shared" ref="HK68:HK103" si="371">IF($W68&lt;HK$3,0,IF($W68=HK$3,1,HK67*((1+TF))/(1+DF)))</f>
        <v>0</v>
      </c>
      <c r="HL68" s="93">
        <f t="shared" ref="HL68:HL103" si="372">IF($W68&lt;HL$3,0,IF($W68=HL$3,1,HL67*((1+TF))/(1+DF)))</f>
        <v>0</v>
      </c>
      <c r="HM68" s="93">
        <f t="shared" ref="HM68:HM103" si="373">IF($W68&lt;HM$3,0,IF($W68=HM$3,1,HM67*((1+TF))/(1+DF)))</f>
        <v>0</v>
      </c>
      <c r="HN68" s="93">
        <f t="shared" ref="HN68:HN103" si="374">IF($W68&lt;HN$3,0,IF($W68=HN$3,1,HN67*((1+TF))/(1+DF)))</f>
        <v>0</v>
      </c>
      <c r="HO68" s="93">
        <f t="shared" ref="HO68:HO103" si="375">IF($W68&lt;HO$3,0,IF($W68=HO$3,1,HO67*((1+TF))/(1+DF)))</f>
        <v>0</v>
      </c>
      <c r="HP68" s="93">
        <f t="shared" ref="HP68:HP103" si="376">IF($W68&lt;HP$3,0,IF($W68=HP$3,1,HP67*((1+TF))/(1+DF)))</f>
        <v>0</v>
      </c>
      <c r="HQ68" s="93">
        <f t="shared" ref="HQ68:HQ103" si="377">IF($W68&lt;HQ$3,0,IF($W68=HQ$3,1,HQ67*((1+TF))/(1+DF)))</f>
        <v>0</v>
      </c>
    </row>
    <row r="69" spans="2:225" x14ac:dyDescent="0.25">
      <c r="B69" s="40">
        <v>65</v>
      </c>
      <c r="C69" s="91">
        <f t="shared" ca="1" si="271"/>
        <v>515824.01548906451</v>
      </c>
      <c r="D69" s="91">
        <f t="shared" ca="1" si="272"/>
        <v>549651.24604939972</v>
      </c>
      <c r="E69" s="91">
        <f t="shared" ca="1" si="273"/>
        <v>1744666.2935178147</v>
      </c>
      <c r="F69" s="91">
        <f t="shared" ca="1" si="274"/>
        <v>1969196.2065835372</v>
      </c>
      <c r="H69" s="40">
        <v>65</v>
      </c>
      <c r="I69" s="91">
        <f t="shared" si="264"/>
        <v>469998.91165587428</v>
      </c>
      <c r="J69" s="41">
        <f t="shared" ref="J69:J78" si="378">SI_KVINNA_65_74</f>
        <v>0.122</v>
      </c>
      <c r="K69" s="92">
        <f t="shared" si="275"/>
        <v>57339.867222016663</v>
      </c>
      <c r="L69" s="92">
        <f t="shared" si="276"/>
        <v>228.44568614349268</v>
      </c>
      <c r="M69" s="42"/>
      <c r="N69" s="40">
        <v>65</v>
      </c>
      <c r="O69" s="54">
        <f t="shared" ref="O69:O88" si="379">HA_kvinna_65_84</f>
        <v>4.5612408870298156</v>
      </c>
      <c r="P69" s="92">
        <f t="shared" si="258"/>
        <v>327.02527210732819</v>
      </c>
      <c r="Q69" s="92">
        <f t="shared" si="277"/>
        <v>119364.22431917478</v>
      </c>
      <c r="R69" s="42"/>
      <c r="S69" s="40">
        <v>65</v>
      </c>
      <c r="T69" s="54">
        <f>'7. Dödsrisk'!F69</f>
        <v>7.1700000000000002E-3</v>
      </c>
      <c r="U69" s="90">
        <f t="shared" ref="U69:U103" si="380">1-T69</f>
        <v>0.99282999999999999</v>
      </c>
      <c r="V69" s="43"/>
      <c r="W69" s="37">
        <v>65</v>
      </c>
      <c r="X69" s="93">
        <f t="shared" si="267"/>
        <v>0.93130806410739753</v>
      </c>
      <c r="Y69" s="93">
        <f t="shared" si="267"/>
        <v>0.93326792675358006</v>
      </c>
      <c r="Z69" s="93">
        <f t="shared" si="267"/>
        <v>0.9334452813570383</v>
      </c>
      <c r="AA69" s="93">
        <f t="shared" si="267"/>
        <v>0.93354797163391801</v>
      </c>
      <c r="AB69" s="93">
        <f t="shared" si="267"/>
        <v>0.93359465136648567</v>
      </c>
      <c r="AC69" s="93">
        <f t="shared" si="267"/>
        <v>0.93366000756701606</v>
      </c>
      <c r="AD69" s="93">
        <f t="shared" si="267"/>
        <v>0.93366000756701606</v>
      </c>
      <c r="AE69" s="93">
        <f t="shared" si="267"/>
        <v>0.93376272146637751</v>
      </c>
      <c r="AF69" s="93">
        <f t="shared" si="267"/>
        <v>0.93384676767546826</v>
      </c>
      <c r="AG69" s="93">
        <f t="shared" si="267"/>
        <v>0.93393082144939865</v>
      </c>
      <c r="AH69" s="93">
        <f t="shared" si="267"/>
        <v>0.93401488278884959</v>
      </c>
      <c r="AI69" s="93">
        <f t="shared" si="267"/>
        <v>0.9342017231334766</v>
      </c>
      <c r="AJ69" s="93">
        <f t="shared" si="267"/>
        <v>0.9342390926971843</v>
      </c>
      <c r="AK69" s="93">
        <f t="shared" si="267"/>
        <v>0.93427646375573403</v>
      </c>
      <c r="AL69" s="93">
        <f t="shared" si="267"/>
        <v>0.93442597191124066</v>
      </c>
      <c r="AM69" s="93">
        <f t="shared" si="267"/>
        <v>0.93461289449013829</v>
      </c>
      <c r="AN69" s="93">
        <f t="shared" si="266"/>
        <v>0.9346689746286162</v>
      </c>
      <c r="AO69" s="93">
        <f t="shared" si="266"/>
        <v>0.93488399794814414</v>
      </c>
      <c r="AP69" s="93">
        <f t="shared" si="266"/>
        <v>0.93492139480393632</v>
      </c>
      <c r="AQ69" s="93">
        <f t="shared" si="266"/>
        <v>0.93510841648723375</v>
      </c>
      <c r="AR69" s="93">
        <f t="shared" si="266"/>
        <v>0.93531418560806689</v>
      </c>
      <c r="AS69" s="93">
        <f t="shared" si="266"/>
        <v>0.93555743054000784</v>
      </c>
      <c r="AT69" s="93">
        <f t="shared" si="266"/>
        <v>0.93580073873207836</v>
      </c>
      <c r="AU69" s="93">
        <f t="shared" si="266"/>
        <v>0.93595985190690245</v>
      </c>
      <c r="AV69" s="93">
        <f t="shared" si="266"/>
        <v>0.93621262931681803</v>
      </c>
      <c r="AW69" s="93">
        <f t="shared" si="266"/>
        <v>0.93645610790487321</v>
      </c>
      <c r="AX69" s="93">
        <f t="shared" si="266"/>
        <v>0.93666217358306136</v>
      </c>
      <c r="AY69" s="93">
        <f t="shared" si="266"/>
        <v>0.93692451244654662</v>
      </c>
      <c r="AZ69" s="93">
        <f t="shared" si="266"/>
        <v>0.93718692478548637</v>
      </c>
      <c r="BA69" s="93">
        <f t="shared" si="266"/>
        <v>0.93746816523505683</v>
      </c>
      <c r="BB69" s="93">
        <f t="shared" si="266"/>
        <v>0.93781515684308847</v>
      </c>
      <c r="BC69" s="93">
        <f t="shared" si="266"/>
        <v>0.93805905219665964</v>
      </c>
      <c r="BD69" s="93">
        <f t="shared" si="268"/>
        <v>0.93842503796146481</v>
      </c>
      <c r="BE69" s="93">
        <f t="shared" si="268"/>
        <v>0.93879116651640648</v>
      </c>
      <c r="BF69" s="93">
        <f t="shared" si="268"/>
        <v>0.93916683324970596</v>
      </c>
      <c r="BG69" s="93">
        <f t="shared" si="268"/>
        <v>0.93960844922083997</v>
      </c>
      <c r="BH69" s="93">
        <f t="shared" si="268"/>
        <v>0.93984341007335837</v>
      </c>
      <c r="BI69" s="93">
        <f t="shared" si="268"/>
        <v>0.94016306551563344</v>
      </c>
      <c r="BJ69" s="93">
        <f t="shared" si="268"/>
        <v>0.94054869047872991</v>
      </c>
      <c r="BK69" s="93">
        <f t="shared" si="268"/>
        <v>0.9409909562281572</v>
      </c>
      <c r="BL69" s="93">
        <f t="shared" si="268"/>
        <v>0.9413486687222713</v>
      </c>
      <c r="BM69" s="93">
        <f t="shared" si="268"/>
        <v>0.94183842470311729</v>
      </c>
      <c r="BN69" s="93">
        <f t="shared" si="268"/>
        <v>0.94230957949286354</v>
      </c>
      <c r="BO69" s="93">
        <f t="shared" si="268"/>
        <v>0.94292247910428117</v>
      </c>
      <c r="BP69" s="93">
        <f t="shared" si="268"/>
        <v>0.94359242972938928</v>
      </c>
      <c r="BQ69" s="93">
        <f t="shared" si="268"/>
        <v>0.94428175541083914</v>
      </c>
      <c r="BR69" s="93">
        <f t="shared" si="268"/>
        <v>0.94496212814310221</v>
      </c>
      <c r="BS69" s="93">
        <f t="shared" si="261"/>
        <v>0.94594591189146948</v>
      </c>
      <c r="BT69" s="93">
        <f t="shared" si="261"/>
        <v>0.94687384826276699</v>
      </c>
      <c r="BU69" s="93">
        <f t="shared" si="261"/>
        <v>0.94795451641147621</v>
      </c>
      <c r="BV69" s="93">
        <f t="shared" si="261"/>
        <v>0.94942612690818384</v>
      </c>
      <c r="BW69" s="93">
        <f t="shared" si="261"/>
        <v>0.95089049827552796</v>
      </c>
      <c r="BX69" s="93">
        <f t="shared" si="261"/>
        <v>0.95254793167664553</v>
      </c>
      <c r="BY69" s="93">
        <f t="shared" si="261"/>
        <v>0.95414134772734982</v>
      </c>
      <c r="BZ69" s="93">
        <f t="shared" si="261"/>
        <v>0.95601513739664734</v>
      </c>
      <c r="CA69" s="93">
        <f t="shared" si="261"/>
        <v>0.95791180276612442</v>
      </c>
      <c r="CB69" s="93">
        <f t="shared" si="261"/>
        <v>0.96047627441882244</v>
      </c>
      <c r="CC69" s="93">
        <f t="shared" si="261"/>
        <v>0.96330840111810989</v>
      </c>
      <c r="CD69" s="93">
        <f t="shared" si="261"/>
        <v>0.96646875394350507</v>
      </c>
      <c r="CE69" s="93">
        <f t="shared" si="261"/>
        <v>0.96967838941246032</v>
      </c>
      <c r="CF69" s="93">
        <f t="shared" si="261"/>
        <v>0.97352380845586095</v>
      </c>
      <c r="CG69" s="93">
        <f t="shared" si="261"/>
        <v>0.97806201621108035</v>
      </c>
      <c r="CH69" s="93">
        <f t="shared" si="261"/>
        <v>0.98286824191403999</v>
      </c>
      <c r="CI69" s="93">
        <f t="shared" si="270"/>
        <v>0.98772786300000004</v>
      </c>
      <c r="CJ69" s="93">
        <f t="shared" si="263"/>
        <v>0.99370000000000003</v>
      </c>
      <c r="CK69" s="93">
        <f t="shared" si="263"/>
        <v>1</v>
      </c>
      <c r="CL69" s="93">
        <f t="shared" si="263"/>
        <v>0</v>
      </c>
      <c r="CM69" s="93">
        <f t="shared" si="263"/>
        <v>0</v>
      </c>
      <c r="CN69" s="93">
        <f t="shared" si="263"/>
        <v>0</v>
      </c>
      <c r="CO69" s="93">
        <f t="shared" si="263"/>
        <v>0</v>
      </c>
      <c r="CP69" s="93">
        <f t="shared" si="263"/>
        <v>0</v>
      </c>
      <c r="CQ69" s="93">
        <f t="shared" si="263"/>
        <v>0</v>
      </c>
      <c r="CR69" s="93">
        <f t="shared" si="263"/>
        <v>0</v>
      </c>
      <c r="CS69" s="93">
        <f t="shared" si="263"/>
        <v>0</v>
      </c>
      <c r="CT69" s="93">
        <f t="shared" si="263"/>
        <v>0</v>
      </c>
      <c r="CU69" s="93">
        <f t="shared" si="263"/>
        <v>0</v>
      </c>
      <c r="CV69" s="93">
        <f t="shared" si="263"/>
        <v>0</v>
      </c>
      <c r="CW69" s="93">
        <f t="shared" si="263"/>
        <v>0</v>
      </c>
      <c r="CX69" s="93">
        <f t="shared" si="263"/>
        <v>0</v>
      </c>
      <c r="CY69" s="93">
        <f t="shared" si="262"/>
        <v>0</v>
      </c>
      <c r="CZ69" s="93">
        <f t="shared" si="262"/>
        <v>0</v>
      </c>
      <c r="DA69" s="93">
        <f t="shared" si="262"/>
        <v>0</v>
      </c>
      <c r="DB69" s="93">
        <f t="shared" si="262"/>
        <v>0</v>
      </c>
      <c r="DC69" s="93">
        <f t="shared" si="262"/>
        <v>0</v>
      </c>
      <c r="DD69" s="93">
        <f t="shared" si="262"/>
        <v>0</v>
      </c>
      <c r="DE69" s="93">
        <f t="shared" si="262"/>
        <v>0</v>
      </c>
      <c r="DF69" s="93">
        <f t="shared" si="262"/>
        <v>0</v>
      </c>
      <c r="DG69" s="93">
        <f t="shared" si="262"/>
        <v>0</v>
      </c>
      <c r="DH69" s="93">
        <f t="shared" si="262"/>
        <v>0</v>
      </c>
      <c r="DI69" s="93">
        <f t="shared" si="262"/>
        <v>0</v>
      </c>
      <c r="DJ69" s="93">
        <f t="shared" si="262"/>
        <v>0</v>
      </c>
      <c r="DK69" s="93">
        <f t="shared" si="262"/>
        <v>0</v>
      </c>
      <c r="DL69" s="93">
        <f t="shared" si="262"/>
        <v>0</v>
      </c>
      <c r="DM69" s="93">
        <f t="shared" si="262"/>
        <v>0</v>
      </c>
      <c r="DN69" s="93">
        <f t="shared" si="262"/>
        <v>0</v>
      </c>
      <c r="DO69" s="93">
        <f t="shared" si="269"/>
        <v>0</v>
      </c>
      <c r="DP69" s="93">
        <f t="shared" si="269"/>
        <v>0</v>
      </c>
      <c r="DQ69" s="93">
        <f t="shared" si="269"/>
        <v>0</v>
      </c>
      <c r="DR69" s="93">
        <f t="shared" si="269"/>
        <v>0</v>
      </c>
      <c r="DS69" s="93">
        <f t="shared" si="269"/>
        <v>0</v>
      </c>
      <c r="DU69" s="37">
        <v>65</v>
      </c>
      <c r="DV69" s="93">
        <f t="shared" si="278"/>
        <v>0.38715816963818861</v>
      </c>
      <c r="DW69" s="93">
        <f t="shared" si="279"/>
        <v>0.39285167213286781</v>
      </c>
      <c r="DX69" s="93">
        <f t="shared" si="280"/>
        <v>0.39862890260540995</v>
      </c>
      <c r="DY69" s="93">
        <f t="shared" si="281"/>
        <v>0.40449109234960712</v>
      </c>
      <c r="DZ69" s="93">
        <f t="shared" si="282"/>
        <v>0.41043949076651309</v>
      </c>
      <c r="EA69" s="93">
        <f t="shared" si="283"/>
        <v>0.41647536563072646</v>
      </c>
      <c r="EB69" s="93">
        <f t="shared" si="284"/>
        <v>0.42260000336059006</v>
      </c>
      <c r="EC69" s="93">
        <f t="shared" si="285"/>
        <v>0.42881470929236343</v>
      </c>
      <c r="ED69" s="93">
        <f t="shared" si="286"/>
        <v>0.43512080795842756</v>
      </c>
      <c r="EE69" s="93">
        <f t="shared" si="287"/>
        <v>0.44151964336958088</v>
      </c>
      <c r="EF69" s="93">
        <f t="shared" si="288"/>
        <v>0.44801257930148641</v>
      </c>
      <c r="EG69" s="93">
        <f t="shared" si="289"/>
        <v>0.45460099958533173</v>
      </c>
      <c r="EH69" s="93">
        <f t="shared" si="290"/>
        <v>0.46128630840276302</v>
      </c>
      <c r="EI69" s="93">
        <f t="shared" si="291"/>
        <v>0.46806993058515656</v>
      </c>
      <c r="EJ69" s="93">
        <f t="shared" si="292"/>
        <v>0.47495331191729118</v>
      </c>
      <c r="EK69" s="93">
        <f t="shared" si="293"/>
        <v>0.48193791944548658</v>
      </c>
      <c r="EL69" s="93">
        <f t="shared" si="294"/>
        <v>0.48902524179027312</v>
      </c>
      <c r="EM69" s="93">
        <f t="shared" si="295"/>
        <v>0.49621678946365944</v>
      </c>
      <c r="EN69" s="93">
        <f t="shared" si="296"/>
        <v>0.50351409519106616</v>
      </c>
      <c r="EO69" s="93">
        <f t="shared" si="297"/>
        <v>0.51091871423799351</v>
      </c>
      <c r="EP69" s="93">
        <f t="shared" si="298"/>
        <v>0.51843222474149331</v>
      </c>
      <c r="EQ69" s="93">
        <f t="shared" si="299"/>
        <v>0.5260562280465152</v>
      </c>
      <c r="ER69" s="93">
        <f t="shared" si="300"/>
        <v>0.53379234904719919</v>
      </c>
      <c r="ES69" s="93">
        <f t="shared" si="301"/>
        <v>0.54164223653318744</v>
      </c>
      <c r="ET69" s="93">
        <f t="shared" si="302"/>
        <v>0.54960756354102847</v>
      </c>
      <c r="EU69" s="93">
        <f t="shared" si="303"/>
        <v>0.55769002771074938</v>
      </c>
      <c r="EV69" s="93">
        <f t="shared" si="304"/>
        <v>0.56589135164767213</v>
      </c>
      <c r="EW69" s="93">
        <f t="shared" si="305"/>
        <v>0.57421328328954968</v>
      </c>
      <c r="EX69" s="93">
        <f t="shared" si="306"/>
        <v>0.58265759627910185</v>
      </c>
      <c r="EY69" s="93">
        <f t="shared" si="307"/>
        <v>0.59122609034202978</v>
      </c>
      <c r="EZ69" s="93">
        <f t="shared" si="308"/>
        <v>0.59992059167058898</v>
      </c>
      <c r="FA69" s="93">
        <f t="shared" si="309"/>
        <v>0.60874295331280348</v>
      </c>
      <c r="FB69" s="93">
        <f t="shared" si="310"/>
        <v>0.61769505556740356</v>
      </c>
      <c r="FC69" s="93">
        <f t="shared" si="311"/>
        <v>0.62677880638457129</v>
      </c>
      <c r="FD69" s="93">
        <f t="shared" si="312"/>
        <v>0.63599614177257957</v>
      </c>
      <c r="FE69" s="93">
        <f t="shared" si="313"/>
        <v>0.64534902621041157</v>
      </c>
      <c r="FF69" s="93">
        <f t="shared" si="314"/>
        <v>0.65483945306644697</v>
      </c>
      <c r="FG69" s="93">
        <f t="shared" si="315"/>
        <v>0.6644694450233064</v>
      </c>
      <c r="FH69" s="93">
        <f t="shared" si="316"/>
        <v>0.67424105450894323</v>
      </c>
      <c r="FI69" s="93">
        <f t="shared" si="317"/>
        <v>0.68415636413407466</v>
      </c>
      <c r="FJ69" s="93">
        <f t="shared" si="318"/>
        <v>0.69421748713604636</v>
      </c>
      <c r="FK69" s="93">
        <f t="shared" si="319"/>
        <v>0.70442656782922342</v>
      </c>
      <c r="FL69" s="93">
        <f t="shared" si="320"/>
        <v>0.71478578206200605</v>
      </c>
      <c r="FM69" s="93">
        <f t="shared" si="321"/>
        <v>0.72529733768056492</v>
      </c>
      <c r="FN69" s="93">
        <f t="shared" si="322"/>
        <v>0.73596347499939674</v>
      </c>
      <c r="FO69" s="93">
        <f t="shared" si="323"/>
        <v>0.7467864672787996</v>
      </c>
      <c r="FP69" s="93">
        <f t="shared" si="324"/>
        <v>0.75776862120937016</v>
      </c>
      <c r="FQ69" s="93">
        <f t="shared" si="325"/>
        <v>0.76891227740362555</v>
      </c>
      <c r="FR69" s="93">
        <f t="shared" si="326"/>
        <v>0.78021981089485526</v>
      </c>
      <c r="FS69" s="93">
        <f t="shared" si="327"/>
        <v>0.79169363164330897</v>
      </c>
      <c r="FT69" s="93">
        <f t="shared" si="328"/>
        <v>0.80333618504982807</v>
      </c>
      <c r="FU69" s="93">
        <f t="shared" si="329"/>
        <v>0.81514995247703126</v>
      </c>
      <c r="FV69" s="93">
        <f t="shared" si="330"/>
        <v>0.827137451778164</v>
      </c>
      <c r="FW69" s="93">
        <f t="shared" si="331"/>
        <v>0.83930123783372512</v>
      </c>
      <c r="FX69" s="93">
        <f t="shared" si="332"/>
        <v>0.8516439030959857</v>
      </c>
      <c r="FY69" s="93">
        <f t="shared" si="333"/>
        <v>0.86416807814151486</v>
      </c>
      <c r="FZ69" s="93">
        <f t="shared" si="334"/>
        <v>0.8768764322318312</v>
      </c>
      <c r="GA69" s="93">
        <f t="shared" si="335"/>
        <v>0.88977167388229927</v>
      </c>
      <c r="GB69" s="93">
        <f t="shared" si="336"/>
        <v>0.90285655143939192</v>
      </c>
      <c r="GC69" s="93">
        <f t="shared" si="337"/>
        <v>0.91613385366644173</v>
      </c>
      <c r="GD69" s="93">
        <f t="shared" si="338"/>
        <v>0.92960641033800695</v>
      </c>
      <c r="GE69" s="93">
        <f t="shared" si="339"/>
        <v>0.94327709284297756</v>
      </c>
      <c r="GF69" s="93">
        <f t="shared" si="340"/>
        <v>0.95714881479655067</v>
      </c>
      <c r="GG69" s="93">
        <f t="shared" si="341"/>
        <v>0.97122453266120568</v>
      </c>
      <c r="GH69" s="93">
        <f t="shared" si="342"/>
        <v>0.98550724637681164</v>
      </c>
      <c r="GI69" s="93">
        <f t="shared" si="343"/>
        <v>1</v>
      </c>
      <c r="GJ69" s="93">
        <f t="shared" si="344"/>
        <v>0</v>
      </c>
      <c r="GK69" s="93">
        <f t="shared" si="345"/>
        <v>0</v>
      </c>
      <c r="GL69" s="93">
        <f t="shared" si="346"/>
        <v>0</v>
      </c>
      <c r="GM69" s="93">
        <f t="shared" si="347"/>
        <v>0</v>
      </c>
      <c r="GN69" s="93">
        <f t="shared" si="348"/>
        <v>0</v>
      </c>
      <c r="GO69" s="93">
        <f t="shared" si="349"/>
        <v>0</v>
      </c>
      <c r="GP69" s="93">
        <f t="shared" si="350"/>
        <v>0</v>
      </c>
      <c r="GQ69" s="93">
        <f t="shared" si="351"/>
        <v>0</v>
      </c>
      <c r="GR69" s="93">
        <f t="shared" si="352"/>
        <v>0</v>
      </c>
      <c r="GS69" s="93">
        <f t="shared" si="353"/>
        <v>0</v>
      </c>
      <c r="GT69" s="93">
        <f t="shared" si="354"/>
        <v>0</v>
      </c>
      <c r="GU69" s="93">
        <f t="shared" si="355"/>
        <v>0</v>
      </c>
      <c r="GV69" s="93">
        <f t="shared" si="356"/>
        <v>0</v>
      </c>
      <c r="GW69" s="93">
        <f t="shared" si="357"/>
        <v>0</v>
      </c>
      <c r="GX69" s="93">
        <f t="shared" si="358"/>
        <v>0</v>
      </c>
      <c r="GY69" s="93">
        <f t="shared" si="359"/>
        <v>0</v>
      </c>
      <c r="GZ69" s="93">
        <f t="shared" si="360"/>
        <v>0</v>
      </c>
      <c r="HA69" s="93">
        <f t="shared" si="361"/>
        <v>0</v>
      </c>
      <c r="HB69" s="93">
        <f t="shared" si="362"/>
        <v>0</v>
      </c>
      <c r="HC69" s="93">
        <f t="shared" si="363"/>
        <v>0</v>
      </c>
      <c r="HD69" s="93">
        <f t="shared" si="364"/>
        <v>0</v>
      </c>
      <c r="HE69" s="93">
        <f t="shared" si="365"/>
        <v>0</v>
      </c>
      <c r="HF69" s="93">
        <f t="shared" si="366"/>
        <v>0</v>
      </c>
      <c r="HG69" s="93">
        <f t="shared" si="367"/>
        <v>0</v>
      </c>
      <c r="HH69" s="93">
        <f t="shared" si="368"/>
        <v>0</v>
      </c>
      <c r="HI69" s="93">
        <f t="shared" si="369"/>
        <v>0</v>
      </c>
      <c r="HJ69" s="93">
        <f t="shared" si="370"/>
        <v>0</v>
      </c>
      <c r="HK69" s="93">
        <f t="shared" si="371"/>
        <v>0</v>
      </c>
      <c r="HL69" s="93">
        <f t="shared" si="372"/>
        <v>0</v>
      </c>
      <c r="HM69" s="93">
        <f t="shared" si="373"/>
        <v>0</v>
      </c>
      <c r="HN69" s="93">
        <f t="shared" si="374"/>
        <v>0</v>
      </c>
      <c r="HO69" s="93">
        <f t="shared" si="375"/>
        <v>0</v>
      </c>
      <c r="HP69" s="93">
        <f t="shared" si="376"/>
        <v>0</v>
      </c>
      <c r="HQ69" s="93">
        <f t="shared" si="377"/>
        <v>0</v>
      </c>
    </row>
    <row r="70" spans="2:225" x14ac:dyDescent="0.25">
      <c r="B70" s="40">
        <v>66</v>
      </c>
      <c r="C70" s="91">
        <f t="shared" ca="1" si="271"/>
        <v>468586.32617079606</v>
      </c>
      <c r="D70" s="91">
        <f t="shared" ca="1" si="272"/>
        <v>495866.74337739905</v>
      </c>
      <c r="E70" s="91">
        <f t="shared" ca="1" si="273"/>
        <v>1661113.7558456806</v>
      </c>
      <c r="F70" s="91">
        <f t="shared" ca="1" si="274"/>
        <v>1863191.0621801943</v>
      </c>
      <c r="H70" s="40">
        <v>66</v>
      </c>
      <c r="I70" s="91">
        <f t="shared" si="264"/>
        <v>469998.91165587428</v>
      </c>
      <c r="J70" s="41">
        <f t="shared" si="378"/>
        <v>0.122</v>
      </c>
      <c r="K70" s="92">
        <f t="shared" si="275"/>
        <v>57339.867222016663</v>
      </c>
      <c r="L70" s="92">
        <f t="shared" si="276"/>
        <v>228.44568614349268</v>
      </c>
      <c r="M70" s="42"/>
      <c r="N70" s="40">
        <v>66</v>
      </c>
      <c r="O70" s="54">
        <f t="shared" si="379"/>
        <v>4.5612408870298156</v>
      </c>
      <c r="P70" s="92">
        <f t="shared" si="258"/>
        <v>327.02527210732819</v>
      </c>
      <c r="Q70" s="92">
        <f t="shared" si="277"/>
        <v>119364.22431917478</v>
      </c>
      <c r="R70" s="42"/>
      <c r="S70" s="40">
        <v>66</v>
      </c>
      <c r="T70" s="54">
        <f>'7. Dödsrisk'!F70</f>
        <v>7.7400000000000004E-3</v>
      </c>
      <c r="U70" s="90">
        <f t="shared" si="380"/>
        <v>0.99226000000000003</v>
      </c>
      <c r="V70" s="43"/>
      <c r="W70" s="37">
        <v>66</v>
      </c>
      <c r="X70" s="93">
        <f t="shared" si="267"/>
        <v>0.92463058528774744</v>
      </c>
      <c r="Y70" s="93">
        <f t="shared" si="267"/>
        <v>0.92657639571875683</v>
      </c>
      <c r="Z70" s="93">
        <f t="shared" si="267"/>
        <v>0.92675247868970834</v>
      </c>
      <c r="AA70" s="93">
        <f t="shared" si="267"/>
        <v>0.92685443267730283</v>
      </c>
      <c r="AB70" s="93">
        <f t="shared" si="267"/>
        <v>0.92690077771618795</v>
      </c>
      <c r="AC70" s="93">
        <f t="shared" si="267"/>
        <v>0.92696566531276059</v>
      </c>
      <c r="AD70" s="93">
        <f t="shared" si="267"/>
        <v>0.92696566531276059</v>
      </c>
      <c r="AE70" s="93">
        <f t="shared" si="267"/>
        <v>0.92706764275346354</v>
      </c>
      <c r="AF70" s="93">
        <f t="shared" si="267"/>
        <v>0.92715108635123511</v>
      </c>
      <c r="AG70" s="93">
        <f t="shared" si="267"/>
        <v>0.92723453745960649</v>
      </c>
      <c r="AH70" s="93">
        <f t="shared" si="267"/>
        <v>0.92731799607925358</v>
      </c>
      <c r="AI70" s="93">
        <f t="shared" si="267"/>
        <v>0.92750349677860955</v>
      </c>
      <c r="AJ70" s="93">
        <f t="shared" si="267"/>
        <v>0.92754059840254544</v>
      </c>
      <c r="AK70" s="93">
        <f t="shared" si="267"/>
        <v>0.92757770151060537</v>
      </c>
      <c r="AL70" s="93">
        <f t="shared" si="267"/>
        <v>0.92772613769263701</v>
      </c>
      <c r="AM70" s="93">
        <f t="shared" si="267"/>
        <v>0.92791172003664402</v>
      </c>
      <c r="AN70" s="93">
        <f t="shared" si="266"/>
        <v>0.92796739808052897</v>
      </c>
      <c r="AO70" s="93">
        <f t="shared" si="266"/>
        <v>0.9281808796828559</v>
      </c>
      <c r="AP70" s="93">
        <f t="shared" si="266"/>
        <v>0.92821800840319213</v>
      </c>
      <c r="AQ70" s="93">
        <f t="shared" si="266"/>
        <v>0.92840368914102023</v>
      </c>
      <c r="AR70" s="93">
        <f t="shared" si="266"/>
        <v>0.9286079828972571</v>
      </c>
      <c r="AS70" s="93">
        <f t="shared" si="266"/>
        <v>0.928849483763036</v>
      </c>
      <c r="AT70" s="93">
        <f t="shared" si="266"/>
        <v>0.9290910474353693</v>
      </c>
      <c r="AU70" s="93">
        <f t="shared" si="266"/>
        <v>0.92924901976872998</v>
      </c>
      <c r="AV70" s="93">
        <f t="shared" si="266"/>
        <v>0.92949998476461648</v>
      </c>
      <c r="AW70" s="93">
        <f t="shared" si="266"/>
        <v>0.92974171761119528</v>
      </c>
      <c r="AX70" s="93">
        <f t="shared" si="266"/>
        <v>0.92994630579847082</v>
      </c>
      <c r="AY70" s="93">
        <f t="shared" si="266"/>
        <v>0.93020676369230482</v>
      </c>
      <c r="AZ70" s="93">
        <f t="shared" si="266"/>
        <v>0.93046729453477439</v>
      </c>
      <c r="BA70" s="93">
        <f t="shared" si="266"/>
        <v>0.93074651849032142</v>
      </c>
      <c r="BB70" s="93">
        <f t="shared" si="266"/>
        <v>0.93109102216852346</v>
      </c>
      <c r="BC70" s="93">
        <f t="shared" si="266"/>
        <v>0.93133316879240957</v>
      </c>
      <c r="BD70" s="93">
        <f t="shared" si="268"/>
        <v>0.93169653043928113</v>
      </c>
      <c r="BE70" s="93">
        <f t="shared" si="268"/>
        <v>0.93206003385248382</v>
      </c>
      <c r="BF70" s="93">
        <f t="shared" si="268"/>
        <v>0.93243300705530552</v>
      </c>
      <c r="BG70" s="93">
        <f t="shared" si="268"/>
        <v>0.93287145663992654</v>
      </c>
      <c r="BH70" s="93">
        <f t="shared" si="268"/>
        <v>0.93310473282313233</v>
      </c>
      <c r="BI70" s="93">
        <f t="shared" si="268"/>
        <v>0.93342209633588635</v>
      </c>
      <c r="BJ70" s="93">
        <f t="shared" si="268"/>
        <v>0.93380495636799743</v>
      </c>
      <c r="BK70" s="93">
        <f t="shared" si="268"/>
        <v>0.93424405107200126</v>
      </c>
      <c r="BL70" s="93">
        <f t="shared" si="268"/>
        <v>0.93459919876753261</v>
      </c>
      <c r="BM70" s="93">
        <f t="shared" si="268"/>
        <v>0.93508544319799591</v>
      </c>
      <c r="BN70" s="93">
        <f t="shared" si="268"/>
        <v>0.93555321980789974</v>
      </c>
      <c r="BO70" s="93">
        <f t="shared" si="268"/>
        <v>0.93616172492910343</v>
      </c>
      <c r="BP70" s="93">
        <f t="shared" si="268"/>
        <v>0.93682687200822956</v>
      </c>
      <c r="BQ70" s="93">
        <f t="shared" si="268"/>
        <v>0.93751125522454337</v>
      </c>
      <c r="BR70" s="93">
        <f t="shared" si="268"/>
        <v>0.93818674968431615</v>
      </c>
      <c r="BS70" s="93">
        <f t="shared" si="268"/>
        <v>0.93916347970320768</v>
      </c>
      <c r="BT70" s="93">
        <f t="shared" ref="BT70:CI85" si="381">IF($W70&lt;BT$3,0,IF($W70=BT$3,1,BT69*$U69))</f>
        <v>0.94008476277072295</v>
      </c>
      <c r="BU70" s="93">
        <f t="shared" si="381"/>
        <v>0.94115768252880594</v>
      </c>
      <c r="BV70" s="93">
        <f t="shared" si="381"/>
        <v>0.94261874157825221</v>
      </c>
      <c r="BW70" s="93">
        <f t="shared" si="381"/>
        <v>0.94407261340289239</v>
      </c>
      <c r="BX70" s="93">
        <f t="shared" si="381"/>
        <v>0.945718163006524</v>
      </c>
      <c r="BY70" s="93">
        <f t="shared" si="381"/>
        <v>0.94730015426414471</v>
      </c>
      <c r="BZ70" s="93">
        <f t="shared" si="381"/>
        <v>0.94916050886151337</v>
      </c>
      <c r="CA70" s="93">
        <f t="shared" si="381"/>
        <v>0.95104357514029125</v>
      </c>
      <c r="CB70" s="93">
        <f t="shared" si="381"/>
        <v>0.95358965953123942</v>
      </c>
      <c r="CC70" s="93">
        <f t="shared" si="381"/>
        <v>0.95640147988209301</v>
      </c>
      <c r="CD70" s="93">
        <f t="shared" si="381"/>
        <v>0.95953917297773017</v>
      </c>
      <c r="CE70" s="93">
        <f t="shared" si="381"/>
        <v>0.96272579536037295</v>
      </c>
      <c r="CF70" s="93">
        <f t="shared" si="381"/>
        <v>0.96654364274923243</v>
      </c>
      <c r="CG70" s="93">
        <f t="shared" si="381"/>
        <v>0.97104931155484686</v>
      </c>
      <c r="CH70" s="93">
        <f t="shared" si="381"/>
        <v>0.97582107661951634</v>
      </c>
      <c r="CI70" s="93">
        <f t="shared" si="270"/>
        <v>0.98064585422229</v>
      </c>
      <c r="CJ70" s="93">
        <f t="shared" si="263"/>
        <v>0.98657517100000003</v>
      </c>
      <c r="CK70" s="93">
        <f t="shared" si="263"/>
        <v>0.99282999999999999</v>
      </c>
      <c r="CL70" s="93">
        <f t="shared" si="263"/>
        <v>1</v>
      </c>
      <c r="CM70" s="93">
        <f t="shared" si="263"/>
        <v>0</v>
      </c>
      <c r="CN70" s="93">
        <f t="shared" si="263"/>
        <v>0</v>
      </c>
      <c r="CO70" s="93">
        <f t="shared" si="263"/>
        <v>0</v>
      </c>
      <c r="CP70" s="93">
        <f t="shared" si="263"/>
        <v>0</v>
      </c>
      <c r="CQ70" s="93">
        <f t="shared" si="263"/>
        <v>0</v>
      </c>
      <c r="CR70" s="93">
        <f t="shared" si="263"/>
        <v>0</v>
      </c>
      <c r="CS70" s="93">
        <f t="shared" si="263"/>
        <v>0</v>
      </c>
      <c r="CT70" s="93">
        <f t="shared" si="263"/>
        <v>0</v>
      </c>
      <c r="CU70" s="93">
        <f t="shared" si="263"/>
        <v>0</v>
      </c>
      <c r="CV70" s="93">
        <f t="shared" si="263"/>
        <v>0</v>
      </c>
      <c r="CW70" s="93">
        <f t="shared" si="263"/>
        <v>0</v>
      </c>
      <c r="CX70" s="93">
        <f t="shared" si="263"/>
        <v>0</v>
      </c>
      <c r="CY70" s="93">
        <f t="shared" si="263"/>
        <v>0</v>
      </c>
      <c r="CZ70" s="93">
        <f t="shared" ref="CZ70:DO85" si="382">IF($W70&lt;CZ$3,0,IF($W70=CZ$3,1,CZ69*$U69))</f>
        <v>0</v>
      </c>
      <c r="DA70" s="93">
        <f t="shared" si="382"/>
        <v>0</v>
      </c>
      <c r="DB70" s="93">
        <f t="shared" si="382"/>
        <v>0</v>
      </c>
      <c r="DC70" s="93">
        <f t="shared" si="382"/>
        <v>0</v>
      </c>
      <c r="DD70" s="93">
        <f t="shared" si="382"/>
        <v>0</v>
      </c>
      <c r="DE70" s="93">
        <f t="shared" si="382"/>
        <v>0</v>
      </c>
      <c r="DF70" s="93">
        <f t="shared" si="382"/>
        <v>0</v>
      </c>
      <c r="DG70" s="93">
        <f t="shared" si="382"/>
        <v>0</v>
      </c>
      <c r="DH70" s="93">
        <f t="shared" si="382"/>
        <v>0</v>
      </c>
      <c r="DI70" s="93">
        <f t="shared" si="382"/>
        <v>0</v>
      </c>
      <c r="DJ70" s="93">
        <f t="shared" si="382"/>
        <v>0</v>
      </c>
      <c r="DK70" s="93">
        <f t="shared" si="382"/>
        <v>0</v>
      </c>
      <c r="DL70" s="93">
        <f t="shared" si="382"/>
        <v>0</v>
      </c>
      <c r="DM70" s="93">
        <f t="shared" si="382"/>
        <v>0</v>
      </c>
      <c r="DN70" s="93">
        <f t="shared" si="382"/>
        <v>0</v>
      </c>
      <c r="DO70" s="93">
        <f t="shared" si="269"/>
        <v>0</v>
      </c>
      <c r="DP70" s="93">
        <f t="shared" si="269"/>
        <v>0</v>
      </c>
      <c r="DQ70" s="93">
        <f t="shared" si="269"/>
        <v>0</v>
      </c>
      <c r="DR70" s="93">
        <f t="shared" si="269"/>
        <v>0</v>
      </c>
      <c r="DS70" s="93">
        <f t="shared" si="269"/>
        <v>0</v>
      </c>
      <c r="DU70" s="37">
        <v>66</v>
      </c>
      <c r="DV70" s="93">
        <f t="shared" si="278"/>
        <v>0.3815471816724178</v>
      </c>
      <c r="DW70" s="93">
        <f t="shared" si="279"/>
        <v>0.38715816963818861</v>
      </c>
      <c r="DX70" s="93">
        <f t="shared" si="280"/>
        <v>0.39285167213286781</v>
      </c>
      <c r="DY70" s="93">
        <f t="shared" si="281"/>
        <v>0.39862890260540995</v>
      </c>
      <c r="DZ70" s="93">
        <f t="shared" si="282"/>
        <v>0.40449109234960712</v>
      </c>
      <c r="EA70" s="93">
        <f t="shared" si="283"/>
        <v>0.41043949076651309</v>
      </c>
      <c r="EB70" s="93">
        <f t="shared" si="284"/>
        <v>0.41647536563072646</v>
      </c>
      <c r="EC70" s="93">
        <f t="shared" si="285"/>
        <v>0.42260000336059006</v>
      </c>
      <c r="ED70" s="93">
        <f t="shared" si="286"/>
        <v>0.42881470929236343</v>
      </c>
      <c r="EE70" s="93">
        <f t="shared" si="287"/>
        <v>0.43512080795842756</v>
      </c>
      <c r="EF70" s="93">
        <f t="shared" si="288"/>
        <v>0.44151964336958088</v>
      </c>
      <c r="EG70" s="93">
        <f t="shared" si="289"/>
        <v>0.44801257930148641</v>
      </c>
      <c r="EH70" s="93">
        <f t="shared" si="290"/>
        <v>0.45460099958533173</v>
      </c>
      <c r="EI70" s="93">
        <f t="shared" si="291"/>
        <v>0.46128630840276302</v>
      </c>
      <c r="EJ70" s="93">
        <f t="shared" si="292"/>
        <v>0.46806993058515656</v>
      </c>
      <c r="EK70" s="93">
        <f t="shared" si="293"/>
        <v>0.47495331191729118</v>
      </c>
      <c r="EL70" s="93">
        <f t="shared" si="294"/>
        <v>0.48193791944548658</v>
      </c>
      <c r="EM70" s="93">
        <f t="shared" si="295"/>
        <v>0.48902524179027312</v>
      </c>
      <c r="EN70" s="93">
        <f t="shared" si="296"/>
        <v>0.49621678946365944</v>
      </c>
      <c r="EO70" s="93">
        <f t="shared" si="297"/>
        <v>0.50351409519106616</v>
      </c>
      <c r="EP70" s="93">
        <f t="shared" si="298"/>
        <v>0.51091871423799351</v>
      </c>
      <c r="EQ70" s="93">
        <f t="shared" si="299"/>
        <v>0.51843222474149331</v>
      </c>
      <c r="ER70" s="93">
        <f t="shared" si="300"/>
        <v>0.5260562280465152</v>
      </c>
      <c r="ES70" s="93">
        <f t="shared" si="301"/>
        <v>0.53379234904719919</v>
      </c>
      <c r="ET70" s="93">
        <f t="shared" si="302"/>
        <v>0.54164223653318744</v>
      </c>
      <c r="EU70" s="93">
        <f t="shared" si="303"/>
        <v>0.54960756354102847</v>
      </c>
      <c r="EV70" s="93">
        <f t="shared" si="304"/>
        <v>0.55769002771074938</v>
      </c>
      <c r="EW70" s="93">
        <f t="shared" si="305"/>
        <v>0.56589135164767213</v>
      </c>
      <c r="EX70" s="93">
        <f t="shared" si="306"/>
        <v>0.57421328328954968</v>
      </c>
      <c r="EY70" s="93">
        <f t="shared" si="307"/>
        <v>0.58265759627910185</v>
      </c>
      <c r="EZ70" s="93">
        <f t="shared" si="308"/>
        <v>0.59122609034202978</v>
      </c>
      <c r="FA70" s="93">
        <f t="shared" si="309"/>
        <v>0.59992059167058898</v>
      </c>
      <c r="FB70" s="93">
        <f t="shared" si="310"/>
        <v>0.60874295331280348</v>
      </c>
      <c r="FC70" s="93">
        <f t="shared" si="311"/>
        <v>0.61769505556740356</v>
      </c>
      <c r="FD70" s="93">
        <f t="shared" si="312"/>
        <v>0.62677880638457129</v>
      </c>
      <c r="FE70" s="93">
        <f t="shared" si="313"/>
        <v>0.63599614177257957</v>
      </c>
      <c r="FF70" s="93">
        <f t="shared" si="314"/>
        <v>0.64534902621041157</v>
      </c>
      <c r="FG70" s="93">
        <f t="shared" si="315"/>
        <v>0.65483945306644697</v>
      </c>
      <c r="FH70" s="93">
        <f t="shared" si="316"/>
        <v>0.6644694450233064</v>
      </c>
      <c r="FI70" s="93">
        <f t="shared" si="317"/>
        <v>0.67424105450894323</v>
      </c>
      <c r="FJ70" s="93">
        <f t="shared" si="318"/>
        <v>0.68415636413407466</v>
      </c>
      <c r="FK70" s="93">
        <f t="shared" si="319"/>
        <v>0.69421748713604636</v>
      </c>
      <c r="FL70" s="93">
        <f t="shared" si="320"/>
        <v>0.70442656782922342</v>
      </c>
      <c r="FM70" s="93">
        <f t="shared" si="321"/>
        <v>0.71478578206200605</v>
      </c>
      <c r="FN70" s="93">
        <f t="shared" si="322"/>
        <v>0.72529733768056492</v>
      </c>
      <c r="FO70" s="93">
        <f t="shared" si="323"/>
        <v>0.73596347499939674</v>
      </c>
      <c r="FP70" s="93">
        <f t="shared" si="324"/>
        <v>0.7467864672787996</v>
      </c>
      <c r="FQ70" s="93">
        <f t="shared" si="325"/>
        <v>0.75776862120937016</v>
      </c>
      <c r="FR70" s="93">
        <f t="shared" si="326"/>
        <v>0.76891227740362555</v>
      </c>
      <c r="FS70" s="93">
        <f t="shared" si="327"/>
        <v>0.78021981089485526</v>
      </c>
      <c r="FT70" s="93">
        <f t="shared" si="328"/>
        <v>0.79169363164330897</v>
      </c>
      <c r="FU70" s="93">
        <f t="shared" si="329"/>
        <v>0.80333618504982807</v>
      </c>
      <c r="FV70" s="93">
        <f t="shared" si="330"/>
        <v>0.81514995247703126</v>
      </c>
      <c r="FW70" s="93">
        <f t="shared" si="331"/>
        <v>0.827137451778164</v>
      </c>
      <c r="FX70" s="93">
        <f t="shared" si="332"/>
        <v>0.83930123783372512</v>
      </c>
      <c r="FY70" s="93">
        <f t="shared" si="333"/>
        <v>0.8516439030959857</v>
      </c>
      <c r="FZ70" s="93">
        <f t="shared" si="334"/>
        <v>0.86416807814151486</v>
      </c>
      <c r="GA70" s="93">
        <f t="shared" si="335"/>
        <v>0.8768764322318312</v>
      </c>
      <c r="GB70" s="93">
        <f t="shared" si="336"/>
        <v>0.88977167388229927</v>
      </c>
      <c r="GC70" s="93">
        <f t="shared" si="337"/>
        <v>0.90285655143939192</v>
      </c>
      <c r="GD70" s="93">
        <f t="shared" si="338"/>
        <v>0.91613385366644173</v>
      </c>
      <c r="GE70" s="93">
        <f t="shared" si="339"/>
        <v>0.92960641033800695</v>
      </c>
      <c r="GF70" s="93">
        <f t="shared" si="340"/>
        <v>0.94327709284297756</v>
      </c>
      <c r="GG70" s="93">
        <f t="shared" si="341"/>
        <v>0.95714881479655067</v>
      </c>
      <c r="GH70" s="93">
        <f t="shared" si="342"/>
        <v>0.97122453266120568</v>
      </c>
      <c r="GI70" s="93">
        <f t="shared" si="343"/>
        <v>0.98550724637681164</v>
      </c>
      <c r="GJ70" s="93">
        <f t="shared" si="344"/>
        <v>1</v>
      </c>
      <c r="GK70" s="93">
        <f t="shared" si="345"/>
        <v>0</v>
      </c>
      <c r="GL70" s="93">
        <f t="shared" si="346"/>
        <v>0</v>
      </c>
      <c r="GM70" s="93">
        <f t="shared" si="347"/>
        <v>0</v>
      </c>
      <c r="GN70" s="93">
        <f t="shared" si="348"/>
        <v>0</v>
      </c>
      <c r="GO70" s="93">
        <f t="shared" si="349"/>
        <v>0</v>
      </c>
      <c r="GP70" s="93">
        <f t="shared" si="350"/>
        <v>0</v>
      </c>
      <c r="GQ70" s="93">
        <f t="shared" si="351"/>
        <v>0</v>
      </c>
      <c r="GR70" s="93">
        <f t="shared" si="352"/>
        <v>0</v>
      </c>
      <c r="GS70" s="93">
        <f t="shared" si="353"/>
        <v>0</v>
      </c>
      <c r="GT70" s="93">
        <f t="shared" si="354"/>
        <v>0</v>
      </c>
      <c r="GU70" s="93">
        <f t="shared" si="355"/>
        <v>0</v>
      </c>
      <c r="GV70" s="93">
        <f t="shared" si="356"/>
        <v>0</v>
      </c>
      <c r="GW70" s="93">
        <f t="shared" si="357"/>
        <v>0</v>
      </c>
      <c r="GX70" s="93">
        <f t="shared" si="358"/>
        <v>0</v>
      </c>
      <c r="GY70" s="93">
        <f t="shared" si="359"/>
        <v>0</v>
      </c>
      <c r="GZ70" s="93">
        <f t="shared" si="360"/>
        <v>0</v>
      </c>
      <c r="HA70" s="93">
        <f t="shared" si="361"/>
        <v>0</v>
      </c>
      <c r="HB70" s="93">
        <f t="shared" si="362"/>
        <v>0</v>
      </c>
      <c r="HC70" s="93">
        <f t="shared" si="363"/>
        <v>0</v>
      </c>
      <c r="HD70" s="93">
        <f t="shared" si="364"/>
        <v>0</v>
      </c>
      <c r="HE70" s="93">
        <f t="shared" si="365"/>
        <v>0</v>
      </c>
      <c r="HF70" s="93">
        <f t="shared" si="366"/>
        <v>0</v>
      </c>
      <c r="HG70" s="93">
        <f t="shared" si="367"/>
        <v>0</v>
      </c>
      <c r="HH70" s="93">
        <f t="shared" si="368"/>
        <v>0</v>
      </c>
      <c r="HI70" s="93">
        <f t="shared" si="369"/>
        <v>0</v>
      </c>
      <c r="HJ70" s="93">
        <f t="shared" si="370"/>
        <v>0</v>
      </c>
      <c r="HK70" s="93">
        <f t="shared" si="371"/>
        <v>0</v>
      </c>
      <c r="HL70" s="93">
        <f t="shared" si="372"/>
        <v>0</v>
      </c>
      <c r="HM70" s="93">
        <f t="shared" si="373"/>
        <v>0</v>
      </c>
      <c r="HN70" s="93">
        <f t="shared" si="374"/>
        <v>0</v>
      </c>
      <c r="HO70" s="93">
        <f t="shared" si="375"/>
        <v>0</v>
      </c>
      <c r="HP70" s="93">
        <f t="shared" si="376"/>
        <v>0</v>
      </c>
      <c r="HQ70" s="93">
        <f t="shared" si="377"/>
        <v>0</v>
      </c>
    </row>
    <row r="71" spans="2:225" x14ac:dyDescent="0.25">
      <c r="B71" s="40">
        <v>67</v>
      </c>
      <c r="C71" s="91">
        <f t="shared" ca="1" si="271"/>
        <v>420549.25220420427</v>
      </c>
      <c r="D71" s="91">
        <f t="shared" ca="1" si="272"/>
        <v>441947.55019388301</v>
      </c>
      <c r="E71" s="91">
        <f t="shared" ca="1" si="273"/>
        <v>1576625.3993457733</v>
      </c>
      <c r="F71" s="91">
        <f t="shared" ca="1" si="274"/>
        <v>1757429.3409600509</v>
      </c>
      <c r="H71" s="40">
        <v>67</v>
      </c>
      <c r="I71" s="91">
        <f t="shared" si="264"/>
        <v>469998.91165587428</v>
      </c>
      <c r="J71" s="41">
        <f t="shared" si="378"/>
        <v>0.122</v>
      </c>
      <c r="K71" s="92">
        <f t="shared" si="275"/>
        <v>57339.867222016663</v>
      </c>
      <c r="L71" s="92">
        <f t="shared" si="276"/>
        <v>228.44568614349268</v>
      </c>
      <c r="M71" s="42"/>
      <c r="N71" s="40">
        <v>67</v>
      </c>
      <c r="O71" s="54">
        <f t="shared" si="379"/>
        <v>4.5612408870298156</v>
      </c>
      <c r="P71" s="92">
        <f t="shared" si="258"/>
        <v>327.02527210732819</v>
      </c>
      <c r="Q71" s="92">
        <f t="shared" si="277"/>
        <v>119364.22431917478</v>
      </c>
      <c r="R71" s="42"/>
      <c r="S71" s="40">
        <v>67</v>
      </c>
      <c r="T71" s="54">
        <f>'7. Dödsrisk'!F71</f>
        <v>8.5299999999999994E-3</v>
      </c>
      <c r="U71" s="90">
        <f t="shared" si="380"/>
        <v>0.99146999999999996</v>
      </c>
      <c r="V71" s="43"/>
      <c r="W71" s="37">
        <v>67</v>
      </c>
      <c r="X71" s="93">
        <f t="shared" si="267"/>
        <v>0.91747394455762032</v>
      </c>
      <c r="Y71" s="93">
        <f t="shared" si="267"/>
        <v>0.91940469441589368</v>
      </c>
      <c r="Z71" s="93">
        <f t="shared" si="267"/>
        <v>0.91957941450464997</v>
      </c>
      <c r="AA71" s="93">
        <f t="shared" si="267"/>
        <v>0.91968057936838055</v>
      </c>
      <c r="AB71" s="93">
        <f t="shared" si="267"/>
        <v>0.91972656569666467</v>
      </c>
      <c r="AC71" s="93">
        <f t="shared" si="267"/>
        <v>0.91979095106323983</v>
      </c>
      <c r="AD71" s="93">
        <f t="shared" si="267"/>
        <v>0.91979095106323983</v>
      </c>
      <c r="AE71" s="93">
        <f t="shared" si="267"/>
        <v>0.91989213919855173</v>
      </c>
      <c r="AF71" s="93">
        <f t="shared" si="267"/>
        <v>0.91997493694287658</v>
      </c>
      <c r="AG71" s="93">
        <f t="shared" si="267"/>
        <v>0.92005774213966918</v>
      </c>
      <c r="AH71" s="93">
        <f t="shared" si="267"/>
        <v>0.92014055478960022</v>
      </c>
      <c r="AI71" s="93">
        <f t="shared" si="267"/>
        <v>0.92032461971354318</v>
      </c>
      <c r="AJ71" s="93">
        <f t="shared" si="267"/>
        <v>0.92036143417090976</v>
      </c>
      <c r="AK71" s="93">
        <f t="shared" si="267"/>
        <v>0.92039825010091336</v>
      </c>
      <c r="AL71" s="93">
        <f t="shared" si="267"/>
        <v>0.92054553738689604</v>
      </c>
      <c r="AM71" s="93">
        <f t="shared" si="267"/>
        <v>0.92072968332356042</v>
      </c>
      <c r="AN71" s="93">
        <f t="shared" si="266"/>
        <v>0.92078493041938569</v>
      </c>
      <c r="AO71" s="93">
        <f t="shared" si="266"/>
        <v>0.92099675967411065</v>
      </c>
      <c r="AP71" s="93">
        <f t="shared" si="266"/>
        <v>0.92103360101815146</v>
      </c>
      <c r="AQ71" s="93">
        <f t="shared" si="266"/>
        <v>0.92121784458706879</v>
      </c>
      <c r="AR71" s="93">
        <f t="shared" si="266"/>
        <v>0.92142055710963233</v>
      </c>
      <c r="AS71" s="93">
        <f t="shared" si="266"/>
        <v>0.92166018875871014</v>
      </c>
      <c r="AT71" s="93">
        <f t="shared" si="266"/>
        <v>0.92189988272821954</v>
      </c>
      <c r="AU71" s="93">
        <f t="shared" si="266"/>
        <v>0.92205663235572</v>
      </c>
      <c r="AV71" s="93">
        <f t="shared" si="266"/>
        <v>0.92230565488253835</v>
      </c>
      <c r="AW71" s="93">
        <f t="shared" si="266"/>
        <v>0.92254551671688467</v>
      </c>
      <c r="AX71" s="93">
        <f t="shared" si="266"/>
        <v>0.92274852139159069</v>
      </c>
      <c r="AY71" s="93">
        <f t="shared" si="266"/>
        <v>0.92300696334132637</v>
      </c>
      <c r="AZ71" s="93">
        <f t="shared" si="266"/>
        <v>0.92326547767507527</v>
      </c>
      <c r="BA71" s="93">
        <f t="shared" si="266"/>
        <v>0.92354254043720641</v>
      </c>
      <c r="BB71" s="93">
        <f t="shared" si="266"/>
        <v>0.92388437765693909</v>
      </c>
      <c r="BC71" s="93">
        <f t="shared" si="266"/>
        <v>0.92412465006595634</v>
      </c>
      <c r="BD71" s="93">
        <f t="shared" si="268"/>
        <v>0.92448519929368111</v>
      </c>
      <c r="BE71" s="93">
        <f t="shared" si="268"/>
        <v>0.92484588919046562</v>
      </c>
      <c r="BF71" s="93">
        <f t="shared" si="268"/>
        <v>0.92521597558069746</v>
      </c>
      <c r="BG71" s="93">
        <f t="shared" si="268"/>
        <v>0.92565103156553352</v>
      </c>
      <c r="BH71" s="93">
        <f t="shared" si="268"/>
        <v>0.92588250219108137</v>
      </c>
      <c r="BI71" s="93">
        <f t="shared" si="268"/>
        <v>0.92619740931024663</v>
      </c>
      <c r="BJ71" s="93">
        <f t="shared" si="268"/>
        <v>0.9265773060057092</v>
      </c>
      <c r="BK71" s="93">
        <f t="shared" si="268"/>
        <v>0.92701300211670401</v>
      </c>
      <c r="BL71" s="93">
        <f t="shared" si="268"/>
        <v>0.92736540096907194</v>
      </c>
      <c r="BM71" s="93">
        <f t="shared" si="268"/>
        <v>0.92784788186764344</v>
      </c>
      <c r="BN71" s="93">
        <f t="shared" si="268"/>
        <v>0.92831203788658667</v>
      </c>
      <c r="BO71" s="93">
        <f t="shared" si="268"/>
        <v>0.92891583317815218</v>
      </c>
      <c r="BP71" s="93">
        <f t="shared" si="268"/>
        <v>0.92957583201888594</v>
      </c>
      <c r="BQ71" s="93">
        <f t="shared" si="268"/>
        <v>0.93025491810910543</v>
      </c>
      <c r="BR71" s="93">
        <f t="shared" si="268"/>
        <v>0.93092518424175952</v>
      </c>
      <c r="BS71" s="93">
        <f t="shared" si="268"/>
        <v>0.93189435437030488</v>
      </c>
      <c r="BT71" s="93">
        <f t="shared" si="381"/>
        <v>0.93280850670687754</v>
      </c>
      <c r="BU71" s="93">
        <f t="shared" si="381"/>
        <v>0.93387312206603301</v>
      </c>
      <c r="BV71" s="93">
        <f t="shared" si="381"/>
        <v>0.9353228725184366</v>
      </c>
      <c r="BW71" s="93">
        <f t="shared" si="381"/>
        <v>0.93676549137515408</v>
      </c>
      <c r="BX71" s="93">
        <f t="shared" si="381"/>
        <v>0.9383983044248535</v>
      </c>
      <c r="BY71" s="93">
        <f t="shared" si="381"/>
        <v>0.93996805107014025</v>
      </c>
      <c r="BZ71" s="93">
        <f t="shared" si="381"/>
        <v>0.94181400652292524</v>
      </c>
      <c r="CA71" s="93">
        <f t="shared" si="381"/>
        <v>0.94368249786870539</v>
      </c>
      <c r="CB71" s="93">
        <f t="shared" si="381"/>
        <v>0.94620887556646771</v>
      </c>
      <c r="CC71" s="93">
        <f t="shared" si="381"/>
        <v>0.94899893242780564</v>
      </c>
      <c r="CD71" s="93">
        <f t="shared" si="381"/>
        <v>0.95211233977888254</v>
      </c>
      <c r="CE71" s="93">
        <f t="shared" si="381"/>
        <v>0.95527429770428374</v>
      </c>
      <c r="CF71" s="93">
        <f t="shared" si="381"/>
        <v>0.95906259495435342</v>
      </c>
      <c r="CG71" s="93">
        <f t="shared" si="381"/>
        <v>0.96353338988341242</v>
      </c>
      <c r="CH71" s="93">
        <f t="shared" si="381"/>
        <v>0.96826822148648128</v>
      </c>
      <c r="CI71" s="93">
        <f t="shared" si="270"/>
        <v>0.97305565531060956</v>
      </c>
      <c r="CJ71" s="93">
        <f t="shared" si="270"/>
        <v>0.97893907917646006</v>
      </c>
      <c r="CK71" s="93">
        <f t="shared" si="270"/>
        <v>0.98514549579999999</v>
      </c>
      <c r="CL71" s="93">
        <f t="shared" si="270"/>
        <v>0.99226000000000003</v>
      </c>
      <c r="CM71" s="93">
        <f t="shared" si="270"/>
        <v>1</v>
      </c>
      <c r="CN71" s="93">
        <f t="shared" si="270"/>
        <v>0</v>
      </c>
      <c r="CO71" s="93">
        <f t="shared" si="270"/>
        <v>0</v>
      </c>
      <c r="CP71" s="93">
        <f t="shared" si="270"/>
        <v>0</v>
      </c>
      <c r="CQ71" s="93">
        <f t="shared" si="270"/>
        <v>0</v>
      </c>
      <c r="CR71" s="93">
        <f t="shared" si="270"/>
        <v>0</v>
      </c>
      <c r="CS71" s="93">
        <f t="shared" si="270"/>
        <v>0</v>
      </c>
      <c r="CT71" s="93">
        <f t="shared" si="270"/>
        <v>0</v>
      </c>
      <c r="CU71" s="93">
        <f t="shared" si="270"/>
        <v>0</v>
      </c>
      <c r="CV71" s="93">
        <f t="shared" si="270"/>
        <v>0</v>
      </c>
      <c r="CW71" s="93">
        <f t="shared" si="270"/>
        <v>0</v>
      </c>
      <c r="CX71" s="93">
        <f t="shared" si="270"/>
        <v>0</v>
      </c>
      <c r="CY71" s="93">
        <f t="shared" ref="CY71:DN86" si="383">IF($W71&lt;CY$3,0,IF($W71=CY$3,1,CY70*$U70))</f>
        <v>0</v>
      </c>
      <c r="CZ71" s="93">
        <f t="shared" si="382"/>
        <v>0</v>
      </c>
      <c r="DA71" s="93">
        <f t="shared" si="382"/>
        <v>0</v>
      </c>
      <c r="DB71" s="93">
        <f t="shared" si="382"/>
        <v>0</v>
      </c>
      <c r="DC71" s="93">
        <f t="shared" si="382"/>
        <v>0</v>
      </c>
      <c r="DD71" s="93">
        <f t="shared" si="382"/>
        <v>0</v>
      </c>
      <c r="DE71" s="93">
        <f t="shared" si="382"/>
        <v>0</v>
      </c>
      <c r="DF71" s="93">
        <f t="shared" si="382"/>
        <v>0</v>
      </c>
      <c r="DG71" s="93">
        <f t="shared" si="382"/>
        <v>0</v>
      </c>
      <c r="DH71" s="93">
        <f t="shared" si="382"/>
        <v>0</v>
      </c>
      <c r="DI71" s="93">
        <f t="shared" si="382"/>
        <v>0</v>
      </c>
      <c r="DJ71" s="93">
        <f t="shared" si="382"/>
        <v>0</v>
      </c>
      <c r="DK71" s="93">
        <f t="shared" si="382"/>
        <v>0</v>
      </c>
      <c r="DL71" s="93">
        <f t="shared" si="382"/>
        <v>0</v>
      </c>
      <c r="DM71" s="93">
        <f t="shared" si="382"/>
        <v>0</v>
      </c>
      <c r="DN71" s="93">
        <f t="shared" si="382"/>
        <v>0</v>
      </c>
      <c r="DO71" s="93">
        <f t="shared" si="269"/>
        <v>0</v>
      </c>
      <c r="DP71" s="93">
        <f t="shared" si="269"/>
        <v>0</v>
      </c>
      <c r="DQ71" s="93">
        <f t="shared" si="269"/>
        <v>0</v>
      </c>
      <c r="DR71" s="93">
        <f t="shared" si="269"/>
        <v>0</v>
      </c>
      <c r="DS71" s="93">
        <f t="shared" si="269"/>
        <v>0</v>
      </c>
      <c r="DU71" s="37">
        <v>67</v>
      </c>
      <c r="DV71" s="93">
        <f t="shared" si="278"/>
        <v>0.37601751237281755</v>
      </c>
      <c r="DW71" s="93">
        <f t="shared" si="279"/>
        <v>0.3815471816724178</v>
      </c>
      <c r="DX71" s="93">
        <f t="shared" si="280"/>
        <v>0.38715816963818861</v>
      </c>
      <c r="DY71" s="93">
        <f t="shared" si="281"/>
        <v>0.39285167213286781</v>
      </c>
      <c r="DZ71" s="93">
        <f t="shared" si="282"/>
        <v>0.39862890260540995</v>
      </c>
      <c r="EA71" s="93">
        <f t="shared" si="283"/>
        <v>0.40449109234960712</v>
      </c>
      <c r="EB71" s="93">
        <f t="shared" si="284"/>
        <v>0.41043949076651309</v>
      </c>
      <c r="EC71" s="93">
        <f t="shared" si="285"/>
        <v>0.41647536563072646</v>
      </c>
      <c r="ED71" s="93">
        <f t="shared" si="286"/>
        <v>0.42260000336059006</v>
      </c>
      <c r="EE71" s="93">
        <f t="shared" si="287"/>
        <v>0.42881470929236343</v>
      </c>
      <c r="EF71" s="93">
        <f t="shared" si="288"/>
        <v>0.43512080795842756</v>
      </c>
      <c r="EG71" s="93">
        <f t="shared" si="289"/>
        <v>0.44151964336958088</v>
      </c>
      <c r="EH71" s="93">
        <f t="shared" si="290"/>
        <v>0.44801257930148641</v>
      </c>
      <c r="EI71" s="93">
        <f t="shared" si="291"/>
        <v>0.45460099958533173</v>
      </c>
      <c r="EJ71" s="93">
        <f t="shared" si="292"/>
        <v>0.46128630840276302</v>
      </c>
      <c r="EK71" s="93">
        <f t="shared" si="293"/>
        <v>0.46806993058515656</v>
      </c>
      <c r="EL71" s="93">
        <f t="shared" si="294"/>
        <v>0.47495331191729118</v>
      </c>
      <c r="EM71" s="93">
        <f t="shared" si="295"/>
        <v>0.48193791944548658</v>
      </c>
      <c r="EN71" s="93">
        <f t="shared" si="296"/>
        <v>0.48902524179027312</v>
      </c>
      <c r="EO71" s="93">
        <f t="shared" si="297"/>
        <v>0.49621678946365944</v>
      </c>
      <c r="EP71" s="93">
        <f t="shared" si="298"/>
        <v>0.50351409519106616</v>
      </c>
      <c r="EQ71" s="93">
        <f t="shared" si="299"/>
        <v>0.51091871423799351</v>
      </c>
      <c r="ER71" s="93">
        <f t="shared" si="300"/>
        <v>0.51843222474149331</v>
      </c>
      <c r="ES71" s="93">
        <f t="shared" si="301"/>
        <v>0.5260562280465152</v>
      </c>
      <c r="ET71" s="93">
        <f t="shared" si="302"/>
        <v>0.53379234904719919</v>
      </c>
      <c r="EU71" s="93">
        <f t="shared" si="303"/>
        <v>0.54164223653318744</v>
      </c>
      <c r="EV71" s="93">
        <f t="shared" si="304"/>
        <v>0.54960756354102847</v>
      </c>
      <c r="EW71" s="93">
        <f t="shared" si="305"/>
        <v>0.55769002771074938</v>
      </c>
      <c r="EX71" s="93">
        <f t="shared" si="306"/>
        <v>0.56589135164767213</v>
      </c>
      <c r="EY71" s="93">
        <f t="shared" si="307"/>
        <v>0.57421328328954968</v>
      </c>
      <c r="EZ71" s="93">
        <f t="shared" si="308"/>
        <v>0.58265759627910185</v>
      </c>
      <c r="FA71" s="93">
        <f t="shared" si="309"/>
        <v>0.59122609034202978</v>
      </c>
      <c r="FB71" s="93">
        <f t="shared" si="310"/>
        <v>0.59992059167058898</v>
      </c>
      <c r="FC71" s="93">
        <f t="shared" si="311"/>
        <v>0.60874295331280348</v>
      </c>
      <c r="FD71" s="93">
        <f t="shared" si="312"/>
        <v>0.61769505556740356</v>
      </c>
      <c r="FE71" s="93">
        <f t="shared" si="313"/>
        <v>0.62677880638457129</v>
      </c>
      <c r="FF71" s="93">
        <f t="shared" si="314"/>
        <v>0.63599614177257957</v>
      </c>
      <c r="FG71" s="93">
        <f t="shared" si="315"/>
        <v>0.64534902621041157</v>
      </c>
      <c r="FH71" s="93">
        <f t="shared" si="316"/>
        <v>0.65483945306644697</v>
      </c>
      <c r="FI71" s="93">
        <f t="shared" si="317"/>
        <v>0.6644694450233064</v>
      </c>
      <c r="FJ71" s="93">
        <f t="shared" si="318"/>
        <v>0.67424105450894323</v>
      </c>
      <c r="FK71" s="93">
        <f t="shared" si="319"/>
        <v>0.68415636413407466</v>
      </c>
      <c r="FL71" s="93">
        <f t="shared" si="320"/>
        <v>0.69421748713604636</v>
      </c>
      <c r="FM71" s="93">
        <f t="shared" si="321"/>
        <v>0.70442656782922342</v>
      </c>
      <c r="FN71" s="93">
        <f t="shared" si="322"/>
        <v>0.71478578206200605</v>
      </c>
      <c r="FO71" s="93">
        <f t="shared" si="323"/>
        <v>0.72529733768056492</v>
      </c>
      <c r="FP71" s="93">
        <f t="shared" si="324"/>
        <v>0.73596347499939674</v>
      </c>
      <c r="FQ71" s="93">
        <f t="shared" si="325"/>
        <v>0.7467864672787996</v>
      </c>
      <c r="FR71" s="93">
        <f t="shared" si="326"/>
        <v>0.75776862120937016</v>
      </c>
      <c r="FS71" s="93">
        <f t="shared" si="327"/>
        <v>0.76891227740362555</v>
      </c>
      <c r="FT71" s="93">
        <f t="shared" si="328"/>
        <v>0.78021981089485526</v>
      </c>
      <c r="FU71" s="93">
        <f t="shared" si="329"/>
        <v>0.79169363164330897</v>
      </c>
      <c r="FV71" s="93">
        <f t="shared" si="330"/>
        <v>0.80333618504982807</v>
      </c>
      <c r="FW71" s="93">
        <f t="shared" si="331"/>
        <v>0.81514995247703126</v>
      </c>
      <c r="FX71" s="93">
        <f t="shared" si="332"/>
        <v>0.827137451778164</v>
      </c>
      <c r="FY71" s="93">
        <f t="shared" si="333"/>
        <v>0.83930123783372512</v>
      </c>
      <c r="FZ71" s="93">
        <f t="shared" si="334"/>
        <v>0.8516439030959857</v>
      </c>
      <c r="GA71" s="93">
        <f t="shared" si="335"/>
        <v>0.86416807814151486</v>
      </c>
      <c r="GB71" s="93">
        <f t="shared" si="336"/>
        <v>0.8768764322318312</v>
      </c>
      <c r="GC71" s="93">
        <f t="shared" si="337"/>
        <v>0.88977167388229927</v>
      </c>
      <c r="GD71" s="93">
        <f t="shared" si="338"/>
        <v>0.90285655143939192</v>
      </c>
      <c r="GE71" s="93">
        <f t="shared" si="339"/>
        <v>0.91613385366644173</v>
      </c>
      <c r="GF71" s="93">
        <f t="shared" si="340"/>
        <v>0.92960641033800695</v>
      </c>
      <c r="GG71" s="93">
        <f t="shared" si="341"/>
        <v>0.94327709284297756</v>
      </c>
      <c r="GH71" s="93">
        <f t="shared" si="342"/>
        <v>0.95714881479655067</v>
      </c>
      <c r="GI71" s="93">
        <f t="shared" si="343"/>
        <v>0.97122453266120568</v>
      </c>
      <c r="GJ71" s="93">
        <f t="shared" si="344"/>
        <v>0.98550724637681164</v>
      </c>
      <c r="GK71" s="93">
        <f t="shared" si="345"/>
        <v>1</v>
      </c>
      <c r="GL71" s="93">
        <f t="shared" si="346"/>
        <v>0</v>
      </c>
      <c r="GM71" s="93">
        <f t="shared" si="347"/>
        <v>0</v>
      </c>
      <c r="GN71" s="93">
        <f t="shared" si="348"/>
        <v>0</v>
      </c>
      <c r="GO71" s="93">
        <f t="shared" si="349"/>
        <v>0</v>
      </c>
      <c r="GP71" s="93">
        <f t="shared" si="350"/>
        <v>0</v>
      </c>
      <c r="GQ71" s="93">
        <f t="shared" si="351"/>
        <v>0</v>
      </c>
      <c r="GR71" s="93">
        <f t="shared" si="352"/>
        <v>0</v>
      </c>
      <c r="GS71" s="93">
        <f t="shared" si="353"/>
        <v>0</v>
      </c>
      <c r="GT71" s="93">
        <f t="shared" si="354"/>
        <v>0</v>
      </c>
      <c r="GU71" s="93">
        <f t="shared" si="355"/>
        <v>0</v>
      </c>
      <c r="GV71" s="93">
        <f t="shared" si="356"/>
        <v>0</v>
      </c>
      <c r="GW71" s="93">
        <f t="shared" si="357"/>
        <v>0</v>
      </c>
      <c r="GX71" s="93">
        <f t="shared" si="358"/>
        <v>0</v>
      </c>
      <c r="GY71" s="93">
        <f t="shared" si="359"/>
        <v>0</v>
      </c>
      <c r="GZ71" s="93">
        <f t="shared" si="360"/>
        <v>0</v>
      </c>
      <c r="HA71" s="93">
        <f t="shared" si="361"/>
        <v>0</v>
      </c>
      <c r="HB71" s="93">
        <f t="shared" si="362"/>
        <v>0</v>
      </c>
      <c r="HC71" s="93">
        <f t="shared" si="363"/>
        <v>0</v>
      </c>
      <c r="HD71" s="93">
        <f t="shared" si="364"/>
        <v>0</v>
      </c>
      <c r="HE71" s="93">
        <f t="shared" si="365"/>
        <v>0</v>
      </c>
      <c r="HF71" s="93">
        <f t="shared" si="366"/>
        <v>0</v>
      </c>
      <c r="HG71" s="93">
        <f t="shared" si="367"/>
        <v>0</v>
      </c>
      <c r="HH71" s="93">
        <f t="shared" si="368"/>
        <v>0</v>
      </c>
      <c r="HI71" s="93">
        <f t="shared" si="369"/>
        <v>0</v>
      </c>
      <c r="HJ71" s="93">
        <f t="shared" si="370"/>
        <v>0</v>
      </c>
      <c r="HK71" s="93">
        <f t="shared" si="371"/>
        <v>0</v>
      </c>
      <c r="HL71" s="93">
        <f t="shared" si="372"/>
        <v>0</v>
      </c>
      <c r="HM71" s="93">
        <f t="shared" si="373"/>
        <v>0</v>
      </c>
      <c r="HN71" s="93">
        <f t="shared" si="374"/>
        <v>0</v>
      </c>
      <c r="HO71" s="93">
        <f t="shared" si="375"/>
        <v>0</v>
      </c>
      <c r="HP71" s="93">
        <f t="shared" si="376"/>
        <v>0</v>
      </c>
      <c r="HQ71" s="93">
        <f t="shared" si="377"/>
        <v>0</v>
      </c>
    </row>
    <row r="72" spans="2:225" x14ac:dyDescent="0.25">
      <c r="B72" s="40">
        <v>68</v>
      </c>
      <c r="C72" s="91">
        <f t="shared" ca="1" si="271"/>
        <v>371721.48372338014</v>
      </c>
      <c r="D72" s="91">
        <f t="shared" ca="1" si="272"/>
        <v>387916.61166940635</v>
      </c>
      <c r="E72" s="91">
        <f t="shared" ca="1" si="273"/>
        <v>1491413.2413729595</v>
      </c>
      <c r="F72" s="91">
        <f t="shared" ca="1" si="274"/>
        <v>1652158.024590634</v>
      </c>
      <c r="H72" s="40">
        <v>68</v>
      </c>
      <c r="I72" s="91">
        <f t="shared" si="264"/>
        <v>469998.91165587428</v>
      </c>
      <c r="J72" s="41">
        <f t="shared" si="378"/>
        <v>0.122</v>
      </c>
      <c r="K72" s="92">
        <f t="shared" si="275"/>
        <v>57339.867222016663</v>
      </c>
      <c r="L72" s="92">
        <f t="shared" si="276"/>
        <v>228.44568614349268</v>
      </c>
      <c r="M72" s="42"/>
      <c r="N72" s="40">
        <v>68</v>
      </c>
      <c r="O72" s="54">
        <f t="shared" si="379"/>
        <v>4.5612408870298156</v>
      </c>
      <c r="P72" s="92">
        <f t="shared" si="258"/>
        <v>327.02527210732819</v>
      </c>
      <c r="Q72" s="92">
        <f t="shared" si="277"/>
        <v>119364.22431917478</v>
      </c>
      <c r="R72" s="42"/>
      <c r="S72" s="40">
        <v>68</v>
      </c>
      <c r="T72" s="54">
        <f>'7. Dödsrisk'!F72</f>
        <v>9.3299999999999998E-3</v>
      </c>
      <c r="U72" s="90">
        <f t="shared" si="380"/>
        <v>0.99067000000000005</v>
      </c>
      <c r="V72" s="43"/>
      <c r="W72" s="37">
        <v>68</v>
      </c>
      <c r="X72" s="93">
        <f t="shared" si="267"/>
        <v>0.90964789181054384</v>
      </c>
      <c r="Y72" s="93">
        <f t="shared" si="267"/>
        <v>0.91156217237252601</v>
      </c>
      <c r="Z72" s="93">
        <f t="shared" si="267"/>
        <v>0.91173540209892523</v>
      </c>
      <c r="AA72" s="93">
        <f t="shared" si="267"/>
        <v>0.91183570402636827</v>
      </c>
      <c r="AB72" s="93">
        <f t="shared" si="267"/>
        <v>0.91188129809127205</v>
      </c>
      <c r="AC72" s="93">
        <f t="shared" si="267"/>
        <v>0.91194513425067036</v>
      </c>
      <c r="AD72" s="93">
        <f t="shared" si="267"/>
        <v>0.91194513425067036</v>
      </c>
      <c r="AE72" s="93">
        <f t="shared" si="267"/>
        <v>0.91204545925118807</v>
      </c>
      <c r="AF72" s="93">
        <f t="shared" si="267"/>
        <v>0.9121275507307538</v>
      </c>
      <c r="AG72" s="93">
        <f t="shared" si="267"/>
        <v>0.9122096495992178</v>
      </c>
      <c r="AH72" s="93">
        <f t="shared" si="267"/>
        <v>0.91229175585724487</v>
      </c>
      <c r="AI72" s="93">
        <f t="shared" si="267"/>
        <v>0.91247425070738664</v>
      </c>
      <c r="AJ72" s="93">
        <f t="shared" si="267"/>
        <v>0.91251075113743185</v>
      </c>
      <c r="AK72" s="93">
        <f t="shared" si="267"/>
        <v>0.91254725302755257</v>
      </c>
      <c r="AL72" s="93">
        <f t="shared" si="267"/>
        <v>0.91269328395298577</v>
      </c>
      <c r="AM72" s="93">
        <f t="shared" si="267"/>
        <v>0.9128758591248104</v>
      </c>
      <c r="AN72" s="93">
        <f t="shared" si="266"/>
        <v>0.91293063496290827</v>
      </c>
      <c r="AO72" s="93">
        <f t="shared" si="266"/>
        <v>0.91314065731409044</v>
      </c>
      <c r="AP72" s="93">
        <f t="shared" si="266"/>
        <v>0.91317718440146656</v>
      </c>
      <c r="AQ72" s="93">
        <f t="shared" si="266"/>
        <v>0.91335985637274109</v>
      </c>
      <c r="AR72" s="93">
        <f t="shared" si="266"/>
        <v>0.91356083975748714</v>
      </c>
      <c r="AS72" s="93">
        <f t="shared" si="266"/>
        <v>0.91379842734859829</v>
      </c>
      <c r="AT72" s="93">
        <f t="shared" si="266"/>
        <v>0.91403607672854781</v>
      </c>
      <c r="AU72" s="93">
        <f t="shared" si="266"/>
        <v>0.91419148928172567</v>
      </c>
      <c r="AV72" s="93">
        <f t="shared" si="266"/>
        <v>0.91443838764639029</v>
      </c>
      <c r="AW72" s="93">
        <f t="shared" si="266"/>
        <v>0.91467620345928957</v>
      </c>
      <c r="AX72" s="93">
        <f t="shared" si="266"/>
        <v>0.91487747650412043</v>
      </c>
      <c r="AY72" s="93">
        <f t="shared" si="266"/>
        <v>0.91513371394402487</v>
      </c>
      <c r="AZ72" s="93">
        <f t="shared" si="266"/>
        <v>0.91539002315050688</v>
      </c>
      <c r="BA72" s="93">
        <f t="shared" si="266"/>
        <v>0.91566472256727705</v>
      </c>
      <c r="BB72" s="93">
        <f t="shared" si="266"/>
        <v>0.91600364391552536</v>
      </c>
      <c r="BC72" s="93">
        <f t="shared" si="266"/>
        <v>0.9162418668008937</v>
      </c>
      <c r="BD72" s="93">
        <f t="shared" si="268"/>
        <v>0.91659934054370595</v>
      </c>
      <c r="BE72" s="93">
        <f t="shared" si="268"/>
        <v>0.91695695375567088</v>
      </c>
      <c r="BF72" s="93">
        <f t="shared" si="268"/>
        <v>0.91732388330899406</v>
      </c>
      <c r="BG72" s="93">
        <f t="shared" si="268"/>
        <v>0.91775522826627953</v>
      </c>
      <c r="BH72" s="93">
        <f t="shared" si="268"/>
        <v>0.91798472444739143</v>
      </c>
      <c r="BI72" s="93">
        <f t="shared" si="268"/>
        <v>0.91829694540883022</v>
      </c>
      <c r="BJ72" s="93">
        <f t="shared" si="268"/>
        <v>0.9186736015854805</v>
      </c>
      <c r="BK72" s="93">
        <f t="shared" si="268"/>
        <v>0.91910558120864849</v>
      </c>
      <c r="BL72" s="93">
        <f t="shared" si="268"/>
        <v>0.91945497409880572</v>
      </c>
      <c r="BM72" s="93">
        <f t="shared" si="268"/>
        <v>0.91993333943531241</v>
      </c>
      <c r="BN72" s="93">
        <f t="shared" si="268"/>
        <v>0.92039353620341402</v>
      </c>
      <c r="BO72" s="93">
        <f t="shared" si="268"/>
        <v>0.92099218112114256</v>
      </c>
      <c r="BP72" s="93">
        <f t="shared" si="268"/>
        <v>0.92164655017176478</v>
      </c>
      <c r="BQ72" s="93">
        <f t="shared" si="268"/>
        <v>0.92231984365763475</v>
      </c>
      <c r="BR72" s="93">
        <f t="shared" si="268"/>
        <v>0.92298439242017727</v>
      </c>
      <c r="BS72" s="93">
        <f t="shared" si="268"/>
        <v>0.92394529552752613</v>
      </c>
      <c r="BT72" s="93">
        <f t="shared" si="381"/>
        <v>0.92485165014466786</v>
      </c>
      <c r="BU72" s="93">
        <f t="shared" si="381"/>
        <v>0.92590718433480967</v>
      </c>
      <c r="BV72" s="93">
        <f t="shared" si="381"/>
        <v>0.92734456841585433</v>
      </c>
      <c r="BW72" s="93">
        <f t="shared" si="381"/>
        <v>0.92877488173372402</v>
      </c>
      <c r="BX72" s="93">
        <f t="shared" si="381"/>
        <v>0.93039376688810949</v>
      </c>
      <c r="BY72" s="93">
        <f t="shared" si="381"/>
        <v>0.9319501235945119</v>
      </c>
      <c r="BZ72" s="93">
        <f t="shared" si="381"/>
        <v>0.93378033304728469</v>
      </c>
      <c r="CA72" s="93">
        <f t="shared" si="381"/>
        <v>0.93563288616188534</v>
      </c>
      <c r="CB72" s="93">
        <f t="shared" si="381"/>
        <v>0.93813771385788569</v>
      </c>
      <c r="CC72" s="93">
        <f t="shared" si="381"/>
        <v>0.94090397153419647</v>
      </c>
      <c r="CD72" s="93">
        <f t="shared" si="381"/>
        <v>0.94399082152056868</v>
      </c>
      <c r="CE72" s="93">
        <f t="shared" si="381"/>
        <v>0.94712580794486612</v>
      </c>
      <c r="CF72" s="93">
        <f t="shared" si="381"/>
        <v>0.95088179101939274</v>
      </c>
      <c r="CG72" s="93">
        <f t="shared" si="381"/>
        <v>0.95531445006770688</v>
      </c>
      <c r="CH72" s="93">
        <f t="shared" si="381"/>
        <v>0.96000889355720154</v>
      </c>
      <c r="CI72" s="93">
        <f t="shared" si="270"/>
        <v>0.96475549057081</v>
      </c>
      <c r="CJ72" s="93">
        <f t="shared" si="270"/>
        <v>0.97058872883108482</v>
      </c>
      <c r="CK72" s="93">
        <f t="shared" si="270"/>
        <v>0.97674220472082596</v>
      </c>
      <c r="CL72" s="93">
        <f t="shared" si="270"/>
        <v>0.98379602219999995</v>
      </c>
      <c r="CM72" s="93">
        <f t="shared" si="270"/>
        <v>0.99146999999999996</v>
      </c>
      <c r="CN72" s="93">
        <f t="shared" si="270"/>
        <v>1</v>
      </c>
      <c r="CO72" s="93">
        <f t="shared" si="270"/>
        <v>0</v>
      </c>
      <c r="CP72" s="93">
        <f t="shared" si="270"/>
        <v>0</v>
      </c>
      <c r="CQ72" s="93">
        <f t="shared" si="270"/>
        <v>0</v>
      </c>
      <c r="CR72" s="93">
        <f t="shared" si="270"/>
        <v>0</v>
      </c>
      <c r="CS72" s="93">
        <f t="shared" si="270"/>
        <v>0</v>
      </c>
      <c r="CT72" s="93">
        <f t="shared" si="270"/>
        <v>0</v>
      </c>
      <c r="CU72" s="93">
        <f t="shared" si="270"/>
        <v>0</v>
      </c>
      <c r="CV72" s="93">
        <f t="shared" si="270"/>
        <v>0</v>
      </c>
      <c r="CW72" s="93">
        <f t="shared" si="270"/>
        <v>0</v>
      </c>
      <c r="CX72" s="93">
        <f t="shared" si="270"/>
        <v>0</v>
      </c>
      <c r="CY72" s="93">
        <f t="shared" si="383"/>
        <v>0</v>
      </c>
      <c r="CZ72" s="93">
        <f t="shared" si="382"/>
        <v>0</v>
      </c>
      <c r="DA72" s="93">
        <f t="shared" si="382"/>
        <v>0</v>
      </c>
      <c r="DB72" s="93">
        <f t="shared" si="382"/>
        <v>0</v>
      </c>
      <c r="DC72" s="93">
        <f t="shared" si="382"/>
        <v>0</v>
      </c>
      <c r="DD72" s="93">
        <f t="shared" si="382"/>
        <v>0</v>
      </c>
      <c r="DE72" s="93">
        <f t="shared" si="382"/>
        <v>0</v>
      </c>
      <c r="DF72" s="93">
        <f t="shared" si="382"/>
        <v>0</v>
      </c>
      <c r="DG72" s="93">
        <f t="shared" si="382"/>
        <v>0</v>
      </c>
      <c r="DH72" s="93">
        <f t="shared" si="382"/>
        <v>0</v>
      </c>
      <c r="DI72" s="93">
        <f t="shared" si="382"/>
        <v>0</v>
      </c>
      <c r="DJ72" s="93">
        <f t="shared" si="382"/>
        <v>0</v>
      </c>
      <c r="DK72" s="93">
        <f t="shared" si="382"/>
        <v>0</v>
      </c>
      <c r="DL72" s="93">
        <f t="shared" si="382"/>
        <v>0</v>
      </c>
      <c r="DM72" s="93">
        <f t="shared" si="382"/>
        <v>0</v>
      </c>
      <c r="DN72" s="93">
        <f t="shared" si="382"/>
        <v>0</v>
      </c>
      <c r="DO72" s="93">
        <f t="shared" si="269"/>
        <v>0</v>
      </c>
      <c r="DP72" s="93">
        <f t="shared" si="269"/>
        <v>0</v>
      </c>
      <c r="DQ72" s="93">
        <f t="shared" si="269"/>
        <v>0</v>
      </c>
      <c r="DR72" s="93">
        <f t="shared" si="269"/>
        <v>0</v>
      </c>
      <c r="DS72" s="93">
        <f t="shared" si="269"/>
        <v>0</v>
      </c>
      <c r="DU72" s="37">
        <v>68</v>
      </c>
      <c r="DV72" s="93">
        <f t="shared" si="278"/>
        <v>0.37056798320799411</v>
      </c>
      <c r="DW72" s="93">
        <f t="shared" si="279"/>
        <v>0.37601751237281755</v>
      </c>
      <c r="DX72" s="93">
        <f t="shared" si="280"/>
        <v>0.3815471816724178</v>
      </c>
      <c r="DY72" s="93">
        <f t="shared" si="281"/>
        <v>0.38715816963818861</v>
      </c>
      <c r="DZ72" s="93">
        <f t="shared" si="282"/>
        <v>0.39285167213286781</v>
      </c>
      <c r="EA72" s="93">
        <f t="shared" si="283"/>
        <v>0.39862890260540995</v>
      </c>
      <c r="EB72" s="93">
        <f t="shared" si="284"/>
        <v>0.40449109234960712</v>
      </c>
      <c r="EC72" s="93">
        <f t="shared" si="285"/>
        <v>0.41043949076651309</v>
      </c>
      <c r="ED72" s="93">
        <f t="shared" si="286"/>
        <v>0.41647536563072646</v>
      </c>
      <c r="EE72" s="93">
        <f t="shared" si="287"/>
        <v>0.42260000336059006</v>
      </c>
      <c r="EF72" s="93">
        <f t="shared" si="288"/>
        <v>0.42881470929236343</v>
      </c>
      <c r="EG72" s="93">
        <f t="shared" si="289"/>
        <v>0.43512080795842756</v>
      </c>
      <c r="EH72" s="93">
        <f t="shared" si="290"/>
        <v>0.44151964336958088</v>
      </c>
      <c r="EI72" s="93">
        <f t="shared" si="291"/>
        <v>0.44801257930148641</v>
      </c>
      <c r="EJ72" s="93">
        <f t="shared" si="292"/>
        <v>0.45460099958533173</v>
      </c>
      <c r="EK72" s="93">
        <f t="shared" si="293"/>
        <v>0.46128630840276302</v>
      </c>
      <c r="EL72" s="93">
        <f t="shared" si="294"/>
        <v>0.46806993058515656</v>
      </c>
      <c r="EM72" s="93">
        <f t="shared" si="295"/>
        <v>0.47495331191729118</v>
      </c>
      <c r="EN72" s="93">
        <f t="shared" si="296"/>
        <v>0.48193791944548658</v>
      </c>
      <c r="EO72" s="93">
        <f t="shared" si="297"/>
        <v>0.48902524179027312</v>
      </c>
      <c r="EP72" s="93">
        <f t="shared" si="298"/>
        <v>0.49621678946365944</v>
      </c>
      <c r="EQ72" s="93">
        <f t="shared" si="299"/>
        <v>0.50351409519106616</v>
      </c>
      <c r="ER72" s="93">
        <f t="shared" si="300"/>
        <v>0.51091871423799351</v>
      </c>
      <c r="ES72" s="93">
        <f t="shared" si="301"/>
        <v>0.51843222474149331</v>
      </c>
      <c r="ET72" s="93">
        <f t="shared" si="302"/>
        <v>0.5260562280465152</v>
      </c>
      <c r="EU72" s="93">
        <f t="shared" si="303"/>
        <v>0.53379234904719919</v>
      </c>
      <c r="EV72" s="93">
        <f t="shared" si="304"/>
        <v>0.54164223653318744</v>
      </c>
      <c r="EW72" s="93">
        <f t="shared" si="305"/>
        <v>0.54960756354102847</v>
      </c>
      <c r="EX72" s="93">
        <f t="shared" si="306"/>
        <v>0.55769002771074938</v>
      </c>
      <c r="EY72" s="93">
        <f t="shared" si="307"/>
        <v>0.56589135164767213</v>
      </c>
      <c r="EZ72" s="93">
        <f t="shared" si="308"/>
        <v>0.57421328328954968</v>
      </c>
      <c r="FA72" s="93">
        <f t="shared" si="309"/>
        <v>0.58265759627910185</v>
      </c>
      <c r="FB72" s="93">
        <f t="shared" si="310"/>
        <v>0.59122609034202978</v>
      </c>
      <c r="FC72" s="93">
        <f t="shared" si="311"/>
        <v>0.59992059167058898</v>
      </c>
      <c r="FD72" s="93">
        <f t="shared" si="312"/>
        <v>0.60874295331280348</v>
      </c>
      <c r="FE72" s="93">
        <f t="shared" si="313"/>
        <v>0.61769505556740356</v>
      </c>
      <c r="FF72" s="93">
        <f t="shared" si="314"/>
        <v>0.62677880638457129</v>
      </c>
      <c r="FG72" s="93">
        <f t="shared" si="315"/>
        <v>0.63599614177257957</v>
      </c>
      <c r="FH72" s="93">
        <f t="shared" si="316"/>
        <v>0.64534902621041157</v>
      </c>
      <c r="FI72" s="93">
        <f t="shared" si="317"/>
        <v>0.65483945306644697</v>
      </c>
      <c r="FJ72" s="93">
        <f t="shared" si="318"/>
        <v>0.6644694450233064</v>
      </c>
      <c r="FK72" s="93">
        <f t="shared" si="319"/>
        <v>0.67424105450894323</v>
      </c>
      <c r="FL72" s="93">
        <f t="shared" si="320"/>
        <v>0.68415636413407466</v>
      </c>
      <c r="FM72" s="93">
        <f t="shared" si="321"/>
        <v>0.69421748713604636</v>
      </c>
      <c r="FN72" s="93">
        <f t="shared" si="322"/>
        <v>0.70442656782922342</v>
      </c>
      <c r="FO72" s="93">
        <f t="shared" si="323"/>
        <v>0.71478578206200605</v>
      </c>
      <c r="FP72" s="93">
        <f t="shared" si="324"/>
        <v>0.72529733768056492</v>
      </c>
      <c r="FQ72" s="93">
        <f t="shared" si="325"/>
        <v>0.73596347499939674</v>
      </c>
      <c r="FR72" s="93">
        <f t="shared" si="326"/>
        <v>0.7467864672787996</v>
      </c>
      <c r="FS72" s="93">
        <f t="shared" si="327"/>
        <v>0.75776862120937016</v>
      </c>
      <c r="FT72" s="93">
        <f t="shared" si="328"/>
        <v>0.76891227740362555</v>
      </c>
      <c r="FU72" s="93">
        <f t="shared" si="329"/>
        <v>0.78021981089485526</v>
      </c>
      <c r="FV72" s="93">
        <f t="shared" si="330"/>
        <v>0.79169363164330897</v>
      </c>
      <c r="FW72" s="93">
        <f t="shared" si="331"/>
        <v>0.80333618504982807</v>
      </c>
      <c r="FX72" s="93">
        <f t="shared" si="332"/>
        <v>0.81514995247703126</v>
      </c>
      <c r="FY72" s="93">
        <f t="shared" si="333"/>
        <v>0.827137451778164</v>
      </c>
      <c r="FZ72" s="93">
        <f t="shared" si="334"/>
        <v>0.83930123783372512</v>
      </c>
      <c r="GA72" s="93">
        <f t="shared" si="335"/>
        <v>0.8516439030959857</v>
      </c>
      <c r="GB72" s="93">
        <f t="shared" si="336"/>
        <v>0.86416807814151486</v>
      </c>
      <c r="GC72" s="93">
        <f t="shared" si="337"/>
        <v>0.8768764322318312</v>
      </c>
      <c r="GD72" s="93">
        <f t="shared" si="338"/>
        <v>0.88977167388229927</v>
      </c>
      <c r="GE72" s="93">
        <f t="shared" si="339"/>
        <v>0.90285655143939192</v>
      </c>
      <c r="GF72" s="93">
        <f t="shared" si="340"/>
        <v>0.91613385366644173</v>
      </c>
      <c r="GG72" s="93">
        <f t="shared" si="341"/>
        <v>0.92960641033800695</v>
      </c>
      <c r="GH72" s="93">
        <f t="shared" si="342"/>
        <v>0.94327709284297756</v>
      </c>
      <c r="GI72" s="93">
        <f t="shared" si="343"/>
        <v>0.95714881479655067</v>
      </c>
      <c r="GJ72" s="93">
        <f t="shared" si="344"/>
        <v>0.97122453266120568</v>
      </c>
      <c r="GK72" s="93">
        <f t="shared" si="345"/>
        <v>0.98550724637681164</v>
      </c>
      <c r="GL72" s="93">
        <f t="shared" si="346"/>
        <v>1</v>
      </c>
      <c r="GM72" s="93">
        <f t="shared" si="347"/>
        <v>0</v>
      </c>
      <c r="GN72" s="93">
        <f t="shared" si="348"/>
        <v>0</v>
      </c>
      <c r="GO72" s="93">
        <f t="shared" si="349"/>
        <v>0</v>
      </c>
      <c r="GP72" s="93">
        <f t="shared" si="350"/>
        <v>0</v>
      </c>
      <c r="GQ72" s="93">
        <f t="shared" si="351"/>
        <v>0</v>
      </c>
      <c r="GR72" s="93">
        <f t="shared" si="352"/>
        <v>0</v>
      </c>
      <c r="GS72" s="93">
        <f t="shared" si="353"/>
        <v>0</v>
      </c>
      <c r="GT72" s="93">
        <f t="shared" si="354"/>
        <v>0</v>
      </c>
      <c r="GU72" s="93">
        <f t="shared" si="355"/>
        <v>0</v>
      </c>
      <c r="GV72" s="93">
        <f t="shared" si="356"/>
        <v>0</v>
      </c>
      <c r="GW72" s="93">
        <f t="shared" si="357"/>
        <v>0</v>
      </c>
      <c r="GX72" s="93">
        <f t="shared" si="358"/>
        <v>0</v>
      </c>
      <c r="GY72" s="93">
        <f t="shared" si="359"/>
        <v>0</v>
      </c>
      <c r="GZ72" s="93">
        <f t="shared" si="360"/>
        <v>0</v>
      </c>
      <c r="HA72" s="93">
        <f t="shared" si="361"/>
        <v>0</v>
      </c>
      <c r="HB72" s="93">
        <f t="shared" si="362"/>
        <v>0</v>
      </c>
      <c r="HC72" s="93">
        <f t="shared" si="363"/>
        <v>0</v>
      </c>
      <c r="HD72" s="93">
        <f t="shared" si="364"/>
        <v>0</v>
      </c>
      <c r="HE72" s="93">
        <f t="shared" si="365"/>
        <v>0</v>
      </c>
      <c r="HF72" s="93">
        <f t="shared" si="366"/>
        <v>0</v>
      </c>
      <c r="HG72" s="93">
        <f t="shared" si="367"/>
        <v>0</v>
      </c>
      <c r="HH72" s="93">
        <f t="shared" si="368"/>
        <v>0</v>
      </c>
      <c r="HI72" s="93">
        <f t="shared" si="369"/>
        <v>0</v>
      </c>
      <c r="HJ72" s="93">
        <f t="shared" si="370"/>
        <v>0</v>
      </c>
      <c r="HK72" s="93">
        <f t="shared" si="371"/>
        <v>0</v>
      </c>
      <c r="HL72" s="93">
        <f t="shared" si="372"/>
        <v>0</v>
      </c>
      <c r="HM72" s="93">
        <f t="shared" si="373"/>
        <v>0</v>
      </c>
      <c r="HN72" s="93">
        <f t="shared" si="374"/>
        <v>0</v>
      </c>
      <c r="HO72" s="93">
        <f t="shared" si="375"/>
        <v>0</v>
      </c>
      <c r="HP72" s="93">
        <f t="shared" si="376"/>
        <v>0</v>
      </c>
      <c r="HQ72" s="93">
        <f t="shared" si="377"/>
        <v>0</v>
      </c>
    </row>
    <row r="73" spans="2:225" x14ac:dyDescent="0.25">
      <c r="B73" s="40">
        <v>69</v>
      </c>
      <c r="C73" s="91">
        <f t="shared" ca="1" si="271"/>
        <v>322009.22160513594</v>
      </c>
      <c r="D73" s="91">
        <f t="shared" ca="1" si="272"/>
        <v>333690.07282686431</v>
      </c>
      <c r="E73" s="91">
        <f t="shared" ca="1" si="273"/>
        <v>1405338.0121342584</v>
      </c>
      <c r="F73" s="91">
        <f t="shared" ca="1" si="274"/>
        <v>1547229.4510497535</v>
      </c>
      <c r="H73" s="40">
        <v>69</v>
      </c>
      <c r="I73" s="91">
        <f t="shared" si="264"/>
        <v>469998.91165587428</v>
      </c>
      <c r="J73" s="41">
        <f t="shared" si="378"/>
        <v>0.122</v>
      </c>
      <c r="K73" s="92">
        <f t="shared" si="275"/>
        <v>57339.867222016663</v>
      </c>
      <c r="L73" s="92">
        <f t="shared" si="276"/>
        <v>228.44568614349268</v>
      </c>
      <c r="M73" s="42"/>
      <c r="N73" s="40">
        <v>69</v>
      </c>
      <c r="O73" s="54">
        <f t="shared" si="379"/>
        <v>4.5612408870298156</v>
      </c>
      <c r="P73" s="92">
        <f t="shared" si="258"/>
        <v>327.02527210732819</v>
      </c>
      <c r="Q73" s="92">
        <f t="shared" si="277"/>
        <v>119364.22431917478</v>
      </c>
      <c r="R73" s="42"/>
      <c r="S73" s="40">
        <v>69</v>
      </c>
      <c r="T73" s="54">
        <f>'7. Dödsrisk'!F73</f>
        <v>1.12E-2</v>
      </c>
      <c r="U73" s="90">
        <f t="shared" si="380"/>
        <v>0.98880000000000001</v>
      </c>
      <c r="V73" s="43"/>
      <c r="W73" s="37">
        <v>69</v>
      </c>
      <c r="X73" s="93">
        <f t="shared" si="267"/>
        <v>0.90116087697995151</v>
      </c>
      <c r="Y73" s="93">
        <f t="shared" si="267"/>
        <v>0.90305729730429041</v>
      </c>
      <c r="Z73" s="93">
        <f t="shared" si="267"/>
        <v>0.90322891079734235</v>
      </c>
      <c r="AA73" s="93">
        <f t="shared" si="267"/>
        <v>0.90332827690780226</v>
      </c>
      <c r="AB73" s="93">
        <f t="shared" si="267"/>
        <v>0.90337344558008048</v>
      </c>
      <c r="AC73" s="93">
        <f t="shared" si="267"/>
        <v>0.90343668614811168</v>
      </c>
      <c r="AD73" s="93">
        <f t="shared" si="267"/>
        <v>0.90343668614811168</v>
      </c>
      <c r="AE73" s="93">
        <f t="shared" si="267"/>
        <v>0.90353607511637457</v>
      </c>
      <c r="AF73" s="93">
        <f t="shared" si="267"/>
        <v>0.9036174006824359</v>
      </c>
      <c r="AG73" s="93">
        <f t="shared" si="267"/>
        <v>0.90369873356845709</v>
      </c>
      <c r="AH73" s="93">
        <f t="shared" si="267"/>
        <v>0.90378007377509684</v>
      </c>
      <c r="AI73" s="93">
        <f t="shared" si="267"/>
        <v>0.90396086594828673</v>
      </c>
      <c r="AJ73" s="93">
        <f t="shared" si="267"/>
        <v>0.90399702582931962</v>
      </c>
      <c r="AK73" s="93">
        <f t="shared" si="267"/>
        <v>0.90403318715680558</v>
      </c>
      <c r="AL73" s="93">
        <f t="shared" si="267"/>
        <v>0.90417785561370445</v>
      </c>
      <c r="AM73" s="93">
        <f t="shared" si="267"/>
        <v>0.904358727359176</v>
      </c>
      <c r="AN73" s="93">
        <f t="shared" si="266"/>
        <v>0.90441299213870441</v>
      </c>
      <c r="AO73" s="93">
        <f t="shared" si="266"/>
        <v>0.90462105498135004</v>
      </c>
      <c r="AP73" s="93">
        <f t="shared" si="266"/>
        <v>0.90465724127100089</v>
      </c>
      <c r="AQ73" s="93">
        <f t="shared" si="266"/>
        <v>0.90483820891278344</v>
      </c>
      <c r="AR73" s="93">
        <f t="shared" si="266"/>
        <v>0.90503731712254987</v>
      </c>
      <c r="AS73" s="93">
        <f t="shared" si="266"/>
        <v>0.9052726880214359</v>
      </c>
      <c r="AT73" s="93">
        <f t="shared" si="266"/>
        <v>0.90550812013267046</v>
      </c>
      <c r="AU73" s="93">
        <f t="shared" si="266"/>
        <v>0.90566208268672721</v>
      </c>
      <c r="AV73" s="93">
        <f t="shared" si="266"/>
        <v>0.90590667748964948</v>
      </c>
      <c r="AW73" s="93">
        <f t="shared" si="266"/>
        <v>0.90614227448101448</v>
      </c>
      <c r="AX73" s="93">
        <f t="shared" si="266"/>
        <v>0.90634166964833707</v>
      </c>
      <c r="AY73" s="93">
        <f t="shared" si="266"/>
        <v>0.90659551639292713</v>
      </c>
      <c r="AZ73" s="93">
        <f t="shared" si="266"/>
        <v>0.9068494342345127</v>
      </c>
      <c r="BA73" s="93">
        <f t="shared" si="266"/>
        <v>0.90712157070572441</v>
      </c>
      <c r="BB73" s="93">
        <f t="shared" si="266"/>
        <v>0.9074573299177936</v>
      </c>
      <c r="BC73" s="93">
        <f t="shared" si="266"/>
        <v>0.9076933301836414</v>
      </c>
      <c r="BD73" s="93">
        <f t="shared" si="268"/>
        <v>0.90804746869643327</v>
      </c>
      <c r="BE73" s="93">
        <f t="shared" si="268"/>
        <v>0.90840174537713048</v>
      </c>
      <c r="BF73" s="93">
        <f t="shared" si="268"/>
        <v>0.90876525147772114</v>
      </c>
      <c r="BG73" s="93">
        <f t="shared" si="268"/>
        <v>0.90919257198655523</v>
      </c>
      <c r="BH73" s="93">
        <f t="shared" si="268"/>
        <v>0.90941992696829732</v>
      </c>
      <c r="BI73" s="93">
        <f t="shared" si="268"/>
        <v>0.90972923490816593</v>
      </c>
      <c r="BJ73" s="93">
        <f t="shared" si="268"/>
        <v>0.91010237688268802</v>
      </c>
      <c r="BK73" s="93">
        <f t="shared" si="268"/>
        <v>0.91053032613597185</v>
      </c>
      <c r="BL73" s="93">
        <f t="shared" si="268"/>
        <v>0.91087645919046389</v>
      </c>
      <c r="BM73" s="93">
        <f t="shared" si="268"/>
        <v>0.91135036137838099</v>
      </c>
      <c r="BN73" s="93">
        <f t="shared" si="268"/>
        <v>0.91180626451063618</v>
      </c>
      <c r="BO73" s="93">
        <f t="shared" si="268"/>
        <v>0.91239932407128232</v>
      </c>
      <c r="BP73" s="93">
        <f t="shared" si="268"/>
        <v>0.91304758785866225</v>
      </c>
      <c r="BQ73" s="93">
        <f t="shared" si="268"/>
        <v>0.91371459951630907</v>
      </c>
      <c r="BR73" s="93">
        <f t="shared" si="268"/>
        <v>0.91437294803889702</v>
      </c>
      <c r="BS73" s="93">
        <f t="shared" si="268"/>
        <v>0.91532488592025441</v>
      </c>
      <c r="BT73" s="93">
        <f t="shared" si="381"/>
        <v>0.9162227842488182</v>
      </c>
      <c r="BU73" s="93">
        <f t="shared" si="381"/>
        <v>0.91726847030496594</v>
      </c>
      <c r="BV73" s="93">
        <f t="shared" si="381"/>
        <v>0.91869244359253444</v>
      </c>
      <c r="BW73" s="93">
        <f t="shared" si="381"/>
        <v>0.92010941208714847</v>
      </c>
      <c r="BX73" s="93">
        <f t="shared" si="381"/>
        <v>0.92171319304304344</v>
      </c>
      <c r="BY73" s="93">
        <f t="shared" si="381"/>
        <v>0.92325502894137512</v>
      </c>
      <c r="BZ73" s="93">
        <f t="shared" si="381"/>
        <v>0.92506816253995361</v>
      </c>
      <c r="CA73" s="93">
        <f t="shared" si="381"/>
        <v>0.926903431333995</v>
      </c>
      <c r="CB73" s="93">
        <f t="shared" si="381"/>
        <v>0.92938488898759164</v>
      </c>
      <c r="CC73" s="93">
        <f t="shared" si="381"/>
        <v>0.93212533747978243</v>
      </c>
      <c r="CD73" s="93">
        <f t="shared" si="381"/>
        <v>0.93518338715578186</v>
      </c>
      <c r="CE73" s="93">
        <f t="shared" si="381"/>
        <v>0.93828912415674059</v>
      </c>
      <c r="CF73" s="93">
        <f t="shared" si="381"/>
        <v>0.94201006390918185</v>
      </c>
      <c r="CG73" s="93">
        <f t="shared" si="381"/>
        <v>0.94640136624857518</v>
      </c>
      <c r="CH73" s="93">
        <f t="shared" si="381"/>
        <v>0.95105201058031286</v>
      </c>
      <c r="CI73" s="93">
        <f t="shared" si="270"/>
        <v>0.95575432184378439</v>
      </c>
      <c r="CJ73" s="93">
        <f t="shared" si="270"/>
        <v>0.9615331359910908</v>
      </c>
      <c r="CK73" s="93">
        <f t="shared" si="270"/>
        <v>0.96762919995078067</v>
      </c>
      <c r="CL73" s="93">
        <f t="shared" si="270"/>
        <v>0.97461720531287399</v>
      </c>
      <c r="CM73" s="93">
        <f t="shared" si="270"/>
        <v>0.98221958490000005</v>
      </c>
      <c r="CN73" s="93">
        <f t="shared" si="270"/>
        <v>0.99067000000000005</v>
      </c>
      <c r="CO73" s="93">
        <f t="shared" si="270"/>
        <v>1</v>
      </c>
      <c r="CP73" s="93">
        <f t="shared" si="270"/>
        <v>0</v>
      </c>
      <c r="CQ73" s="93">
        <f t="shared" si="270"/>
        <v>0</v>
      </c>
      <c r="CR73" s="93">
        <f t="shared" si="270"/>
        <v>0</v>
      </c>
      <c r="CS73" s="93">
        <f t="shared" si="270"/>
        <v>0</v>
      </c>
      <c r="CT73" s="93">
        <f t="shared" si="270"/>
        <v>0</v>
      </c>
      <c r="CU73" s="93">
        <f t="shared" si="270"/>
        <v>0</v>
      </c>
      <c r="CV73" s="93">
        <f t="shared" si="270"/>
        <v>0</v>
      </c>
      <c r="CW73" s="93">
        <f t="shared" si="270"/>
        <v>0</v>
      </c>
      <c r="CX73" s="93">
        <f t="shared" si="270"/>
        <v>0</v>
      </c>
      <c r="CY73" s="93">
        <f t="shared" si="383"/>
        <v>0</v>
      </c>
      <c r="CZ73" s="93">
        <f t="shared" si="382"/>
        <v>0</v>
      </c>
      <c r="DA73" s="93">
        <f t="shared" si="382"/>
        <v>0</v>
      </c>
      <c r="DB73" s="93">
        <f t="shared" si="382"/>
        <v>0</v>
      </c>
      <c r="DC73" s="93">
        <f t="shared" si="382"/>
        <v>0</v>
      </c>
      <c r="DD73" s="93">
        <f t="shared" si="382"/>
        <v>0</v>
      </c>
      <c r="DE73" s="93">
        <f t="shared" si="382"/>
        <v>0</v>
      </c>
      <c r="DF73" s="93">
        <f t="shared" si="382"/>
        <v>0</v>
      </c>
      <c r="DG73" s="93">
        <f t="shared" si="382"/>
        <v>0</v>
      </c>
      <c r="DH73" s="93">
        <f t="shared" si="382"/>
        <v>0</v>
      </c>
      <c r="DI73" s="93">
        <f t="shared" si="382"/>
        <v>0</v>
      </c>
      <c r="DJ73" s="93">
        <f t="shared" si="382"/>
        <v>0</v>
      </c>
      <c r="DK73" s="93">
        <f t="shared" si="382"/>
        <v>0</v>
      </c>
      <c r="DL73" s="93">
        <f t="shared" si="382"/>
        <v>0</v>
      </c>
      <c r="DM73" s="93">
        <f t="shared" si="382"/>
        <v>0</v>
      </c>
      <c r="DN73" s="93">
        <f t="shared" si="382"/>
        <v>0</v>
      </c>
      <c r="DO73" s="93">
        <f t="shared" si="269"/>
        <v>0</v>
      </c>
      <c r="DP73" s="93">
        <f t="shared" si="269"/>
        <v>0</v>
      </c>
      <c r="DQ73" s="93">
        <f t="shared" si="269"/>
        <v>0</v>
      </c>
      <c r="DR73" s="93">
        <f t="shared" si="269"/>
        <v>0</v>
      </c>
      <c r="DS73" s="93">
        <f t="shared" si="269"/>
        <v>0</v>
      </c>
      <c r="DU73" s="37">
        <v>69</v>
      </c>
      <c r="DV73" s="93">
        <f t="shared" si="278"/>
        <v>0.3651974327267189</v>
      </c>
      <c r="DW73" s="93">
        <f t="shared" si="279"/>
        <v>0.37056798320799411</v>
      </c>
      <c r="DX73" s="93">
        <f t="shared" si="280"/>
        <v>0.37601751237281755</v>
      </c>
      <c r="DY73" s="93">
        <f t="shared" si="281"/>
        <v>0.3815471816724178</v>
      </c>
      <c r="DZ73" s="93">
        <f t="shared" si="282"/>
        <v>0.38715816963818861</v>
      </c>
      <c r="EA73" s="93">
        <f t="shared" si="283"/>
        <v>0.39285167213286781</v>
      </c>
      <c r="EB73" s="93">
        <f t="shared" si="284"/>
        <v>0.39862890260540995</v>
      </c>
      <c r="EC73" s="93">
        <f t="shared" si="285"/>
        <v>0.40449109234960712</v>
      </c>
      <c r="ED73" s="93">
        <f t="shared" si="286"/>
        <v>0.41043949076651309</v>
      </c>
      <c r="EE73" s="93">
        <f t="shared" si="287"/>
        <v>0.41647536563072646</v>
      </c>
      <c r="EF73" s="93">
        <f t="shared" si="288"/>
        <v>0.42260000336059006</v>
      </c>
      <c r="EG73" s="93">
        <f t="shared" si="289"/>
        <v>0.42881470929236343</v>
      </c>
      <c r="EH73" s="93">
        <f t="shared" si="290"/>
        <v>0.43512080795842756</v>
      </c>
      <c r="EI73" s="93">
        <f t="shared" si="291"/>
        <v>0.44151964336958088</v>
      </c>
      <c r="EJ73" s="93">
        <f t="shared" si="292"/>
        <v>0.44801257930148641</v>
      </c>
      <c r="EK73" s="93">
        <f t="shared" si="293"/>
        <v>0.45460099958533173</v>
      </c>
      <c r="EL73" s="93">
        <f t="shared" si="294"/>
        <v>0.46128630840276302</v>
      </c>
      <c r="EM73" s="93">
        <f t="shared" si="295"/>
        <v>0.46806993058515656</v>
      </c>
      <c r="EN73" s="93">
        <f t="shared" si="296"/>
        <v>0.47495331191729118</v>
      </c>
      <c r="EO73" s="93">
        <f t="shared" si="297"/>
        <v>0.48193791944548658</v>
      </c>
      <c r="EP73" s="93">
        <f t="shared" si="298"/>
        <v>0.48902524179027312</v>
      </c>
      <c r="EQ73" s="93">
        <f t="shared" si="299"/>
        <v>0.49621678946365944</v>
      </c>
      <c r="ER73" s="93">
        <f t="shared" si="300"/>
        <v>0.50351409519106616</v>
      </c>
      <c r="ES73" s="93">
        <f t="shared" si="301"/>
        <v>0.51091871423799351</v>
      </c>
      <c r="ET73" s="93">
        <f t="shared" si="302"/>
        <v>0.51843222474149331</v>
      </c>
      <c r="EU73" s="93">
        <f t="shared" si="303"/>
        <v>0.5260562280465152</v>
      </c>
      <c r="EV73" s="93">
        <f t="shared" si="304"/>
        <v>0.53379234904719919</v>
      </c>
      <c r="EW73" s="93">
        <f t="shared" si="305"/>
        <v>0.54164223653318744</v>
      </c>
      <c r="EX73" s="93">
        <f t="shared" si="306"/>
        <v>0.54960756354102847</v>
      </c>
      <c r="EY73" s="93">
        <f t="shared" si="307"/>
        <v>0.55769002771074938</v>
      </c>
      <c r="EZ73" s="93">
        <f t="shared" si="308"/>
        <v>0.56589135164767213</v>
      </c>
      <c r="FA73" s="93">
        <f t="shared" si="309"/>
        <v>0.57421328328954968</v>
      </c>
      <c r="FB73" s="93">
        <f t="shared" si="310"/>
        <v>0.58265759627910185</v>
      </c>
      <c r="FC73" s="93">
        <f t="shared" si="311"/>
        <v>0.59122609034202978</v>
      </c>
      <c r="FD73" s="93">
        <f t="shared" si="312"/>
        <v>0.59992059167058898</v>
      </c>
      <c r="FE73" s="93">
        <f t="shared" si="313"/>
        <v>0.60874295331280348</v>
      </c>
      <c r="FF73" s="93">
        <f t="shared" si="314"/>
        <v>0.61769505556740356</v>
      </c>
      <c r="FG73" s="93">
        <f t="shared" si="315"/>
        <v>0.62677880638457129</v>
      </c>
      <c r="FH73" s="93">
        <f t="shared" si="316"/>
        <v>0.63599614177257957</v>
      </c>
      <c r="FI73" s="93">
        <f t="shared" si="317"/>
        <v>0.64534902621041157</v>
      </c>
      <c r="FJ73" s="93">
        <f t="shared" si="318"/>
        <v>0.65483945306644697</v>
      </c>
      <c r="FK73" s="93">
        <f t="shared" si="319"/>
        <v>0.6644694450233064</v>
      </c>
      <c r="FL73" s="93">
        <f t="shared" si="320"/>
        <v>0.67424105450894323</v>
      </c>
      <c r="FM73" s="93">
        <f t="shared" si="321"/>
        <v>0.68415636413407466</v>
      </c>
      <c r="FN73" s="93">
        <f t="shared" si="322"/>
        <v>0.69421748713604636</v>
      </c>
      <c r="FO73" s="93">
        <f t="shared" si="323"/>
        <v>0.70442656782922342</v>
      </c>
      <c r="FP73" s="93">
        <f t="shared" si="324"/>
        <v>0.71478578206200605</v>
      </c>
      <c r="FQ73" s="93">
        <f t="shared" si="325"/>
        <v>0.72529733768056492</v>
      </c>
      <c r="FR73" s="93">
        <f t="shared" si="326"/>
        <v>0.73596347499939674</v>
      </c>
      <c r="FS73" s="93">
        <f t="shared" si="327"/>
        <v>0.7467864672787996</v>
      </c>
      <c r="FT73" s="93">
        <f t="shared" si="328"/>
        <v>0.75776862120937016</v>
      </c>
      <c r="FU73" s="93">
        <f t="shared" si="329"/>
        <v>0.76891227740362555</v>
      </c>
      <c r="FV73" s="93">
        <f t="shared" si="330"/>
        <v>0.78021981089485526</v>
      </c>
      <c r="FW73" s="93">
        <f t="shared" si="331"/>
        <v>0.79169363164330897</v>
      </c>
      <c r="FX73" s="93">
        <f t="shared" si="332"/>
        <v>0.80333618504982807</v>
      </c>
      <c r="FY73" s="93">
        <f t="shared" si="333"/>
        <v>0.81514995247703126</v>
      </c>
      <c r="FZ73" s="93">
        <f t="shared" si="334"/>
        <v>0.827137451778164</v>
      </c>
      <c r="GA73" s="93">
        <f t="shared" si="335"/>
        <v>0.83930123783372512</v>
      </c>
      <c r="GB73" s="93">
        <f t="shared" si="336"/>
        <v>0.8516439030959857</v>
      </c>
      <c r="GC73" s="93">
        <f t="shared" si="337"/>
        <v>0.86416807814151486</v>
      </c>
      <c r="GD73" s="93">
        <f t="shared" si="338"/>
        <v>0.8768764322318312</v>
      </c>
      <c r="GE73" s="93">
        <f t="shared" si="339"/>
        <v>0.88977167388229927</v>
      </c>
      <c r="GF73" s="93">
        <f t="shared" si="340"/>
        <v>0.90285655143939192</v>
      </c>
      <c r="GG73" s="93">
        <f t="shared" si="341"/>
        <v>0.91613385366644173</v>
      </c>
      <c r="GH73" s="93">
        <f t="shared" si="342"/>
        <v>0.92960641033800695</v>
      </c>
      <c r="GI73" s="93">
        <f t="shared" si="343"/>
        <v>0.94327709284297756</v>
      </c>
      <c r="GJ73" s="93">
        <f t="shared" si="344"/>
        <v>0.95714881479655067</v>
      </c>
      <c r="GK73" s="93">
        <f t="shared" si="345"/>
        <v>0.97122453266120568</v>
      </c>
      <c r="GL73" s="93">
        <f t="shared" si="346"/>
        <v>0.98550724637681164</v>
      </c>
      <c r="GM73" s="93">
        <f t="shared" si="347"/>
        <v>1</v>
      </c>
      <c r="GN73" s="93">
        <f t="shared" si="348"/>
        <v>0</v>
      </c>
      <c r="GO73" s="93">
        <f t="shared" si="349"/>
        <v>0</v>
      </c>
      <c r="GP73" s="93">
        <f t="shared" si="350"/>
        <v>0</v>
      </c>
      <c r="GQ73" s="93">
        <f t="shared" si="351"/>
        <v>0</v>
      </c>
      <c r="GR73" s="93">
        <f t="shared" si="352"/>
        <v>0</v>
      </c>
      <c r="GS73" s="93">
        <f t="shared" si="353"/>
        <v>0</v>
      </c>
      <c r="GT73" s="93">
        <f t="shared" si="354"/>
        <v>0</v>
      </c>
      <c r="GU73" s="93">
        <f t="shared" si="355"/>
        <v>0</v>
      </c>
      <c r="GV73" s="93">
        <f t="shared" si="356"/>
        <v>0</v>
      </c>
      <c r="GW73" s="93">
        <f t="shared" si="357"/>
        <v>0</v>
      </c>
      <c r="GX73" s="93">
        <f t="shared" si="358"/>
        <v>0</v>
      </c>
      <c r="GY73" s="93">
        <f t="shared" si="359"/>
        <v>0</v>
      </c>
      <c r="GZ73" s="93">
        <f t="shared" si="360"/>
        <v>0</v>
      </c>
      <c r="HA73" s="93">
        <f t="shared" si="361"/>
        <v>0</v>
      </c>
      <c r="HB73" s="93">
        <f t="shared" si="362"/>
        <v>0</v>
      </c>
      <c r="HC73" s="93">
        <f t="shared" si="363"/>
        <v>0</v>
      </c>
      <c r="HD73" s="93">
        <f t="shared" si="364"/>
        <v>0</v>
      </c>
      <c r="HE73" s="93">
        <f t="shared" si="365"/>
        <v>0</v>
      </c>
      <c r="HF73" s="93">
        <f t="shared" si="366"/>
        <v>0</v>
      </c>
      <c r="HG73" s="93">
        <f t="shared" si="367"/>
        <v>0</v>
      </c>
      <c r="HH73" s="93">
        <f t="shared" si="368"/>
        <v>0</v>
      </c>
      <c r="HI73" s="93">
        <f t="shared" si="369"/>
        <v>0</v>
      </c>
      <c r="HJ73" s="93">
        <f t="shared" si="370"/>
        <v>0</v>
      </c>
      <c r="HK73" s="93">
        <f t="shared" si="371"/>
        <v>0</v>
      </c>
      <c r="HL73" s="93">
        <f t="shared" si="372"/>
        <v>0</v>
      </c>
      <c r="HM73" s="93">
        <f t="shared" si="373"/>
        <v>0</v>
      </c>
      <c r="HN73" s="93">
        <f t="shared" si="374"/>
        <v>0</v>
      </c>
      <c r="HO73" s="93">
        <f t="shared" si="375"/>
        <v>0</v>
      </c>
      <c r="HP73" s="93">
        <f t="shared" si="376"/>
        <v>0</v>
      </c>
      <c r="HQ73" s="93">
        <f t="shared" si="377"/>
        <v>0</v>
      </c>
    </row>
    <row r="74" spans="2:225" x14ac:dyDescent="0.25">
      <c r="B74" s="40">
        <v>70</v>
      </c>
      <c r="C74" s="91">
        <f t="shared" ca="1" si="271"/>
        <v>271603.51008404762</v>
      </c>
      <c r="D74" s="91">
        <f t="shared" ca="1" si="272"/>
        <v>279480.38592723268</v>
      </c>
      <c r="E74" s="91">
        <f t="shared" ca="1" si="273"/>
        <v>1319665.4197488453</v>
      </c>
      <c r="F74" s="91">
        <f t="shared" ca="1" si="274"/>
        <v>1444038.4574540644</v>
      </c>
      <c r="H74" s="40">
        <v>70</v>
      </c>
      <c r="I74" s="91">
        <f t="shared" si="264"/>
        <v>469998.91165587428</v>
      </c>
      <c r="J74" s="41">
        <f t="shared" si="378"/>
        <v>0.122</v>
      </c>
      <c r="K74" s="92">
        <f t="shared" si="275"/>
        <v>57339.867222016663</v>
      </c>
      <c r="L74" s="92">
        <f t="shared" si="276"/>
        <v>228.44568614349268</v>
      </c>
      <c r="M74" s="42"/>
      <c r="N74" s="40">
        <v>70</v>
      </c>
      <c r="O74" s="54">
        <f t="shared" si="379"/>
        <v>4.5612408870298156</v>
      </c>
      <c r="P74" s="92">
        <f t="shared" si="258"/>
        <v>327.02527210732819</v>
      </c>
      <c r="Q74" s="92">
        <f t="shared" si="277"/>
        <v>119364.22431917478</v>
      </c>
      <c r="R74" s="42"/>
      <c r="S74" s="40">
        <v>70</v>
      </c>
      <c r="T74" s="54">
        <f>'7. Dödsrisk'!F74</f>
        <v>1.095E-2</v>
      </c>
      <c r="U74" s="90">
        <f t="shared" si="380"/>
        <v>0.98904999999999998</v>
      </c>
      <c r="V74" s="43"/>
      <c r="W74" s="37">
        <v>70</v>
      </c>
      <c r="X74" s="93">
        <f t="shared" si="267"/>
        <v>0.89106787515777608</v>
      </c>
      <c r="Y74" s="93">
        <f t="shared" si="267"/>
        <v>0.89294305557448239</v>
      </c>
      <c r="Z74" s="93">
        <f t="shared" si="267"/>
        <v>0.89311274699641208</v>
      </c>
      <c r="AA74" s="93">
        <f t="shared" si="267"/>
        <v>0.89321100020643485</v>
      </c>
      <c r="AB74" s="93">
        <f t="shared" si="267"/>
        <v>0.89325566298958359</v>
      </c>
      <c r="AC74" s="93">
        <f t="shared" si="267"/>
        <v>0.89331819526325285</v>
      </c>
      <c r="AD74" s="93">
        <f t="shared" si="267"/>
        <v>0.89331819526325285</v>
      </c>
      <c r="AE74" s="93">
        <f t="shared" si="267"/>
        <v>0.89341647107507116</v>
      </c>
      <c r="AF74" s="93">
        <f t="shared" si="267"/>
        <v>0.89349688579479258</v>
      </c>
      <c r="AG74" s="93">
        <f t="shared" si="267"/>
        <v>0.89357730775249034</v>
      </c>
      <c r="AH74" s="93">
        <f t="shared" si="267"/>
        <v>0.89365773694881578</v>
      </c>
      <c r="AI74" s="93">
        <f t="shared" si="267"/>
        <v>0.89383650424966588</v>
      </c>
      <c r="AJ74" s="93">
        <f t="shared" si="267"/>
        <v>0.89387225914003121</v>
      </c>
      <c r="AK74" s="93">
        <f t="shared" si="267"/>
        <v>0.89390801546064935</v>
      </c>
      <c r="AL74" s="93">
        <f t="shared" si="267"/>
        <v>0.89405106363083098</v>
      </c>
      <c r="AM74" s="93">
        <f t="shared" si="267"/>
        <v>0.89422990961275328</v>
      </c>
      <c r="AN74" s="93">
        <f t="shared" si="266"/>
        <v>0.8942835666267509</v>
      </c>
      <c r="AO74" s="93">
        <f t="shared" si="266"/>
        <v>0.89448929916555897</v>
      </c>
      <c r="AP74" s="93">
        <f t="shared" si="266"/>
        <v>0.89452508016876564</v>
      </c>
      <c r="AQ74" s="93">
        <f t="shared" si="266"/>
        <v>0.89470402097296031</v>
      </c>
      <c r="AR74" s="93">
        <f t="shared" si="266"/>
        <v>0.89490089917077731</v>
      </c>
      <c r="AS74" s="93">
        <f t="shared" si="266"/>
        <v>0.89513363391559586</v>
      </c>
      <c r="AT74" s="93">
        <f t="shared" si="266"/>
        <v>0.89536642918718456</v>
      </c>
      <c r="AU74" s="93">
        <f t="shared" si="266"/>
        <v>0.8955186673606359</v>
      </c>
      <c r="AV74" s="93">
        <f t="shared" si="266"/>
        <v>0.89576052270176543</v>
      </c>
      <c r="AW74" s="93">
        <f t="shared" si="266"/>
        <v>0.89599348100682707</v>
      </c>
      <c r="AX74" s="93">
        <f t="shared" si="266"/>
        <v>0.89619064294827566</v>
      </c>
      <c r="AY74" s="93">
        <f t="shared" si="266"/>
        <v>0.89644164660932635</v>
      </c>
      <c r="AZ74" s="93">
        <f t="shared" si="266"/>
        <v>0.89669272057108618</v>
      </c>
      <c r="BA74" s="93">
        <f t="shared" si="266"/>
        <v>0.89696180911382029</v>
      </c>
      <c r="BB74" s="93">
        <f t="shared" si="266"/>
        <v>0.89729380782271428</v>
      </c>
      <c r="BC74" s="93">
        <f t="shared" si="266"/>
        <v>0.89752716488558459</v>
      </c>
      <c r="BD74" s="93">
        <f t="shared" si="268"/>
        <v>0.89787733704703321</v>
      </c>
      <c r="BE74" s="93">
        <f t="shared" si="268"/>
        <v>0.89822764582890657</v>
      </c>
      <c r="BF74" s="93">
        <f t="shared" si="268"/>
        <v>0.89858708066117066</v>
      </c>
      <c r="BG74" s="93">
        <f t="shared" si="268"/>
        <v>0.89900961518030587</v>
      </c>
      <c r="BH74" s="93">
        <f t="shared" si="268"/>
        <v>0.8992344237862524</v>
      </c>
      <c r="BI74" s="93">
        <f t="shared" si="268"/>
        <v>0.89954026747719451</v>
      </c>
      <c r="BJ74" s="93">
        <f t="shared" si="268"/>
        <v>0.89990923026160197</v>
      </c>
      <c r="BK74" s="93">
        <f t="shared" si="268"/>
        <v>0.90033238648324898</v>
      </c>
      <c r="BL74" s="93">
        <f t="shared" si="268"/>
        <v>0.90067464284753074</v>
      </c>
      <c r="BM74" s="93">
        <f t="shared" si="268"/>
        <v>0.90114323733094315</v>
      </c>
      <c r="BN74" s="93">
        <f t="shared" si="268"/>
        <v>0.90159403434811702</v>
      </c>
      <c r="BO74" s="93">
        <f t="shared" si="268"/>
        <v>0.90218045164168392</v>
      </c>
      <c r="BP74" s="93">
        <f t="shared" si="268"/>
        <v>0.90282145487464527</v>
      </c>
      <c r="BQ74" s="93">
        <f t="shared" si="268"/>
        <v>0.90348099600172638</v>
      </c>
      <c r="BR74" s="93">
        <f t="shared" si="268"/>
        <v>0.9041319710208614</v>
      </c>
      <c r="BS74" s="93">
        <f t="shared" si="268"/>
        <v>0.90507324719794757</v>
      </c>
      <c r="BT74" s="93">
        <f t="shared" si="381"/>
        <v>0.90596108906523143</v>
      </c>
      <c r="BU74" s="93">
        <f t="shared" si="381"/>
        <v>0.90699506343755032</v>
      </c>
      <c r="BV74" s="93">
        <f t="shared" si="381"/>
        <v>0.90840308822429805</v>
      </c>
      <c r="BW74" s="93">
        <f t="shared" si="381"/>
        <v>0.90980418667177243</v>
      </c>
      <c r="BX74" s="93">
        <f t="shared" si="381"/>
        <v>0.91139000528096137</v>
      </c>
      <c r="BY74" s="93">
        <f t="shared" si="381"/>
        <v>0.91291457261723175</v>
      </c>
      <c r="BZ74" s="93">
        <f t="shared" si="381"/>
        <v>0.91470739911950616</v>
      </c>
      <c r="CA74" s="93">
        <f t="shared" si="381"/>
        <v>0.9165221129030543</v>
      </c>
      <c r="CB74" s="93">
        <f t="shared" si="381"/>
        <v>0.91897577823093057</v>
      </c>
      <c r="CC74" s="93">
        <f t="shared" si="381"/>
        <v>0.92168553370000883</v>
      </c>
      <c r="CD74" s="93">
        <f t="shared" si="381"/>
        <v>0.92470933321963711</v>
      </c>
      <c r="CE74" s="93">
        <f t="shared" si="381"/>
        <v>0.92778028596618511</v>
      </c>
      <c r="CF74" s="93">
        <f t="shared" si="381"/>
        <v>0.93145955119339907</v>
      </c>
      <c r="CG74" s="93">
        <f t="shared" si="381"/>
        <v>0.93580167094659117</v>
      </c>
      <c r="CH74" s="93">
        <f t="shared" si="381"/>
        <v>0.94040022806181334</v>
      </c>
      <c r="CI74" s="93">
        <f t="shared" si="270"/>
        <v>0.94504987343913405</v>
      </c>
      <c r="CJ74" s="93">
        <f t="shared" si="270"/>
        <v>0.95076396486799064</v>
      </c>
      <c r="CK74" s="93">
        <f t="shared" si="270"/>
        <v>0.95679175291133189</v>
      </c>
      <c r="CL74" s="93">
        <f t="shared" si="270"/>
        <v>0.96370149261336979</v>
      </c>
      <c r="CM74" s="93">
        <f t="shared" si="270"/>
        <v>0.97121872554912003</v>
      </c>
      <c r="CN74" s="93">
        <f t="shared" si="270"/>
        <v>0.97957449600000002</v>
      </c>
      <c r="CO74" s="93">
        <f t="shared" si="270"/>
        <v>0.98880000000000001</v>
      </c>
      <c r="CP74" s="93">
        <f t="shared" si="270"/>
        <v>1</v>
      </c>
      <c r="CQ74" s="93">
        <f t="shared" si="270"/>
        <v>0</v>
      </c>
      <c r="CR74" s="93">
        <f t="shared" si="270"/>
        <v>0</v>
      </c>
      <c r="CS74" s="93">
        <f t="shared" si="270"/>
        <v>0</v>
      </c>
      <c r="CT74" s="93">
        <f t="shared" si="270"/>
        <v>0</v>
      </c>
      <c r="CU74" s="93">
        <f t="shared" si="270"/>
        <v>0</v>
      </c>
      <c r="CV74" s="93">
        <f t="shared" si="270"/>
        <v>0</v>
      </c>
      <c r="CW74" s="93">
        <f t="shared" si="270"/>
        <v>0</v>
      </c>
      <c r="CX74" s="93">
        <f t="shared" si="270"/>
        <v>0</v>
      </c>
      <c r="CY74" s="93">
        <f t="shared" si="383"/>
        <v>0</v>
      </c>
      <c r="CZ74" s="93">
        <f t="shared" si="382"/>
        <v>0</v>
      </c>
      <c r="DA74" s="93">
        <f t="shared" si="382"/>
        <v>0</v>
      </c>
      <c r="DB74" s="93">
        <f t="shared" si="382"/>
        <v>0</v>
      </c>
      <c r="DC74" s="93">
        <f t="shared" si="382"/>
        <v>0</v>
      </c>
      <c r="DD74" s="93">
        <f t="shared" si="382"/>
        <v>0</v>
      </c>
      <c r="DE74" s="93">
        <f t="shared" si="382"/>
        <v>0</v>
      </c>
      <c r="DF74" s="93">
        <f t="shared" si="382"/>
        <v>0</v>
      </c>
      <c r="DG74" s="93">
        <f t="shared" si="382"/>
        <v>0</v>
      </c>
      <c r="DH74" s="93">
        <f t="shared" si="382"/>
        <v>0</v>
      </c>
      <c r="DI74" s="93">
        <f t="shared" si="382"/>
        <v>0</v>
      </c>
      <c r="DJ74" s="93">
        <f t="shared" si="382"/>
        <v>0</v>
      </c>
      <c r="DK74" s="93">
        <f t="shared" si="382"/>
        <v>0</v>
      </c>
      <c r="DL74" s="93">
        <f t="shared" si="382"/>
        <v>0</v>
      </c>
      <c r="DM74" s="93">
        <f t="shared" si="382"/>
        <v>0</v>
      </c>
      <c r="DN74" s="93">
        <f t="shared" si="382"/>
        <v>0</v>
      </c>
      <c r="DO74" s="93">
        <f t="shared" si="269"/>
        <v>0</v>
      </c>
      <c r="DP74" s="93">
        <f t="shared" si="269"/>
        <v>0</v>
      </c>
      <c r="DQ74" s="93">
        <f t="shared" si="269"/>
        <v>0</v>
      </c>
      <c r="DR74" s="93">
        <f t="shared" si="269"/>
        <v>0</v>
      </c>
      <c r="DS74" s="93">
        <f t="shared" si="269"/>
        <v>0</v>
      </c>
      <c r="DU74" s="37">
        <v>70</v>
      </c>
      <c r="DV74" s="93">
        <f t="shared" si="278"/>
        <v>0.35990471631038967</v>
      </c>
      <c r="DW74" s="93">
        <f t="shared" si="279"/>
        <v>0.3651974327267189</v>
      </c>
      <c r="DX74" s="93">
        <f t="shared" si="280"/>
        <v>0.37056798320799411</v>
      </c>
      <c r="DY74" s="93">
        <f t="shared" si="281"/>
        <v>0.37601751237281755</v>
      </c>
      <c r="DZ74" s="93">
        <f t="shared" si="282"/>
        <v>0.3815471816724178</v>
      </c>
      <c r="EA74" s="93">
        <f t="shared" si="283"/>
        <v>0.38715816963818861</v>
      </c>
      <c r="EB74" s="93">
        <f t="shared" si="284"/>
        <v>0.39285167213286781</v>
      </c>
      <c r="EC74" s="93">
        <f t="shared" si="285"/>
        <v>0.39862890260540995</v>
      </c>
      <c r="ED74" s="93">
        <f t="shared" si="286"/>
        <v>0.40449109234960712</v>
      </c>
      <c r="EE74" s="93">
        <f t="shared" si="287"/>
        <v>0.41043949076651309</v>
      </c>
      <c r="EF74" s="93">
        <f t="shared" si="288"/>
        <v>0.41647536563072646</v>
      </c>
      <c r="EG74" s="93">
        <f t="shared" si="289"/>
        <v>0.42260000336059006</v>
      </c>
      <c r="EH74" s="93">
        <f t="shared" si="290"/>
        <v>0.42881470929236343</v>
      </c>
      <c r="EI74" s="93">
        <f t="shared" si="291"/>
        <v>0.43512080795842756</v>
      </c>
      <c r="EJ74" s="93">
        <f t="shared" si="292"/>
        <v>0.44151964336958088</v>
      </c>
      <c r="EK74" s="93">
        <f t="shared" si="293"/>
        <v>0.44801257930148641</v>
      </c>
      <c r="EL74" s="93">
        <f t="shared" si="294"/>
        <v>0.45460099958533173</v>
      </c>
      <c r="EM74" s="93">
        <f t="shared" si="295"/>
        <v>0.46128630840276302</v>
      </c>
      <c r="EN74" s="93">
        <f t="shared" si="296"/>
        <v>0.46806993058515656</v>
      </c>
      <c r="EO74" s="93">
        <f t="shared" si="297"/>
        <v>0.47495331191729118</v>
      </c>
      <c r="EP74" s="93">
        <f t="shared" si="298"/>
        <v>0.48193791944548658</v>
      </c>
      <c r="EQ74" s="93">
        <f t="shared" si="299"/>
        <v>0.48902524179027312</v>
      </c>
      <c r="ER74" s="93">
        <f t="shared" si="300"/>
        <v>0.49621678946365944</v>
      </c>
      <c r="ES74" s="93">
        <f t="shared" si="301"/>
        <v>0.50351409519106616</v>
      </c>
      <c r="ET74" s="93">
        <f t="shared" si="302"/>
        <v>0.51091871423799351</v>
      </c>
      <c r="EU74" s="93">
        <f t="shared" si="303"/>
        <v>0.51843222474149331</v>
      </c>
      <c r="EV74" s="93">
        <f t="shared" si="304"/>
        <v>0.5260562280465152</v>
      </c>
      <c r="EW74" s="93">
        <f t="shared" si="305"/>
        <v>0.53379234904719919</v>
      </c>
      <c r="EX74" s="93">
        <f t="shared" si="306"/>
        <v>0.54164223653318744</v>
      </c>
      <c r="EY74" s="93">
        <f t="shared" si="307"/>
        <v>0.54960756354102847</v>
      </c>
      <c r="EZ74" s="93">
        <f t="shared" si="308"/>
        <v>0.55769002771074938</v>
      </c>
      <c r="FA74" s="93">
        <f t="shared" si="309"/>
        <v>0.56589135164767213</v>
      </c>
      <c r="FB74" s="93">
        <f t="shared" si="310"/>
        <v>0.57421328328954968</v>
      </c>
      <c r="FC74" s="93">
        <f t="shared" si="311"/>
        <v>0.58265759627910185</v>
      </c>
      <c r="FD74" s="93">
        <f t="shared" si="312"/>
        <v>0.59122609034202978</v>
      </c>
      <c r="FE74" s="93">
        <f t="shared" si="313"/>
        <v>0.59992059167058898</v>
      </c>
      <c r="FF74" s="93">
        <f t="shared" si="314"/>
        <v>0.60874295331280348</v>
      </c>
      <c r="FG74" s="93">
        <f t="shared" si="315"/>
        <v>0.61769505556740356</v>
      </c>
      <c r="FH74" s="93">
        <f t="shared" si="316"/>
        <v>0.62677880638457129</v>
      </c>
      <c r="FI74" s="93">
        <f t="shared" si="317"/>
        <v>0.63599614177257957</v>
      </c>
      <c r="FJ74" s="93">
        <f t="shared" si="318"/>
        <v>0.64534902621041157</v>
      </c>
      <c r="FK74" s="93">
        <f t="shared" si="319"/>
        <v>0.65483945306644697</v>
      </c>
      <c r="FL74" s="93">
        <f t="shared" si="320"/>
        <v>0.6644694450233064</v>
      </c>
      <c r="FM74" s="93">
        <f t="shared" si="321"/>
        <v>0.67424105450894323</v>
      </c>
      <c r="FN74" s="93">
        <f t="shared" si="322"/>
        <v>0.68415636413407466</v>
      </c>
      <c r="FO74" s="93">
        <f t="shared" si="323"/>
        <v>0.69421748713604636</v>
      </c>
      <c r="FP74" s="93">
        <f t="shared" si="324"/>
        <v>0.70442656782922342</v>
      </c>
      <c r="FQ74" s="93">
        <f t="shared" si="325"/>
        <v>0.71478578206200605</v>
      </c>
      <c r="FR74" s="93">
        <f t="shared" si="326"/>
        <v>0.72529733768056492</v>
      </c>
      <c r="FS74" s="93">
        <f t="shared" si="327"/>
        <v>0.73596347499939674</v>
      </c>
      <c r="FT74" s="93">
        <f t="shared" si="328"/>
        <v>0.7467864672787996</v>
      </c>
      <c r="FU74" s="93">
        <f t="shared" si="329"/>
        <v>0.75776862120937016</v>
      </c>
      <c r="FV74" s="93">
        <f t="shared" si="330"/>
        <v>0.76891227740362555</v>
      </c>
      <c r="FW74" s="93">
        <f t="shared" si="331"/>
        <v>0.78021981089485526</v>
      </c>
      <c r="FX74" s="93">
        <f t="shared" si="332"/>
        <v>0.79169363164330897</v>
      </c>
      <c r="FY74" s="93">
        <f t="shared" si="333"/>
        <v>0.80333618504982807</v>
      </c>
      <c r="FZ74" s="93">
        <f t="shared" si="334"/>
        <v>0.81514995247703126</v>
      </c>
      <c r="GA74" s="93">
        <f t="shared" si="335"/>
        <v>0.827137451778164</v>
      </c>
      <c r="GB74" s="93">
        <f t="shared" si="336"/>
        <v>0.83930123783372512</v>
      </c>
      <c r="GC74" s="93">
        <f t="shared" si="337"/>
        <v>0.8516439030959857</v>
      </c>
      <c r="GD74" s="93">
        <f t="shared" si="338"/>
        <v>0.86416807814151486</v>
      </c>
      <c r="GE74" s="93">
        <f t="shared" si="339"/>
        <v>0.8768764322318312</v>
      </c>
      <c r="GF74" s="93">
        <f t="shared" si="340"/>
        <v>0.88977167388229927</v>
      </c>
      <c r="GG74" s="93">
        <f t="shared" si="341"/>
        <v>0.90285655143939192</v>
      </c>
      <c r="GH74" s="93">
        <f t="shared" si="342"/>
        <v>0.91613385366644173</v>
      </c>
      <c r="GI74" s="93">
        <f t="shared" si="343"/>
        <v>0.92960641033800695</v>
      </c>
      <c r="GJ74" s="93">
        <f t="shared" si="344"/>
        <v>0.94327709284297756</v>
      </c>
      <c r="GK74" s="93">
        <f t="shared" si="345"/>
        <v>0.95714881479655067</v>
      </c>
      <c r="GL74" s="93">
        <f t="shared" si="346"/>
        <v>0.97122453266120568</v>
      </c>
      <c r="GM74" s="93">
        <f t="shared" si="347"/>
        <v>0.98550724637681164</v>
      </c>
      <c r="GN74" s="93">
        <f t="shared" si="348"/>
        <v>1</v>
      </c>
      <c r="GO74" s="93">
        <f t="shared" si="349"/>
        <v>0</v>
      </c>
      <c r="GP74" s="93">
        <f t="shared" si="350"/>
        <v>0</v>
      </c>
      <c r="GQ74" s="93">
        <f t="shared" si="351"/>
        <v>0</v>
      </c>
      <c r="GR74" s="93">
        <f t="shared" si="352"/>
        <v>0</v>
      </c>
      <c r="GS74" s="93">
        <f t="shared" si="353"/>
        <v>0</v>
      </c>
      <c r="GT74" s="93">
        <f t="shared" si="354"/>
        <v>0</v>
      </c>
      <c r="GU74" s="93">
        <f t="shared" si="355"/>
        <v>0</v>
      </c>
      <c r="GV74" s="93">
        <f t="shared" si="356"/>
        <v>0</v>
      </c>
      <c r="GW74" s="93">
        <f t="shared" si="357"/>
        <v>0</v>
      </c>
      <c r="GX74" s="93">
        <f t="shared" si="358"/>
        <v>0</v>
      </c>
      <c r="GY74" s="93">
        <f t="shared" si="359"/>
        <v>0</v>
      </c>
      <c r="GZ74" s="93">
        <f t="shared" si="360"/>
        <v>0</v>
      </c>
      <c r="HA74" s="93">
        <f t="shared" si="361"/>
        <v>0</v>
      </c>
      <c r="HB74" s="93">
        <f t="shared" si="362"/>
        <v>0</v>
      </c>
      <c r="HC74" s="93">
        <f t="shared" si="363"/>
        <v>0</v>
      </c>
      <c r="HD74" s="93">
        <f t="shared" si="364"/>
        <v>0</v>
      </c>
      <c r="HE74" s="93">
        <f t="shared" si="365"/>
        <v>0</v>
      </c>
      <c r="HF74" s="93">
        <f t="shared" si="366"/>
        <v>0</v>
      </c>
      <c r="HG74" s="93">
        <f t="shared" si="367"/>
        <v>0</v>
      </c>
      <c r="HH74" s="93">
        <f t="shared" si="368"/>
        <v>0</v>
      </c>
      <c r="HI74" s="93">
        <f t="shared" si="369"/>
        <v>0</v>
      </c>
      <c r="HJ74" s="93">
        <f t="shared" si="370"/>
        <v>0</v>
      </c>
      <c r="HK74" s="93">
        <f t="shared" si="371"/>
        <v>0</v>
      </c>
      <c r="HL74" s="93">
        <f t="shared" si="372"/>
        <v>0</v>
      </c>
      <c r="HM74" s="93">
        <f t="shared" si="373"/>
        <v>0</v>
      </c>
      <c r="HN74" s="93">
        <f t="shared" si="374"/>
        <v>0</v>
      </c>
      <c r="HO74" s="93">
        <f t="shared" si="375"/>
        <v>0</v>
      </c>
      <c r="HP74" s="93">
        <f t="shared" si="376"/>
        <v>0</v>
      </c>
      <c r="HQ74" s="93">
        <f t="shared" si="377"/>
        <v>0</v>
      </c>
    </row>
    <row r="75" spans="2:225" x14ac:dyDescent="0.25">
      <c r="B75" s="40">
        <v>71</v>
      </c>
      <c r="C75" s="91">
        <f t="shared" ca="1" si="271"/>
        <v>219821.62558664638</v>
      </c>
      <c r="D75" s="91">
        <f t="shared" ca="1" si="272"/>
        <v>224599.88747304588</v>
      </c>
      <c r="E75" s="91">
        <f t="shared" ca="1" si="273"/>
        <v>1231436.9178481915</v>
      </c>
      <c r="F75" s="91">
        <f t="shared" ca="1" si="274"/>
        <v>1339340.0062028097</v>
      </c>
      <c r="H75" s="40">
        <v>71</v>
      </c>
      <c r="I75" s="91">
        <f t="shared" si="264"/>
        <v>469998.91165587428</v>
      </c>
      <c r="J75" s="41">
        <f t="shared" si="378"/>
        <v>0.122</v>
      </c>
      <c r="K75" s="92">
        <f t="shared" si="275"/>
        <v>57339.867222016663</v>
      </c>
      <c r="L75" s="92">
        <f t="shared" si="276"/>
        <v>228.44568614349268</v>
      </c>
      <c r="M75" s="42"/>
      <c r="N75" s="40">
        <v>71</v>
      </c>
      <c r="O75" s="54">
        <f t="shared" si="379"/>
        <v>4.5612408870298156</v>
      </c>
      <c r="P75" s="92">
        <f t="shared" si="258"/>
        <v>327.02527210732819</v>
      </c>
      <c r="Q75" s="92">
        <f t="shared" si="277"/>
        <v>119364.22431917478</v>
      </c>
      <c r="R75" s="42"/>
      <c r="S75" s="40">
        <v>71</v>
      </c>
      <c r="T75" s="54">
        <f>'7. Dödsrisk'!F75</f>
        <v>1.357E-2</v>
      </c>
      <c r="U75" s="90">
        <f t="shared" si="380"/>
        <v>0.98643000000000003</v>
      </c>
      <c r="V75" s="43"/>
      <c r="W75" s="37">
        <v>71</v>
      </c>
      <c r="X75" s="93">
        <f t="shared" si="267"/>
        <v>0.88131068192479844</v>
      </c>
      <c r="Y75" s="93">
        <f t="shared" si="267"/>
        <v>0.88316532911594181</v>
      </c>
      <c r="Z75" s="93">
        <f t="shared" si="267"/>
        <v>0.88333316241680138</v>
      </c>
      <c r="AA75" s="93">
        <f t="shared" si="267"/>
        <v>0.8834303397541744</v>
      </c>
      <c r="AB75" s="93">
        <f t="shared" si="267"/>
        <v>0.88347451347984762</v>
      </c>
      <c r="AC75" s="93">
        <f t="shared" si="267"/>
        <v>0.88353636102512023</v>
      </c>
      <c r="AD75" s="93">
        <f t="shared" si="267"/>
        <v>0.88353636102512023</v>
      </c>
      <c r="AE75" s="93">
        <f t="shared" si="267"/>
        <v>0.8836335607167991</v>
      </c>
      <c r="AF75" s="93">
        <f t="shared" si="267"/>
        <v>0.88371309489533956</v>
      </c>
      <c r="AG75" s="93">
        <f t="shared" si="267"/>
        <v>0.88379263623260051</v>
      </c>
      <c r="AH75" s="93">
        <f t="shared" si="267"/>
        <v>0.88387218472922624</v>
      </c>
      <c r="AI75" s="93">
        <f t="shared" si="267"/>
        <v>0.88404899452813201</v>
      </c>
      <c r="AJ75" s="93">
        <f t="shared" si="267"/>
        <v>0.88408435790244788</v>
      </c>
      <c r="AK75" s="93">
        <f t="shared" si="267"/>
        <v>0.88411972269135519</v>
      </c>
      <c r="AL75" s="93">
        <f t="shared" si="267"/>
        <v>0.88426120448407342</v>
      </c>
      <c r="AM75" s="93">
        <f t="shared" si="267"/>
        <v>0.88443809210249358</v>
      </c>
      <c r="AN75" s="93">
        <f t="shared" si="266"/>
        <v>0.88449116157218799</v>
      </c>
      <c r="AO75" s="93">
        <f t="shared" si="266"/>
        <v>0.88469464133969611</v>
      </c>
      <c r="AP75" s="93">
        <f t="shared" si="266"/>
        <v>0.88473003054091759</v>
      </c>
      <c r="AQ75" s="93">
        <f t="shared" si="266"/>
        <v>0.88490701194330634</v>
      </c>
      <c r="AR75" s="93">
        <f t="shared" si="266"/>
        <v>0.88510173432485728</v>
      </c>
      <c r="AS75" s="93">
        <f t="shared" si="266"/>
        <v>0.88533192062422006</v>
      </c>
      <c r="AT75" s="93">
        <f t="shared" si="266"/>
        <v>0.88556216678758493</v>
      </c>
      <c r="AU75" s="93">
        <f t="shared" si="266"/>
        <v>0.88571273795303695</v>
      </c>
      <c r="AV75" s="93">
        <f t="shared" si="266"/>
        <v>0.88595194497818108</v>
      </c>
      <c r="AW75" s="93">
        <f t="shared" si="266"/>
        <v>0.88618235238980225</v>
      </c>
      <c r="AX75" s="93">
        <f t="shared" si="266"/>
        <v>0.88637735540799201</v>
      </c>
      <c r="AY75" s="93">
        <f t="shared" si="266"/>
        <v>0.88662561057895417</v>
      </c>
      <c r="AZ75" s="93">
        <f t="shared" si="266"/>
        <v>0.8868739352808328</v>
      </c>
      <c r="BA75" s="93">
        <f t="shared" si="266"/>
        <v>0.88714007730402389</v>
      </c>
      <c r="BB75" s="93">
        <f t="shared" si="266"/>
        <v>0.88746844062705554</v>
      </c>
      <c r="BC75" s="93">
        <f t="shared" si="266"/>
        <v>0.88769924243008747</v>
      </c>
      <c r="BD75" s="93">
        <f t="shared" si="268"/>
        <v>0.88804558020636815</v>
      </c>
      <c r="BE75" s="93">
        <f t="shared" si="268"/>
        <v>0.88839205310708003</v>
      </c>
      <c r="BF75" s="93">
        <f t="shared" si="268"/>
        <v>0.88874755212793077</v>
      </c>
      <c r="BG75" s="93">
        <f t="shared" si="268"/>
        <v>0.88916545989408147</v>
      </c>
      <c r="BH75" s="93">
        <f t="shared" si="268"/>
        <v>0.88938780684579288</v>
      </c>
      <c r="BI75" s="93">
        <f t="shared" si="268"/>
        <v>0.88969030154831918</v>
      </c>
      <c r="BJ75" s="93">
        <f t="shared" si="268"/>
        <v>0.89005522419023742</v>
      </c>
      <c r="BK75" s="93">
        <f t="shared" si="268"/>
        <v>0.89047374685125735</v>
      </c>
      <c r="BL75" s="93">
        <f t="shared" si="268"/>
        <v>0.8908122555083503</v>
      </c>
      <c r="BM75" s="93">
        <f t="shared" si="268"/>
        <v>0.89127571888216928</v>
      </c>
      <c r="BN75" s="93">
        <f t="shared" si="268"/>
        <v>0.89172157967200516</v>
      </c>
      <c r="BO75" s="93">
        <f t="shared" si="268"/>
        <v>0.89230157569620749</v>
      </c>
      <c r="BP75" s="93">
        <f t="shared" si="268"/>
        <v>0.89293555994376794</v>
      </c>
      <c r="BQ75" s="93">
        <f t="shared" si="268"/>
        <v>0.89358787909550741</v>
      </c>
      <c r="BR75" s="93">
        <f t="shared" si="268"/>
        <v>0.89423172593818301</v>
      </c>
      <c r="BS75" s="93">
        <f t="shared" si="268"/>
        <v>0.89516269514113</v>
      </c>
      <c r="BT75" s="93">
        <f t="shared" si="381"/>
        <v>0.89604081513996714</v>
      </c>
      <c r="BU75" s="93">
        <f t="shared" si="381"/>
        <v>0.89706346749290911</v>
      </c>
      <c r="BV75" s="93">
        <f t="shared" si="381"/>
        <v>0.89845607440824193</v>
      </c>
      <c r="BW75" s="93">
        <f t="shared" si="381"/>
        <v>0.89984183082771652</v>
      </c>
      <c r="BX75" s="93">
        <f t="shared" si="381"/>
        <v>0.90141028472313478</v>
      </c>
      <c r="BY75" s="93">
        <f t="shared" si="381"/>
        <v>0.90291815804707309</v>
      </c>
      <c r="BZ75" s="93">
        <f t="shared" si="381"/>
        <v>0.9046913530991475</v>
      </c>
      <c r="CA75" s="93">
        <f t="shared" si="381"/>
        <v>0.90648619576676581</v>
      </c>
      <c r="CB75" s="93">
        <f t="shared" si="381"/>
        <v>0.90891299345930188</v>
      </c>
      <c r="CC75" s="93">
        <f t="shared" si="381"/>
        <v>0.91159307710599369</v>
      </c>
      <c r="CD75" s="93">
        <f t="shared" si="381"/>
        <v>0.91458376602088209</v>
      </c>
      <c r="CE75" s="93">
        <f t="shared" si="381"/>
        <v>0.91762109183485541</v>
      </c>
      <c r="CF75" s="93">
        <f t="shared" si="381"/>
        <v>0.92126006910783131</v>
      </c>
      <c r="CG75" s="93">
        <f t="shared" si="381"/>
        <v>0.92555464264972598</v>
      </c>
      <c r="CH75" s="93">
        <f t="shared" si="381"/>
        <v>0.93010284556453648</v>
      </c>
      <c r="CI75" s="93">
        <f t="shared" si="270"/>
        <v>0.9347015773249755</v>
      </c>
      <c r="CJ75" s="93">
        <f t="shared" si="270"/>
        <v>0.94035309945268608</v>
      </c>
      <c r="CK75" s="93">
        <f t="shared" si="270"/>
        <v>0.94631488321695278</v>
      </c>
      <c r="CL75" s="93">
        <f t="shared" si="270"/>
        <v>0.95314896126925341</v>
      </c>
      <c r="CM75" s="93">
        <f t="shared" si="270"/>
        <v>0.96058388050435717</v>
      </c>
      <c r="CN75" s="93">
        <f t="shared" si="270"/>
        <v>0.96884815526879997</v>
      </c>
      <c r="CO75" s="93">
        <f t="shared" si="270"/>
        <v>0.97797263999999995</v>
      </c>
      <c r="CP75" s="93">
        <f t="shared" si="270"/>
        <v>0.98904999999999998</v>
      </c>
      <c r="CQ75" s="93">
        <f t="shared" si="270"/>
        <v>1</v>
      </c>
      <c r="CR75" s="93">
        <f t="shared" si="270"/>
        <v>0</v>
      </c>
      <c r="CS75" s="93">
        <f t="shared" si="270"/>
        <v>0</v>
      </c>
      <c r="CT75" s="93">
        <f t="shared" si="270"/>
        <v>0</v>
      </c>
      <c r="CU75" s="93">
        <f t="shared" si="270"/>
        <v>0</v>
      </c>
      <c r="CV75" s="93">
        <f t="shared" si="270"/>
        <v>0</v>
      </c>
      <c r="CW75" s="93">
        <f t="shared" si="270"/>
        <v>0</v>
      </c>
      <c r="CX75" s="93">
        <f t="shared" si="270"/>
        <v>0</v>
      </c>
      <c r="CY75" s="93">
        <f t="shared" si="383"/>
        <v>0</v>
      </c>
      <c r="CZ75" s="93">
        <f t="shared" si="382"/>
        <v>0</v>
      </c>
      <c r="DA75" s="93">
        <f t="shared" si="382"/>
        <v>0</v>
      </c>
      <c r="DB75" s="93">
        <f t="shared" si="382"/>
        <v>0</v>
      </c>
      <c r="DC75" s="93">
        <f t="shared" si="382"/>
        <v>0</v>
      </c>
      <c r="DD75" s="93">
        <f t="shared" si="382"/>
        <v>0</v>
      </c>
      <c r="DE75" s="93">
        <f t="shared" si="382"/>
        <v>0</v>
      </c>
      <c r="DF75" s="93">
        <f t="shared" si="382"/>
        <v>0</v>
      </c>
      <c r="DG75" s="93">
        <f t="shared" si="382"/>
        <v>0</v>
      </c>
      <c r="DH75" s="93">
        <f t="shared" si="382"/>
        <v>0</v>
      </c>
      <c r="DI75" s="93">
        <f t="shared" si="382"/>
        <v>0</v>
      </c>
      <c r="DJ75" s="93">
        <f t="shared" si="382"/>
        <v>0</v>
      </c>
      <c r="DK75" s="93">
        <f t="shared" si="382"/>
        <v>0</v>
      </c>
      <c r="DL75" s="93">
        <f t="shared" si="382"/>
        <v>0</v>
      </c>
      <c r="DM75" s="93">
        <f t="shared" si="382"/>
        <v>0</v>
      </c>
      <c r="DN75" s="93">
        <f t="shared" si="382"/>
        <v>0</v>
      </c>
      <c r="DO75" s="93">
        <f t="shared" si="269"/>
        <v>0</v>
      </c>
      <c r="DP75" s="93">
        <f t="shared" si="269"/>
        <v>0</v>
      </c>
      <c r="DQ75" s="93">
        <f t="shared" si="269"/>
        <v>0</v>
      </c>
      <c r="DR75" s="93">
        <f t="shared" si="269"/>
        <v>0</v>
      </c>
      <c r="DS75" s="93">
        <f t="shared" si="269"/>
        <v>0</v>
      </c>
      <c r="DU75" s="37">
        <v>71</v>
      </c>
      <c r="DV75" s="93">
        <f t="shared" si="278"/>
        <v>0.35468870592907975</v>
      </c>
      <c r="DW75" s="93">
        <f t="shared" si="279"/>
        <v>0.35990471631038967</v>
      </c>
      <c r="DX75" s="93">
        <f t="shared" si="280"/>
        <v>0.3651974327267189</v>
      </c>
      <c r="DY75" s="93">
        <f t="shared" si="281"/>
        <v>0.37056798320799411</v>
      </c>
      <c r="DZ75" s="93">
        <f t="shared" si="282"/>
        <v>0.37601751237281755</v>
      </c>
      <c r="EA75" s="93">
        <f t="shared" si="283"/>
        <v>0.3815471816724178</v>
      </c>
      <c r="EB75" s="93">
        <f t="shared" si="284"/>
        <v>0.38715816963818861</v>
      </c>
      <c r="EC75" s="93">
        <f t="shared" si="285"/>
        <v>0.39285167213286781</v>
      </c>
      <c r="ED75" s="93">
        <f t="shared" si="286"/>
        <v>0.39862890260540995</v>
      </c>
      <c r="EE75" s="93">
        <f t="shared" si="287"/>
        <v>0.40449109234960712</v>
      </c>
      <c r="EF75" s="93">
        <f t="shared" si="288"/>
        <v>0.41043949076651309</v>
      </c>
      <c r="EG75" s="93">
        <f t="shared" si="289"/>
        <v>0.41647536563072646</v>
      </c>
      <c r="EH75" s="93">
        <f t="shared" si="290"/>
        <v>0.42260000336059006</v>
      </c>
      <c r="EI75" s="93">
        <f t="shared" si="291"/>
        <v>0.42881470929236343</v>
      </c>
      <c r="EJ75" s="93">
        <f t="shared" si="292"/>
        <v>0.43512080795842756</v>
      </c>
      <c r="EK75" s="93">
        <f t="shared" si="293"/>
        <v>0.44151964336958088</v>
      </c>
      <c r="EL75" s="93">
        <f t="shared" si="294"/>
        <v>0.44801257930148641</v>
      </c>
      <c r="EM75" s="93">
        <f t="shared" si="295"/>
        <v>0.45460099958533173</v>
      </c>
      <c r="EN75" s="93">
        <f t="shared" si="296"/>
        <v>0.46128630840276302</v>
      </c>
      <c r="EO75" s="93">
        <f t="shared" si="297"/>
        <v>0.46806993058515656</v>
      </c>
      <c r="EP75" s="93">
        <f t="shared" si="298"/>
        <v>0.47495331191729118</v>
      </c>
      <c r="EQ75" s="93">
        <f t="shared" si="299"/>
        <v>0.48193791944548658</v>
      </c>
      <c r="ER75" s="93">
        <f t="shared" si="300"/>
        <v>0.48902524179027312</v>
      </c>
      <c r="ES75" s="93">
        <f t="shared" si="301"/>
        <v>0.49621678946365944</v>
      </c>
      <c r="ET75" s="93">
        <f t="shared" si="302"/>
        <v>0.50351409519106616</v>
      </c>
      <c r="EU75" s="93">
        <f t="shared" si="303"/>
        <v>0.51091871423799351</v>
      </c>
      <c r="EV75" s="93">
        <f t="shared" si="304"/>
        <v>0.51843222474149331</v>
      </c>
      <c r="EW75" s="93">
        <f t="shared" si="305"/>
        <v>0.5260562280465152</v>
      </c>
      <c r="EX75" s="93">
        <f t="shared" si="306"/>
        <v>0.53379234904719919</v>
      </c>
      <c r="EY75" s="93">
        <f t="shared" si="307"/>
        <v>0.54164223653318744</v>
      </c>
      <c r="EZ75" s="93">
        <f t="shared" si="308"/>
        <v>0.54960756354102847</v>
      </c>
      <c r="FA75" s="93">
        <f t="shared" si="309"/>
        <v>0.55769002771074938</v>
      </c>
      <c r="FB75" s="93">
        <f t="shared" si="310"/>
        <v>0.56589135164767213</v>
      </c>
      <c r="FC75" s="93">
        <f t="shared" si="311"/>
        <v>0.57421328328954968</v>
      </c>
      <c r="FD75" s="93">
        <f t="shared" si="312"/>
        <v>0.58265759627910185</v>
      </c>
      <c r="FE75" s="93">
        <f t="shared" si="313"/>
        <v>0.59122609034202978</v>
      </c>
      <c r="FF75" s="93">
        <f t="shared" si="314"/>
        <v>0.59992059167058898</v>
      </c>
      <c r="FG75" s="93">
        <f t="shared" si="315"/>
        <v>0.60874295331280348</v>
      </c>
      <c r="FH75" s="93">
        <f t="shared" si="316"/>
        <v>0.61769505556740356</v>
      </c>
      <c r="FI75" s="93">
        <f t="shared" si="317"/>
        <v>0.62677880638457129</v>
      </c>
      <c r="FJ75" s="93">
        <f t="shared" si="318"/>
        <v>0.63599614177257957</v>
      </c>
      <c r="FK75" s="93">
        <f t="shared" si="319"/>
        <v>0.64534902621041157</v>
      </c>
      <c r="FL75" s="93">
        <f t="shared" si="320"/>
        <v>0.65483945306644697</v>
      </c>
      <c r="FM75" s="93">
        <f t="shared" si="321"/>
        <v>0.6644694450233064</v>
      </c>
      <c r="FN75" s="93">
        <f t="shared" si="322"/>
        <v>0.67424105450894323</v>
      </c>
      <c r="FO75" s="93">
        <f t="shared" si="323"/>
        <v>0.68415636413407466</v>
      </c>
      <c r="FP75" s="93">
        <f t="shared" si="324"/>
        <v>0.69421748713604636</v>
      </c>
      <c r="FQ75" s="93">
        <f t="shared" si="325"/>
        <v>0.70442656782922342</v>
      </c>
      <c r="FR75" s="93">
        <f t="shared" si="326"/>
        <v>0.71478578206200605</v>
      </c>
      <c r="FS75" s="93">
        <f t="shared" si="327"/>
        <v>0.72529733768056492</v>
      </c>
      <c r="FT75" s="93">
        <f t="shared" si="328"/>
        <v>0.73596347499939674</v>
      </c>
      <c r="FU75" s="93">
        <f t="shared" si="329"/>
        <v>0.7467864672787996</v>
      </c>
      <c r="FV75" s="93">
        <f t="shared" si="330"/>
        <v>0.75776862120937016</v>
      </c>
      <c r="FW75" s="93">
        <f t="shared" si="331"/>
        <v>0.76891227740362555</v>
      </c>
      <c r="FX75" s="93">
        <f t="shared" si="332"/>
        <v>0.78021981089485526</v>
      </c>
      <c r="FY75" s="93">
        <f t="shared" si="333"/>
        <v>0.79169363164330897</v>
      </c>
      <c r="FZ75" s="93">
        <f t="shared" si="334"/>
        <v>0.80333618504982807</v>
      </c>
      <c r="GA75" s="93">
        <f t="shared" si="335"/>
        <v>0.81514995247703126</v>
      </c>
      <c r="GB75" s="93">
        <f t="shared" si="336"/>
        <v>0.827137451778164</v>
      </c>
      <c r="GC75" s="93">
        <f t="shared" si="337"/>
        <v>0.83930123783372512</v>
      </c>
      <c r="GD75" s="93">
        <f t="shared" si="338"/>
        <v>0.8516439030959857</v>
      </c>
      <c r="GE75" s="93">
        <f t="shared" si="339"/>
        <v>0.86416807814151486</v>
      </c>
      <c r="GF75" s="93">
        <f t="shared" si="340"/>
        <v>0.8768764322318312</v>
      </c>
      <c r="GG75" s="93">
        <f t="shared" si="341"/>
        <v>0.88977167388229927</v>
      </c>
      <c r="GH75" s="93">
        <f t="shared" si="342"/>
        <v>0.90285655143939192</v>
      </c>
      <c r="GI75" s="93">
        <f t="shared" si="343"/>
        <v>0.91613385366644173</v>
      </c>
      <c r="GJ75" s="93">
        <f t="shared" si="344"/>
        <v>0.92960641033800695</v>
      </c>
      <c r="GK75" s="93">
        <f t="shared" si="345"/>
        <v>0.94327709284297756</v>
      </c>
      <c r="GL75" s="93">
        <f t="shared" si="346"/>
        <v>0.95714881479655067</v>
      </c>
      <c r="GM75" s="93">
        <f t="shared" si="347"/>
        <v>0.97122453266120568</v>
      </c>
      <c r="GN75" s="93">
        <f t="shared" si="348"/>
        <v>0.98550724637681164</v>
      </c>
      <c r="GO75" s="93">
        <f t="shared" si="349"/>
        <v>1</v>
      </c>
      <c r="GP75" s="93">
        <f t="shared" si="350"/>
        <v>0</v>
      </c>
      <c r="GQ75" s="93">
        <f t="shared" si="351"/>
        <v>0</v>
      </c>
      <c r="GR75" s="93">
        <f t="shared" si="352"/>
        <v>0</v>
      </c>
      <c r="GS75" s="93">
        <f t="shared" si="353"/>
        <v>0</v>
      </c>
      <c r="GT75" s="93">
        <f t="shared" si="354"/>
        <v>0</v>
      </c>
      <c r="GU75" s="93">
        <f t="shared" si="355"/>
        <v>0</v>
      </c>
      <c r="GV75" s="93">
        <f t="shared" si="356"/>
        <v>0</v>
      </c>
      <c r="GW75" s="93">
        <f t="shared" si="357"/>
        <v>0</v>
      </c>
      <c r="GX75" s="93">
        <f t="shared" si="358"/>
        <v>0</v>
      </c>
      <c r="GY75" s="93">
        <f t="shared" si="359"/>
        <v>0</v>
      </c>
      <c r="GZ75" s="93">
        <f t="shared" si="360"/>
        <v>0</v>
      </c>
      <c r="HA75" s="93">
        <f t="shared" si="361"/>
        <v>0</v>
      </c>
      <c r="HB75" s="93">
        <f t="shared" si="362"/>
        <v>0</v>
      </c>
      <c r="HC75" s="93">
        <f t="shared" si="363"/>
        <v>0</v>
      </c>
      <c r="HD75" s="93">
        <f t="shared" si="364"/>
        <v>0</v>
      </c>
      <c r="HE75" s="93">
        <f t="shared" si="365"/>
        <v>0</v>
      </c>
      <c r="HF75" s="93">
        <f t="shared" si="366"/>
        <v>0</v>
      </c>
      <c r="HG75" s="93">
        <f t="shared" si="367"/>
        <v>0</v>
      </c>
      <c r="HH75" s="93">
        <f t="shared" si="368"/>
        <v>0</v>
      </c>
      <c r="HI75" s="93">
        <f t="shared" si="369"/>
        <v>0</v>
      </c>
      <c r="HJ75" s="93">
        <f t="shared" si="370"/>
        <v>0</v>
      </c>
      <c r="HK75" s="93">
        <f t="shared" si="371"/>
        <v>0</v>
      </c>
      <c r="HL75" s="93">
        <f t="shared" si="372"/>
        <v>0</v>
      </c>
      <c r="HM75" s="93">
        <f t="shared" si="373"/>
        <v>0</v>
      </c>
      <c r="HN75" s="93">
        <f t="shared" si="374"/>
        <v>0</v>
      </c>
      <c r="HO75" s="93">
        <f t="shared" si="375"/>
        <v>0</v>
      </c>
      <c r="HP75" s="93">
        <f t="shared" si="376"/>
        <v>0</v>
      </c>
      <c r="HQ75" s="93">
        <f t="shared" si="377"/>
        <v>0</v>
      </c>
    </row>
    <row r="76" spans="2:225" x14ac:dyDescent="0.25">
      <c r="B76" s="40">
        <v>72</v>
      </c>
      <c r="C76" s="91">
        <f t="shared" ca="1" si="271"/>
        <v>167139.27596244938</v>
      </c>
      <c r="D76" s="91">
        <f t="shared" ca="1" si="272"/>
        <v>169560.96251232142</v>
      </c>
      <c r="E76" s="91">
        <f t="shared" ca="1" si="273"/>
        <v>1143950.1066755604</v>
      </c>
      <c r="F76" s="91">
        <f t="shared" ca="1" si="274"/>
        <v>1236758.5960317864</v>
      </c>
      <c r="H76" s="40">
        <v>72</v>
      </c>
      <c r="I76" s="91">
        <f t="shared" si="264"/>
        <v>469998.91165587428</v>
      </c>
      <c r="J76" s="41">
        <f t="shared" si="378"/>
        <v>0.122</v>
      </c>
      <c r="K76" s="92">
        <f t="shared" si="275"/>
        <v>57339.867222016663</v>
      </c>
      <c r="L76" s="92">
        <f t="shared" si="276"/>
        <v>228.44568614349268</v>
      </c>
      <c r="M76" s="42"/>
      <c r="N76" s="40">
        <v>72</v>
      </c>
      <c r="O76" s="54">
        <f t="shared" si="379"/>
        <v>4.5612408870298156</v>
      </c>
      <c r="P76" s="92">
        <f t="shared" si="258"/>
        <v>327.02527210732819</v>
      </c>
      <c r="Q76" s="92">
        <f t="shared" si="277"/>
        <v>119364.22431917478</v>
      </c>
      <c r="R76" s="42"/>
      <c r="S76" s="40">
        <v>72</v>
      </c>
      <c r="T76" s="54">
        <f>'7. Dödsrisk'!F76</f>
        <v>1.397E-2</v>
      </c>
      <c r="U76" s="90">
        <f t="shared" si="380"/>
        <v>0.98602999999999996</v>
      </c>
      <c r="V76" s="43"/>
      <c r="W76" s="37">
        <v>72</v>
      </c>
      <c r="X76" s="93">
        <f t="shared" si="267"/>
        <v>0.86935129597107896</v>
      </c>
      <c r="Y76" s="93">
        <f t="shared" si="267"/>
        <v>0.87118077559983853</v>
      </c>
      <c r="Z76" s="93">
        <f t="shared" si="267"/>
        <v>0.87134633140280537</v>
      </c>
      <c r="AA76" s="93">
        <f t="shared" si="267"/>
        <v>0.87144219004371026</v>
      </c>
      <c r="AB76" s="93">
        <f t="shared" si="267"/>
        <v>0.87148576433192615</v>
      </c>
      <c r="AC76" s="93">
        <f t="shared" si="267"/>
        <v>0.87154677260600932</v>
      </c>
      <c r="AD76" s="93">
        <f t="shared" si="267"/>
        <v>0.87154677260600932</v>
      </c>
      <c r="AE76" s="93">
        <f t="shared" si="267"/>
        <v>0.87164265329787216</v>
      </c>
      <c r="AF76" s="93">
        <f t="shared" si="267"/>
        <v>0.87172110819760984</v>
      </c>
      <c r="AG76" s="93">
        <f t="shared" si="267"/>
        <v>0.87179957015892418</v>
      </c>
      <c r="AH76" s="93">
        <f t="shared" si="267"/>
        <v>0.87187803918245066</v>
      </c>
      <c r="AI76" s="93">
        <f t="shared" si="267"/>
        <v>0.87205244967238527</v>
      </c>
      <c r="AJ76" s="93">
        <f t="shared" si="267"/>
        <v>0.87208733316571174</v>
      </c>
      <c r="AK76" s="93">
        <f t="shared" si="267"/>
        <v>0.87212221805443357</v>
      </c>
      <c r="AL76" s="93">
        <f t="shared" si="267"/>
        <v>0.8722617799392246</v>
      </c>
      <c r="AM76" s="93">
        <f t="shared" ref="AM76:BC90" si="384">IF($W76&lt;AM$3,0,IF($W76=AM$3,1,AM75*$U75))</f>
        <v>0.87243626719266276</v>
      </c>
      <c r="AN76" s="93">
        <f t="shared" si="384"/>
        <v>0.87248861650965337</v>
      </c>
      <c r="AO76" s="93">
        <f t="shared" si="384"/>
        <v>0.87268933505671642</v>
      </c>
      <c r="AP76" s="93">
        <f t="shared" si="384"/>
        <v>0.87272424402647741</v>
      </c>
      <c r="AQ76" s="93">
        <f t="shared" si="384"/>
        <v>0.87289882379123573</v>
      </c>
      <c r="AR76" s="93">
        <f t="shared" si="384"/>
        <v>0.87309090379006904</v>
      </c>
      <c r="AS76" s="93">
        <f t="shared" si="384"/>
        <v>0.8733179664613494</v>
      </c>
      <c r="AT76" s="93">
        <f t="shared" si="384"/>
        <v>0.87354508818427745</v>
      </c>
      <c r="AU76" s="93">
        <f t="shared" si="384"/>
        <v>0.8736936160990143</v>
      </c>
      <c r="AV76" s="93">
        <f t="shared" si="384"/>
        <v>0.87392957708482721</v>
      </c>
      <c r="AW76" s="93">
        <f t="shared" si="384"/>
        <v>0.87415685786787267</v>
      </c>
      <c r="AX76" s="93">
        <f t="shared" si="384"/>
        <v>0.87434921469510563</v>
      </c>
      <c r="AY76" s="93">
        <f t="shared" si="384"/>
        <v>0.87459410104339774</v>
      </c>
      <c r="AZ76" s="93">
        <f t="shared" si="384"/>
        <v>0.87483905597907197</v>
      </c>
      <c r="BA76" s="93">
        <f t="shared" si="384"/>
        <v>0.87510158645500835</v>
      </c>
      <c r="BB76" s="93">
        <f t="shared" si="384"/>
        <v>0.87542549388774638</v>
      </c>
      <c r="BC76" s="93">
        <f t="shared" si="384"/>
        <v>0.87565316371031121</v>
      </c>
      <c r="BD76" s="93">
        <f t="shared" si="268"/>
        <v>0.87599480168296773</v>
      </c>
      <c r="BE76" s="93">
        <f t="shared" si="268"/>
        <v>0.87633657294641698</v>
      </c>
      <c r="BF76" s="93">
        <f t="shared" si="268"/>
        <v>0.87668724784555474</v>
      </c>
      <c r="BG76" s="93">
        <f t="shared" si="268"/>
        <v>0.87709948460331877</v>
      </c>
      <c r="BH76" s="93">
        <f t="shared" si="268"/>
        <v>0.87731881430689551</v>
      </c>
      <c r="BI76" s="93">
        <f t="shared" si="268"/>
        <v>0.87761720415630851</v>
      </c>
      <c r="BJ76" s="93">
        <f t="shared" si="268"/>
        <v>0.87797717479797588</v>
      </c>
      <c r="BK76" s="93">
        <f t="shared" si="268"/>
        <v>0.87839001810648587</v>
      </c>
      <c r="BL76" s="93">
        <f t="shared" si="268"/>
        <v>0.87872393320110198</v>
      </c>
      <c r="BM76" s="93">
        <f t="shared" si="268"/>
        <v>0.87918110737693822</v>
      </c>
      <c r="BN76" s="93">
        <f t="shared" si="268"/>
        <v>0.87962091783585605</v>
      </c>
      <c r="BO76" s="93">
        <f t="shared" si="268"/>
        <v>0.88019304331400994</v>
      </c>
      <c r="BP76" s="93">
        <f t="shared" si="268"/>
        <v>0.88081842439533109</v>
      </c>
      <c r="BQ76" s="93">
        <f t="shared" si="268"/>
        <v>0.88146189157618138</v>
      </c>
      <c r="BR76" s="93">
        <f t="shared" si="268"/>
        <v>0.88209700141720193</v>
      </c>
      <c r="BS76" s="93">
        <f t="shared" si="268"/>
        <v>0.88301533736806492</v>
      </c>
      <c r="BT76" s="93">
        <f t="shared" si="381"/>
        <v>0.88388154127851781</v>
      </c>
      <c r="BU76" s="93">
        <f t="shared" si="381"/>
        <v>0.88489031623903036</v>
      </c>
      <c r="BV76" s="93">
        <f t="shared" si="381"/>
        <v>0.88626402547852212</v>
      </c>
      <c r="BW76" s="93">
        <f t="shared" si="381"/>
        <v>0.88763097718338446</v>
      </c>
      <c r="BX76" s="93">
        <f t="shared" si="381"/>
        <v>0.88917814715944188</v>
      </c>
      <c r="BY76" s="93">
        <f t="shared" si="381"/>
        <v>0.89066555864237429</v>
      </c>
      <c r="BZ76" s="93">
        <f t="shared" si="381"/>
        <v>0.89241469143759211</v>
      </c>
      <c r="CA76" s="93">
        <f t="shared" si="381"/>
        <v>0.89418517809021081</v>
      </c>
      <c r="CB76" s="93">
        <f t="shared" si="381"/>
        <v>0.89657904413805922</v>
      </c>
      <c r="CC76" s="93">
        <f t="shared" si="381"/>
        <v>0.89922275904966542</v>
      </c>
      <c r="CD76" s="93">
        <f t="shared" si="381"/>
        <v>0.90217286431597876</v>
      </c>
      <c r="CE76" s="93">
        <f t="shared" si="381"/>
        <v>0.90516897361865645</v>
      </c>
      <c r="CF76" s="93">
        <f t="shared" si="381"/>
        <v>0.90875856997003812</v>
      </c>
      <c r="CG76" s="93">
        <f t="shared" si="381"/>
        <v>0.91299486614896919</v>
      </c>
      <c r="CH76" s="93">
        <f t="shared" si="381"/>
        <v>0.91748134995022579</v>
      </c>
      <c r="CI76" s="93">
        <f t="shared" si="270"/>
        <v>0.9220176769206756</v>
      </c>
      <c r="CJ76" s="93">
        <f t="shared" si="270"/>
        <v>0.92759250789311321</v>
      </c>
      <c r="CK76" s="93">
        <f t="shared" si="270"/>
        <v>0.93347339025169873</v>
      </c>
      <c r="CL76" s="93">
        <f t="shared" si="270"/>
        <v>0.94021472986482968</v>
      </c>
      <c r="CM76" s="93">
        <f t="shared" si="270"/>
        <v>0.94754875724591303</v>
      </c>
      <c r="CN76" s="93">
        <f t="shared" si="270"/>
        <v>0.95570088580180235</v>
      </c>
      <c r="CO76" s="93">
        <f t="shared" si="270"/>
        <v>0.96470155127519996</v>
      </c>
      <c r="CP76" s="93">
        <f t="shared" si="270"/>
        <v>0.97562859150000003</v>
      </c>
      <c r="CQ76" s="93">
        <f t="shared" si="270"/>
        <v>0.98643000000000003</v>
      </c>
      <c r="CR76" s="93">
        <f t="shared" si="270"/>
        <v>1</v>
      </c>
      <c r="CS76" s="93">
        <f t="shared" si="270"/>
        <v>0</v>
      </c>
      <c r="CT76" s="93">
        <f t="shared" si="270"/>
        <v>0</v>
      </c>
      <c r="CU76" s="93">
        <f t="shared" si="270"/>
        <v>0</v>
      </c>
      <c r="CV76" s="93">
        <f t="shared" si="270"/>
        <v>0</v>
      </c>
      <c r="CW76" s="93">
        <f t="shared" si="270"/>
        <v>0</v>
      </c>
      <c r="CX76" s="93">
        <f t="shared" si="270"/>
        <v>0</v>
      </c>
      <c r="CY76" s="93">
        <f t="shared" si="383"/>
        <v>0</v>
      </c>
      <c r="CZ76" s="93">
        <f t="shared" si="382"/>
        <v>0</v>
      </c>
      <c r="DA76" s="93">
        <f t="shared" si="382"/>
        <v>0</v>
      </c>
      <c r="DB76" s="93">
        <f t="shared" si="382"/>
        <v>0</v>
      </c>
      <c r="DC76" s="93">
        <f t="shared" si="382"/>
        <v>0</v>
      </c>
      <c r="DD76" s="93">
        <f t="shared" si="382"/>
        <v>0</v>
      </c>
      <c r="DE76" s="93">
        <f t="shared" si="382"/>
        <v>0</v>
      </c>
      <c r="DF76" s="93">
        <f t="shared" si="382"/>
        <v>0</v>
      </c>
      <c r="DG76" s="93">
        <f t="shared" si="382"/>
        <v>0</v>
      </c>
      <c r="DH76" s="93">
        <f t="shared" si="382"/>
        <v>0</v>
      </c>
      <c r="DI76" s="93">
        <f t="shared" si="382"/>
        <v>0</v>
      </c>
      <c r="DJ76" s="93">
        <f t="shared" si="382"/>
        <v>0</v>
      </c>
      <c r="DK76" s="93">
        <f t="shared" si="382"/>
        <v>0</v>
      </c>
      <c r="DL76" s="93">
        <f t="shared" si="382"/>
        <v>0</v>
      </c>
      <c r="DM76" s="93">
        <f t="shared" si="382"/>
        <v>0</v>
      </c>
      <c r="DN76" s="93">
        <f t="shared" si="382"/>
        <v>0</v>
      </c>
      <c r="DO76" s="93">
        <f t="shared" si="269"/>
        <v>0</v>
      </c>
      <c r="DP76" s="93">
        <f t="shared" si="269"/>
        <v>0</v>
      </c>
      <c r="DQ76" s="93">
        <f t="shared" si="269"/>
        <v>0</v>
      </c>
      <c r="DR76" s="93">
        <f t="shared" si="269"/>
        <v>0</v>
      </c>
      <c r="DS76" s="93">
        <f t="shared" si="269"/>
        <v>0</v>
      </c>
      <c r="DU76" s="37">
        <v>72</v>
      </c>
      <c r="DV76" s="93">
        <f t="shared" si="278"/>
        <v>0.34954828990112208</v>
      </c>
      <c r="DW76" s="93">
        <f t="shared" si="279"/>
        <v>0.35468870592907975</v>
      </c>
      <c r="DX76" s="93">
        <f t="shared" si="280"/>
        <v>0.35990471631038967</v>
      </c>
      <c r="DY76" s="93">
        <f t="shared" si="281"/>
        <v>0.3651974327267189</v>
      </c>
      <c r="DZ76" s="93">
        <f t="shared" si="282"/>
        <v>0.37056798320799411</v>
      </c>
      <c r="EA76" s="93">
        <f t="shared" si="283"/>
        <v>0.37601751237281755</v>
      </c>
      <c r="EB76" s="93">
        <f t="shared" si="284"/>
        <v>0.3815471816724178</v>
      </c>
      <c r="EC76" s="93">
        <f t="shared" si="285"/>
        <v>0.38715816963818861</v>
      </c>
      <c r="ED76" s="93">
        <f t="shared" si="286"/>
        <v>0.39285167213286781</v>
      </c>
      <c r="EE76" s="93">
        <f t="shared" si="287"/>
        <v>0.39862890260540995</v>
      </c>
      <c r="EF76" s="93">
        <f t="shared" si="288"/>
        <v>0.40449109234960712</v>
      </c>
      <c r="EG76" s="93">
        <f t="shared" si="289"/>
        <v>0.41043949076651309</v>
      </c>
      <c r="EH76" s="93">
        <f t="shared" si="290"/>
        <v>0.41647536563072646</v>
      </c>
      <c r="EI76" s="93">
        <f t="shared" si="291"/>
        <v>0.42260000336059006</v>
      </c>
      <c r="EJ76" s="93">
        <f t="shared" si="292"/>
        <v>0.42881470929236343</v>
      </c>
      <c r="EK76" s="93">
        <f t="shared" si="293"/>
        <v>0.43512080795842756</v>
      </c>
      <c r="EL76" s="93">
        <f t="shared" si="294"/>
        <v>0.44151964336958088</v>
      </c>
      <c r="EM76" s="93">
        <f t="shared" si="295"/>
        <v>0.44801257930148641</v>
      </c>
      <c r="EN76" s="93">
        <f t="shared" si="296"/>
        <v>0.45460099958533173</v>
      </c>
      <c r="EO76" s="93">
        <f t="shared" si="297"/>
        <v>0.46128630840276302</v>
      </c>
      <c r="EP76" s="93">
        <f t="shared" si="298"/>
        <v>0.46806993058515656</v>
      </c>
      <c r="EQ76" s="93">
        <f t="shared" si="299"/>
        <v>0.47495331191729118</v>
      </c>
      <c r="ER76" s="93">
        <f t="shared" si="300"/>
        <v>0.48193791944548658</v>
      </c>
      <c r="ES76" s="93">
        <f t="shared" si="301"/>
        <v>0.48902524179027312</v>
      </c>
      <c r="ET76" s="93">
        <f t="shared" si="302"/>
        <v>0.49621678946365944</v>
      </c>
      <c r="EU76" s="93">
        <f t="shared" si="303"/>
        <v>0.50351409519106616</v>
      </c>
      <c r="EV76" s="93">
        <f t="shared" si="304"/>
        <v>0.51091871423799351</v>
      </c>
      <c r="EW76" s="93">
        <f t="shared" si="305"/>
        <v>0.51843222474149331</v>
      </c>
      <c r="EX76" s="93">
        <f t="shared" si="306"/>
        <v>0.5260562280465152</v>
      </c>
      <c r="EY76" s="93">
        <f t="shared" si="307"/>
        <v>0.53379234904719919</v>
      </c>
      <c r="EZ76" s="93">
        <f t="shared" si="308"/>
        <v>0.54164223653318744</v>
      </c>
      <c r="FA76" s="93">
        <f t="shared" si="309"/>
        <v>0.54960756354102847</v>
      </c>
      <c r="FB76" s="93">
        <f t="shared" si="310"/>
        <v>0.55769002771074938</v>
      </c>
      <c r="FC76" s="93">
        <f t="shared" si="311"/>
        <v>0.56589135164767213</v>
      </c>
      <c r="FD76" s="93">
        <f t="shared" si="312"/>
        <v>0.57421328328954968</v>
      </c>
      <c r="FE76" s="93">
        <f t="shared" si="313"/>
        <v>0.58265759627910185</v>
      </c>
      <c r="FF76" s="93">
        <f t="shared" si="314"/>
        <v>0.59122609034202978</v>
      </c>
      <c r="FG76" s="93">
        <f t="shared" si="315"/>
        <v>0.59992059167058898</v>
      </c>
      <c r="FH76" s="93">
        <f t="shared" si="316"/>
        <v>0.60874295331280348</v>
      </c>
      <c r="FI76" s="93">
        <f t="shared" si="317"/>
        <v>0.61769505556740356</v>
      </c>
      <c r="FJ76" s="93">
        <f t="shared" si="318"/>
        <v>0.62677880638457129</v>
      </c>
      <c r="FK76" s="93">
        <f t="shared" si="319"/>
        <v>0.63599614177257957</v>
      </c>
      <c r="FL76" s="93">
        <f t="shared" si="320"/>
        <v>0.64534902621041157</v>
      </c>
      <c r="FM76" s="93">
        <f t="shared" si="321"/>
        <v>0.65483945306644697</v>
      </c>
      <c r="FN76" s="93">
        <f t="shared" si="322"/>
        <v>0.6644694450233064</v>
      </c>
      <c r="FO76" s="93">
        <f t="shared" si="323"/>
        <v>0.67424105450894323</v>
      </c>
      <c r="FP76" s="93">
        <f t="shared" si="324"/>
        <v>0.68415636413407466</v>
      </c>
      <c r="FQ76" s="93">
        <f t="shared" si="325"/>
        <v>0.69421748713604636</v>
      </c>
      <c r="FR76" s="93">
        <f t="shared" si="326"/>
        <v>0.70442656782922342</v>
      </c>
      <c r="FS76" s="93">
        <f t="shared" si="327"/>
        <v>0.71478578206200605</v>
      </c>
      <c r="FT76" s="93">
        <f t="shared" si="328"/>
        <v>0.72529733768056492</v>
      </c>
      <c r="FU76" s="93">
        <f t="shared" si="329"/>
        <v>0.73596347499939674</v>
      </c>
      <c r="FV76" s="93">
        <f t="shared" si="330"/>
        <v>0.7467864672787996</v>
      </c>
      <c r="FW76" s="93">
        <f t="shared" si="331"/>
        <v>0.75776862120937016</v>
      </c>
      <c r="FX76" s="93">
        <f t="shared" si="332"/>
        <v>0.76891227740362555</v>
      </c>
      <c r="FY76" s="93">
        <f t="shared" si="333"/>
        <v>0.78021981089485526</v>
      </c>
      <c r="FZ76" s="93">
        <f t="shared" si="334"/>
        <v>0.79169363164330897</v>
      </c>
      <c r="GA76" s="93">
        <f t="shared" si="335"/>
        <v>0.80333618504982807</v>
      </c>
      <c r="GB76" s="93">
        <f t="shared" si="336"/>
        <v>0.81514995247703126</v>
      </c>
      <c r="GC76" s="93">
        <f t="shared" si="337"/>
        <v>0.827137451778164</v>
      </c>
      <c r="GD76" s="93">
        <f t="shared" si="338"/>
        <v>0.83930123783372512</v>
      </c>
      <c r="GE76" s="93">
        <f t="shared" si="339"/>
        <v>0.8516439030959857</v>
      </c>
      <c r="GF76" s="93">
        <f t="shared" si="340"/>
        <v>0.86416807814151486</v>
      </c>
      <c r="GG76" s="93">
        <f t="shared" si="341"/>
        <v>0.8768764322318312</v>
      </c>
      <c r="GH76" s="93">
        <f t="shared" si="342"/>
        <v>0.88977167388229927</v>
      </c>
      <c r="GI76" s="93">
        <f t="shared" si="343"/>
        <v>0.90285655143939192</v>
      </c>
      <c r="GJ76" s="93">
        <f t="shared" si="344"/>
        <v>0.91613385366644173</v>
      </c>
      <c r="GK76" s="93">
        <f t="shared" si="345"/>
        <v>0.92960641033800695</v>
      </c>
      <c r="GL76" s="93">
        <f t="shared" si="346"/>
        <v>0.94327709284297756</v>
      </c>
      <c r="GM76" s="93">
        <f t="shared" si="347"/>
        <v>0.95714881479655067</v>
      </c>
      <c r="GN76" s="93">
        <f t="shared" si="348"/>
        <v>0.97122453266120568</v>
      </c>
      <c r="GO76" s="93">
        <f t="shared" si="349"/>
        <v>0.98550724637681164</v>
      </c>
      <c r="GP76" s="93">
        <f t="shared" si="350"/>
        <v>1</v>
      </c>
      <c r="GQ76" s="93">
        <f t="shared" si="351"/>
        <v>0</v>
      </c>
      <c r="GR76" s="93">
        <f t="shared" si="352"/>
        <v>0</v>
      </c>
      <c r="GS76" s="93">
        <f t="shared" si="353"/>
        <v>0</v>
      </c>
      <c r="GT76" s="93">
        <f t="shared" si="354"/>
        <v>0</v>
      </c>
      <c r="GU76" s="93">
        <f t="shared" si="355"/>
        <v>0</v>
      </c>
      <c r="GV76" s="93">
        <f t="shared" si="356"/>
        <v>0</v>
      </c>
      <c r="GW76" s="93">
        <f t="shared" si="357"/>
        <v>0</v>
      </c>
      <c r="GX76" s="93">
        <f t="shared" si="358"/>
        <v>0</v>
      </c>
      <c r="GY76" s="93">
        <f t="shared" si="359"/>
        <v>0</v>
      </c>
      <c r="GZ76" s="93">
        <f t="shared" si="360"/>
        <v>0</v>
      </c>
      <c r="HA76" s="93">
        <f t="shared" si="361"/>
        <v>0</v>
      </c>
      <c r="HB76" s="93">
        <f t="shared" si="362"/>
        <v>0</v>
      </c>
      <c r="HC76" s="93">
        <f t="shared" si="363"/>
        <v>0</v>
      </c>
      <c r="HD76" s="93">
        <f t="shared" si="364"/>
        <v>0</v>
      </c>
      <c r="HE76" s="93">
        <f t="shared" si="365"/>
        <v>0</v>
      </c>
      <c r="HF76" s="93">
        <f t="shared" si="366"/>
        <v>0</v>
      </c>
      <c r="HG76" s="93">
        <f t="shared" si="367"/>
        <v>0</v>
      </c>
      <c r="HH76" s="93">
        <f t="shared" si="368"/>
        <v>0</v>
      </c>
      <c r="HI76" s="93">
        <f t="shared" si="369"/>
        <v>0</v>
      </c>
      <c r="HJ76" s="93">
        <f t="shared" si="370"/>
        <v>0</v>
      </c>
      <c r="HK76" s="93">
        <f t="shared" si="371"/>
        <v>0</v>
      </c>
      <c r="HL76" s="93">
        <f t="shared" si="372"/>
        <v>0</v>
      </c>
      <c r="HM76" s="93">
        <f t="shared" si="373"/>
        <v>0</v>
      </c>
      <c r="HN76" s="93">
        <f t="shared" si="374"/>
        <v>0</v>
      </c>
      <c r="HO76" s="93">
        <f t="shared" si="375"/>
        <v>0</v>
      </c>
      <c r="HP76" s="93">
        <f t="shared" si="376"/>
        <v>0</v>
      </c>
      <c r="HQ76" s="93">
        <f t="shared" si="377"/>
        <v>0</v>
      </c>
    </row>
    <row r="77" spans="2:225" x14ac:dyDescent="0.25">
      <c r="B77" s="40">
        <v>73</v>
      </c>
      <c r="C77" s="91">
        <f t="shared" ca="1" si="271"/>
        <v>112992.61272759654</v>
      </c>
      <c r="D77" s="91">
        <f t="shared" ca="1" si="272"/>
        <v>113811.03545561977</v>
      </c>
      <c r="E77" s="91">
        <f t="shared" ca="1" si="273"/>
        <v>1054383.0530539672</v>
      </c>
      <c r="F77" s="91">
        <f t="shared" ca="1" si="274"/>
        <v>1133225.5324002434</v>
      </c>
      <c r="H77" s="40">
        <v>73</v>
      </c>
      <c r="I77" s="91">
        <f t="shared" si="264"/>
        <v>469998.91165587428</v>
      </c>
      <c r="J77" s="41">
        <f t="shared" si="378"/>
        <v>0.122</v>
      </c>
      <c r="K77" s="92">
        <f t="shared" si="275"/>
        <v>57339.867222016663</v>
      </c>
      <c r="L77" s="92">
        <f t="shared" si="276"/>
        <v>228.44568614349268</v>
      </c>
      <c r="M77" s="42"/>
      <c r="N77" s="40">
        <v>73</v>
      </c>
      <c r="O77" s="54">
        <f t="shared" si="379"/>
        <v>4.5612408870298156</v>
      </c>
      <c r="P77" s="92">
        <f t="shared" si="258"/>
        <v>327.02527210732819</v>
      </c>
      <c r="Q77" s="92">
        <f t="shared" si="277"/>
        <v>119364.22431917478</v>
      </c>
      <c r="R77" s="42"/>
      <c r="S77" s="40">
        <v>73</v>
      </c>
      <c r="T77" s="54">
        <f>'7. Dödsrisk'!F77</f>
        <v>1.515E-2</v>
      </c>
      <c r="U77" s="90">
        <f t="shared" si="380"/>
        <v>0.98485</v>
      </c>
      <c r="V77" s="43"/>
      <c r="W77" s="37">
        <v>73</v>
      </c>
      <c r="X77" s="93">
        <f t="shared" ref="X77:AM92" si="385">IF($W77&lt;X$3,0,IF($W77=X$3,1,X76*$U76))</f>
        <v>0.857206458366363</v>
      </c>
      <c r="Y77" s="93">
        <f t="shared" si="385"/>
        <v>0.85901038016470876</v>
      </c>
      <c r="Z77" s="93">
        <f t="shared" si="385"/>
        <v>0.85917362315310819</v>
      </c>
      <c r="AA77" s="93">
        <f t="shared" si="385"/>
        <v>0.85926814264879958</v>
      </c>
      <c r="AB77" s="93">
        <f t="shared" si="385"/>
        <v>0.85931110820420908</v>
      </c>
      <c r="AC77" s="93">
        <f t="shared" si="385"/>
        <v>0.85937126419270338</v>
      </c>
      <c r="AD77" s="93">
        <f t="shared" si="385"/>
        <v>0.85937126419270338</v>
      </c>
      <c r="AE77" s="93">
        <f t="shared" si="385"/>
        <v>0.8594658054313008</v>
      </c>
      <c r="AF77" s="93">
        <f t="shared" si="385"/>
        <v>0.85954316431608924</v>
      </c>
      <c r="AG77" s="93">
        <f t="shared" si="385"/>
        <v>0.85962053016380402</v>
      </c>
      <c r="AH77" s="93">
        <f t="shared" si="385"/>
        <v>0.85969790297507176</v>
      </c>
      <c r="AI77" s="93">
        <f t="shared" si="385"/>
        <v>0.85986987695046202</v>
      </c>
      <c r="AJ77" s="93">
        <f t="shared" si="385"/>
        <v>0.85990427312138673</v>
      </c>
      <c r="AK77" s="93">
        <f t="shared" si="385"/>
        <v>0.85993867066821306</v>
      </c>
      <c r="AL77" s="93">
        <f t="shared" si="385"/>
        <v>0.8600762828734736</v>
      </c>
      <c r="AM77" s="93">
        <f t="shared" si="384"/>
        <v>0.86024833253998123</v>
      </c>
      <c r="AN77" s="93">
        <f t="shared" si="384"/>
        <v>0.86029995053701347</v>
      </c>
      <c r="AO77" s="93">
        <f t="shared" si="384"/>
        <v>0.86049786504597403</v>
      </c>
      <c r="AP77" s="93">
        <f t="shared" si="384"/>
        <v>0.86053228633742751</v>
      </c>
      <c r="AQ77" s="93">
        <f t="shared" si="384"/>
        <v>0.8607044272228721</v>
      </c>
      <c r="AR77" s="93">
        <f t="shared" si="384"/>
        <v>0.86089382386412172</v>
      </c>
      <c r="AS77" s="93">
        <f t="shared" si="384"/>
        <v>0.86111771446988428</v>
      </c>
      <c r="AT77" s="93">
        <f t="shared" si="384"/>
        <v>0.86134166330234307</v>
      </c>
      <c r="AU77" s="93">
        <f t="shared" si="384"/>
        <v>0.86148811628211108</v>
      </c>
      <c r="AV77" s="93">
        <f t="shared" si="384"/>
        <v>0.86172078089295212</v>
      </c>
      <c r="AW77" s="93">
        <f t="shared" si="384"/>
        <v>0.86194488656345847</v>
      </c>
      <c r="AX77" s="93">
        <f t="shared" si="384"/>
        <v>0.86213455616581491</v>
      </c>
      <c r="AY77" s="93">
        <f t="shared" si="384"/>
        <v>0.86237602145182146</v>
      </c>
      <c r="AZ77" s="93">
        <f t="shared" si="384"/>
        <v>0.86261755436704435</v>
      </c>
      <c r="BA77" s="93">
        <f t="shared" si="384"/>
        <v>0.86287641729223186</v>
      </c>
      <c r="BB77" s="93">
        <f t="shared" si="384"/>
        <v>0.86319579973813454</v>
      </c>
      <c r="BC77" s="93">
        <f t="shared" si="384"/>
        <v>0.86342028901327816</v>
      </c>
      <c r="BD77" s="93">
        <f t="shared" si="268"/>
        <v>0.86375715430345668</v>
      </c>
      <c r="BE77" s="93">
        <f t="shared" si="268"/>
        <v>0.86409415102235554</v>
      </c>
      <c r="BF77" s="93">
        <f t="shared" si="268"/>
        <v>0.86443992699315231</v>
      </c>
      <c r="BG77" s="93">
        <f t="shared" si="268"/>
        <v>0.86484640480341035</v>
      </c>
      <c r="BH77" s="93">
        <f t="shared" si="268"/>
        <v>0.86506267047102814</v>
      </c>
      <c r="BI77" s="93">
        <f t="shared" si="268"/>
        <v>0.8653568918142448</v>
      </c>
      <c r="BJ77" s="93">
        <f t="shared" si="268"/>
        <v>0.86571183366604809</v>
      </c>
      <c r="BK77" s="93">
        <f t="shared" si="268"/>
        <v>0.86611890955353821</v>
      </c>
      <c r="BL77" s="93">
        <f t="shared" si="268"/>
        <v>0.86644815985428258</v>
      </c>
      <c r="BM77" s="93">
        <f t="shared" si="268"/>
        <v>0.86689894730688233</v>
      </c>
      <c r="BN77" s="93">
        <f t="shared" si="268"/>
        <v>0.86733261361368907</v>
      </c>
      <c r="BO77" s="93">
        <f t="shared" si="268"/>
        <v>0.86789674649891313</v>
      </c>
      <c r="BP77" s="93">
        <f t="shared" si="268"/>
        <v>0.86851339100652825</v>
      </c>
      <c r="BQ77" s="93">
        <f t="shared" si="268"/>
        <v>0.86914786895086205</v>
      </c>
      <c r="BR77" s="93">
        <f t="shared" si="268"/>
        <v>0.86977410630740359</v>
      </c>
      <c r="BS77" s="93">
        <f t="shared" si="268"/>
        <v>0.87067961310503306</v>
      </c>
      <c r="BT77" s="93">
        <f t="shared" si="381"/>
        <v>0.87153371614685693</v>
      </c>
      <c r="BU77" s="93">
        <f t="shared" si="381"/>
        <v>0.87252839852117103</v>
      </c>
      <c r="BV77" s="93">
        <f t="shared" si="381"/>
        <v>0.87388291704258714</v>
      </c>
      <c r="BW77" s="93">
        <f t="shared" si="381"/>
        <v>0.87523077243213254</v>
      </c>
      <c r="BX77" s="93">
        <f t="shared" si="381"/>
        <v>0.87675632844362439</v>
      </c>
      <c r="BY77" s="93">
        <f t="shared" si="381"/>
        <v>0.87822296078814033</v>
      </c>
      <c r="BZ77" s="93">
        <f t="shared" si="381"/>
        <v>0.87994765819820897</v>
      </c>
      <c r="CA77" s="93">
        <f t="shared" si="381"/>
        <v>0.8816934111522905</v>
      </c>
      <c r="CB77" s="93">
        <f t="shared" si="381"/>
        <v>0.88405383489145051</v>
      </c>
      <c r="CC77" s="93">
        <f t="shared" si="381"/>
        <v>0.88666061710574151</v>
      </c>
      <c r="CD77" s="93">
        <f t="shared" si="381"/>
        <v>0.88956950940148449</v>
      </c>
      <c r="CE77" s="93">
        <f t="shared" si="381"/>
        <v>0.89252376305720382</v>
      </c>
      <c r="CF77" s="93">
        <f t="shared" si="381"/>
        <v>0.89606321274755663</v>
      </c>
      <c r="CG77" s="93">
        <f t="shared" si="381"/>
        <v>0.9002403278688681</v>
      </c>
      <c r="CH77" s="93">
        <f t="shared" si="381"/>
        <v>0.90466413549142111</v>
      </c>
      <c r="CI77" s="93">
        <f t="shared" si="270"/>
        <v>0.9091370899740937</v>
      </c>
      <c r="CJ77" s="93">
        <f t="shared" si="270"/>
        <v>0.91463404055784636</v>
      </c>
      <c r="CK77" s="93">
        <f t="shared" si="270"/>
        <v>0.92043276698988241</v>
      </c>
      <c r="CL77" s="93">
        <f t="shared" si="270"/>
        <v>0.927079930088618</v>
      </c>
      <c r="CM77" s="93">
        <f t="shared" si="270"/>
        <v>0.93431150110718764</v>
      </c>
      <c r="CN77" s="93">
        <f t="shared" si="270"/>
        <v>0.94234974442715114</v>
      </c>
      <c r="CO77" s="93">
        <f t="shared" si="270"/>
        <v>0.95122467060388538</v>
      </c>
      <c r="CP77" s="93">
        <f t="shared" si="270"/>
        <v>0.96199906007674496</v>
      </c>
      <c r="CQ77" s="93">
        <f t="shared" si="270"/>
        <v>0.97264957289999998</v>
      </c>
      <c r="CR77" s="93">
        <f t="shared" si="270"/>
        <v>0.98602999999999996</v>
      </c>
      <c r="CS77" s="93">
        <f t="shared" si="270"/>
        <v>1</v>
      </c>
      <c r="CT77" s="93">
        <f t="shared" si="270"/>
        <v>0</v>
      </c>
      <c r="CU77" s="93">
        <f t="shared" si="270"/>
        <v>0</v>
      </c>
      <c r="CV77" s="93">
        <f t="shared" si="270"/>
        <v>0</v>
      </c>
      <c r="CW77" s="93">
        <f t="shared" si="270"/>
        <v>0</v>
      </c>
      <c r="CX77" s="93">
        <f t="shared" si="270"/>
        <v>0</v>
      </c>
      <c r="CY77" s="93">
        <f t="shared" si="383"/>
        <v>0</v>
      </c>
      <c r="CZ77" s="93">
        <f t="shared" si="382"/>
        <v>0</v>
      </c>
      <c r="DA77" s="93">
        <f t="shared" si="382"/>
        <v>0</v>
      </c>
      <c r="DB77" s="93">
        <f t="shared" si="382"/>
        <v>0</v>
      </c>
      <c r="DC77" s="93">
        <f t="shared" si="382"/>
        <v>0</v>
      </c>
      <c r="DD77" s="93">
        <f t="shared" si="382"/>
        <v>0</v>
      </c>
      <c r="DE77" s="93">
        <f t="shared" si="382"/>
        <v>0</v>
      </c>
      <c r="DF77" s="93">
        <f t="shared" si="382"/>
        <v>0</v>
      </c>
      <c r="DG77" s="93">
        <f t="shared" si="382"/>
        <v>0</v>
      </c>
      <c r="DH77" s="93">
        <f t="shared" si="382"/>
        <v>0</v>
      </c>
      <c r="DI77" s="93">
        <f t="shared" si="382"/>
        <v>0</v>
      </c>
      <c r="DJ77" s="93">
        <f t="shared" si="382"/>
        <v>0</v>
      </c>
      <c r="DK77" s="93">
        <f t="shared" si="382"/>
        <v>0</v>
      </c>
      <c r="DL77" s="93">
        <f t="shared" si="382"/>
        <v>0</v>
      </c>
      <c r="DM77" s="93">
        <f t="shared" si="382"/>
        <v>0</v>
      </c>
      <c r="DN77" s="93">
        <f t="shared" si="382"/>
        <v>0</v>
      </c>
      <c r="DO77" s="93">
        <f t="shared" si="269"/>
        <v>0</v>
      </c>
      <c r="DP77" s="93">
        <f t="shared" si="269"/>
        <v>0</v>
      </c>
      <c r="DQ77" s="93">
        <f t="shared" si="269"/>
        <v>0</v>
      </c>
      <c r="DR77" s="93">
        <f t="shared" si="269"/>
        <v>0</v>
      </c>
      <c r="DS77" s="93">
        <f t="shared" si="269"/>
        <v>0</v>
      </c>
      <c r="DU77" s="37">
        <v>73</v>
      </c>
      <c r="DV77" s="93">
        <f t="shared" si="278"/>
        <v>0.34448237265617832</v>
      </c>
      <c r="DW77" s="93">
        <f t="shared" si="279"/>
        <v>0.34954828990112208</v>
      </c>
      <c r="DX77" s="93">
        <f t="shared" si="280"/>
        <v>0.35468870592907975</v>
      </c>
      <c r="DY77" s="93">
        <f t="shared" si="281"/>
        <v>0.35990471631038967</v>
      </c>
      <c r="DZ77" s="93">
        <f t="shared" si="282"/>
        <v>0.3651974327267189</v>
      </c>
      <c r="EA77" s="93">
        <f t="shared" si="283"/>
        <v>0.37056798320799411</v>
      </c>
      <c r="EB77" s="93">
        <f t="shared" si="284"/>
        <v>0.37601751237281755</v>
      </c>
      <c r="EC77" s="93">
        <f t="shared" si="285"/>
        <v>0.3815471816724178</v>
      </c>
      <c r="ED77" s="93">
        <f t="shared" si="286"/>
        <v>0.38715816963818861</v>
      </c>
      <c r="EE77" s="93">
        <f t="shared" si="287"/>
        <v>0.39285167213286781</v>
      </c>
      <c r="EF77" s="93">
        <f t="shared" si="288"/>
        <v>0.39862890260540995</v>
      </c>
      <c r="EG77" s="93">
        <f t="shared" si="289"/>
        <v>0.40449109234960712</v>
      </c>
      <c r="EH77" s="93">
        <f t="shared" si="290"/>
        <v>0.41043949076651309</v>
      </c>
      <c r="EI77" s="93">
        <f t="shared" si="291"/>
        <v>0.41647536563072646</v>
      </c>
      <c r="EJ77" s="93">
        <f t="shared" si="292"/>
        <v>0.42260000336059006</v>
      </c>
      <c r="EK77" s="93">
        <f t="shared" si="293"/>
        <v>0.42881470929236343</v>
      </c>
      <c r="EL77" s="93">
        <f t="shared" si="294"/>
        <v>0.43512080795842756</v>
      </c>
      <c r="EM77" s="93">
        <f t="shared" si="295"/>
        <v>0.44151964336958088</v>
      </c>
      <c r="EN77" s="93">
        <f t="shared" si="296"/>
        <v>0.44801257930148641</v>
      </c>
      <c r="EO77" s="93">
        <f t="shared" si="297"/>
        <v>0.45460099958533173</v>
      </c>
      <c r="EP77" s="93">
        <f t="shared" si="298"/>
        <v>0.46128630840276302</v>
      </c>
      <c r="EQ77" s="93">
        <f t="shared" si="299"/>
        <v>0.46806993058515656</v>
      </c>
      <c r="ER77" s="93">
        <f t="shared" si="300"/>
        <v>0.47495331191729118</v>
      </c>
      <c r="ES77" s="93">
        <f t="shared" si="301"/>
        <v>0.48193791944548658</v>
      </c>
      <c r="ET77" s="93">
        <f t="shared" si="302"/>
        <v>0.48902524179027312</v>
      </c>
      <c r="EU77" s="93">
        <f t="shared" si="303"/>
        <v>0.49621678946365944</v>
      </c>
      <c r="EV77" s="93">
        <f t="shared" si="304"/>
        <v>0.50351409519106616</v>
      </c>
      <c r="EW77" s="93">
        <f t="shared" si="305"/>
        <v>0.51091871423799351</v>
      </c>
      <c r="EX77" s="93">
        <f t="shared" si="306"/>
        <v>0.51843222474149331</v>
      </c>
      <c r="EY77" s="93">
        <f t="shared" si="307"/>
        <v>0.5260562280465152</v>
      </c>
      <c r="EZ77" s="93">
        <f t="shared" si="308"/>
        <v>0.53379234904719919</v>
      </c>
      <c r="FA77" s="93">
        <f t="shared" si="309"/>
        <v>0.54164223653318744</v>
      </c>
      <c r="FB77" s="93">
        <f t="shared" si="310"/>
        <v>0.54960756354102847</v>
      </c>
      <c r="FC77" s="93">
        <f t="shared" si="311"/>
        <v>0.55769002771074938</v>
      </c>
      <c r="FD77" s="93">
        <f t="shared" si="312"/>
        <v>0.56589135164767213</v>
      </c>
      <c r="FE77" s="93">
        <f t="shared" si="313"/>
        <v>0.57421328328954968</v>
      </c>
      <c r="FF77" s="93">
        <f t="shared" si="314"/>
        <v>0.58265759627910185</v>
      </c>
      <c r="FG77" s="93">
        <f t="shared" si="315"/>
        <v>0.59122609034202978</v>
      </c>
      <c r="FH77" s="93">
        <f t="shared" si="316"/>
        <v>0.59992059167058898</v>
      </c>
      <c r="FI77" s="93">
        <f t="shared" si="317"/>
        <v>0.60874295331280348</v>
      </c>
      <c r="FJ77" s="93">
        <f t="shared" si="318"/>
        <v>0.61769505556740356</v>
      </c>
      <c r="FK77" s="93">
        <f t="shared" si="319"/>
        <v>0.62677880638457129</v>
      </c>
      <c r="FL77" s="93">
        <f t="shared" si="320"/>
        <v>0.63599614177257957</v>
      </c>
      <c r="FM77" s="93">
        <f t="shared" si="321"/>
        <v>0.64534902621041157</v>
      </c>
      <c r="FN77" s="93">
        <f t="shared" si="322"/>
        <v>0.65483945306644697</v>
      </c>
      <c r="FO77" s="93">
        <f t="shared" si="323"/>
        <v>0.6644694450233064</v>
      </c>
      <c r="FP77" s="93">
        <f t="shared" si="324"/>
        <v>0.67424105450894323</v>
      </c>
      <c r="FQ77" s="93">
        <f t="shared" si="325"/>
        <v>0.68415636413407466</v>
      </c>
      <c r="FR77" s="93">
        <f t="shared" si="326"/>
        <v>0.69421748713604636</v>
      </c>
      <c r="FS77" s="93">
        <f t="shared" si="327"/>
        <v>0.70442656782922342</v>
      </c>
      <c r="FT77" s="93">
        <f t="shared" si="328"/>
        <v>0.71478578206200605</v>
      </c>
      <c r="FU77" s="93">
        <f t="shared" si="329"/>
        <v>0.72529733768056492</v>
      </c>
      <c r="FV77" s="93">
        <f t="shared" si="330"/>
        <v>0.73596347499939674</v>
      </c>
      <c r="FW77" s="93">
        <f t="shared" si="331"/>
        <v>0.7467864672787996</v>
      </c>
      <c r="FX77" s="93">
        <f t="shared" si="332"/>
        <v>0.75776862120937016</v>
      </c>
      <c r="FY77" s="93">
        <f t="shared" si="333"/>
        <v>0.76891227740362555</v>
      </c>
      <c r="FZ77" s="93">
        <f t="shared" si="334"/>
        <v>0.78021981089485526</v>
      </c>
      <c r="GA77" s="93">
        <f t="shared" si="335"/>
        <v>0.79169363164330897</v>
      </c>
      <c r="GB77" s="93">
        <f t="shared" si="336"/>
        <v>0.80333618504982807</v>
      </c>
      <c r="GC77" s="93">
        <f t="shared" si="337"/>
        <v>0.81514995247703126</v>
      </c>
      <c r="GD77" s="93">
        <f t="shared" si="338"/>
        <v>0.827137451778164</v>
      </c>
      <c r="GE77" s="93">
        <f t="shared" si="339"/>
        <v>0.83930123783372512</v>
      </c>
      <c r="GF77" s="93">
        <f t="shared" si="340"/>
        <v>0.8516439030959857</v>
      </c>
      <c r="GG77" s="93">
        <f t="shared" si="341"/>
        <v>0.86416807814151486</v>
      </c>
      <c r="GH77" s="93">
        <f t="shared" si="342"/>
        <v>0.8768764322318312</v>
      </c>
      <c r="GI77" s="93">
        <f t="shared" si="343"/>
        <v>0.88977167388229927</v>
      </c>
      <c r="GJ77" s="93">
        <f t="shared" si="344"/>
        <v>0.90285655143939192</v>
      </c>
      <c r="GK77" s="93">
        <f t="shared" si="345"/>
        <v>0.91613385366644173</v>
      </c>
      <c r="GL77" s="93">
        <f t="shared" si="346"/>
        <v>0.92960641033800695</v>
      </c>
      <c r="GM77" s="93">
        <f t="shared" si="347"/>
        <v>0.94327709284297756</v>
      </c>
      <c r="GN77" s="93">
        <f t="shared" si="348"/>
        <v>0.95714881479655067</v>
      </c>
      <c r="GO77" s="93">
        <f t="shared" si="349"/>
        <v>0.97122453266120568</v>
      </c>
      <c r="GP77" s="93">
        <f t="shared" si="350"/>
        <v>0.98550724637681164</v>
      </c>
      <c r="GQ77" s="93">
        <f t="shared" si="351"/>
        <v>1</v>
      </c>
      <c r="GR77" s="93">
        <f t="shared" si="352"/>
        <v>0</v>
      </c>
      <c r="GS77" s="93">
        <f t="shared" si="353"/>
        <v>0</v>
      </c>
      <c r="GT77" s="93">
        <f t="shared" si="354"/>
        <v>0</v>
      </c>
      <c r="GU77" s="93">
        <f t="shared" si="355"/>
        <v>0</v>
      </c>
      <c r="GV77" s="93">
        <f t="shared" si="356"/>
        <v>0</v>
      </c>
      <c r="GW77" s="93">
        <f t="shared" si="357"/>
        <v>0</v>
      </c>
      <c r="GX77" s="93">
        <f t="shared" si="358"/>
        <v>0</v>
      </c>
      <c r="GY77" s="93">
        <f t="shared" si="359"/>
        <v>0</v>
      </c>
      <c r="GZ77" s="93">
        <f t="shared" si="360"/>
        <v>0</v>
      </c>
      <c r="HA77" s="93">
        <f t="shared" si="361"/>
        <v>0</v>
      </c>
      <c r="HB77" s="93">
        <f t="shared" si="362"/>
        <v>0</v>
      </c>
      <c r="HC77" s="93">
        <f t="shared" si="363"/>
        <v>0</v>
      </c>
      <c r="HD77" s="93">
        <f t="shared" si="364"/>
        <v>0</v>
      </c>
      <c r="HE77" s="93">
        <f t="shared" si="365"/>
        <v>0</v>
      </c>
      <c r="HF77" s="93">
        <f t="shared" si="366"/>
        <v>0</v>
      </c>
      <c r="HG77" s="93">
        <f t="shared" si="367"/>
        <v>0</v>
      </c>
      <c r="HH77" s="93">
        <f t="shared" si="368"/>
        <v>0</v>
      </c>
      <c r="HI77" s="93">
        <f t="shared" si="369"/>
        <v>0</v>
      </c>
      <c r="HJ77" s="93">
        <f t="shared" si="370"/>
        <v>0</v>
      </c>
      <c r="HK77" s="93">
        <f t="shared" si="371"/>
        <v>0</v>
      </c>
      <c r="HL77" s="93">
        <f t="shared" si="372"/>
        <v>0</v>
      </c>
      <c r="HM77" s="93">
        <f t="shared" si="373"/>
        <v>0</v>
      </c>
      <c r="HN77" s="93">
        <f t="shared" si="374"/>
        <v>0</v>
      </c>
      <c r="HO77" s="93">
        <f t="shared" si="375"/>
        <v>0</v>
      </c>
      <c r="HP77" s="93">
        <f t="shared" si="376"/>
        <v>0</v>
      </c>
      <c r="HQ77" s="93">
        <f t="shared" si="377"/>
        <v>0</v>
      </c>
    </row>
    <row r="78" spans="2:225" x14ac:dyDescent="0.25">
      <c r="B78" s="40">
        <v>74</v>
      </c>
      <c r="C78" s="91">
        <f t="shared" ca="1" si="271"/>
        <v>57339.867222016663</v>
      </c>
      <c r="D78" s="91">
        <f t="shared" ca="1" si="272"/>
        <v>57339.867222016663</v>
      </c>
      <c r="E78" s="91">
        <f t="shared" ca="1" si="273"/>
        <v>963364.07130827114</v>
      </c>
      <c r="F78" s="91">
        <f t="shared" ca="1" si="274"/>
        <v>1029457.5905783302</v>
      </c>
      <c r="H78" s="40">
        <v>74</v>
      </c>
      <c r="I78" s="91">
        <f t="shared" si="264"/>
        <v>469998.91165587428</v>
      </c>
      <c r="J78" s="41">
        <f t="shared" si="378"/>
        <v>0.122</v>
      </c>
      <c r="K78" s="92">
        <f t="shared" si="275"/>
        <v>57339.867222016663</v>
      </c>
      <c r="L78" s="92">
        <f t="shared" si="276"/>
        <v>228.44568614349268</v>
      </c>
      <c r="M78" s="42"/>
      <c r="N78" s="40">
        <v>74</v>
      </c>
      <c r="O78" s="54">
        <f t="shared" si="379"/>
        <v>4.5612408870298156</v>
      </c>
      <c r="P78" s="92">
        <f t="shared" si="258"/>
        <v>327.02527210732819</v>
      </c>
      <c r="Q78" s="92">
        <f t="shared" si="277"/>
        <v>119364.22431917478</v>
      </c>
      <c r="R78" s="42"/>
      <c r="S78" s="40">
        <v>74</v>
      </c>
      <c r="T78" s="54">
        <f>'7. Dödsrisk'!F78</f>
        <v>1.7010000000000001E-2</v>
      </c>
      <c r="U78" s="90">
        <f t="shared" si="380"/>
        <v>0.98299000000000003</v>
      </c>
      <c r="V78" s="43"/>
      <c r="W78" s="37">
        <v>74</v>
      </c>
      <c r="X78" s="93">
        <f t="shared" si="385"/>
        <v>0.84421978052211255</v>
      </c>
      <c r="Y78" s="93">
        <f t="shared" si="385"/>
        <v>0.84599637290521346</v>
      </c>
      <c r="Z78" s="93">
        <f t="shared" si="385"/>
        <v>0.84615714276233855</v>
      </c>
      <c r="AA78" s="93">
        <f t="shared" si="385"/>
        <v>0.84625023028767032</v>
      </c>
      <c r="AB78" s="93">
        <f t="shared" si="385"/>
        <v>0.84629254491491535</v>
      </c>
      <c r="AC78" s="93">
        <f t="shared" si="385"/>
        <v>0.84635178954018397</v>
      </c>
      <c r="AD78" s="93">
        <f t="shared" si="385"/>
        <v>0.84635178954018397</v>
      </c>
      <c r="AE78" s="93">
        <f t="shared" si="385"/>
        <v>0.84644489847901661</v>
      </c>
      <c r="AF78" s="93">
        <f t="shared" si="385"/>
        <v>0.84652108537670046</v>
      </c>
      <c r="AG78" s="93">
        <f t="shared" si="385"/>
        <v>0.84659727913182237</v>
      </c>
      <c r="AH78" s="93">
        <f t="shared" si="385"/>
        <v>0.8466734797449994</v>
      </c>
      <c r="AI78" s="93">
        <f t="shared" si="385"/>
        <v>0.8468428483146625</v>
      </c>
      <c r="AJ78" s="93">
        <f t="shared" si="385"/>
        <v>0.84687672338359776</v>
      </c>
      <c r="AK78" s="93">
        <f t="shared" si="385"/>
        <v>0.84691059980758965</v>
      </c>
      <c r="AL78" s="93">
        <f t="shared" si="385"/>
        <v>0.84704612718794048</v>
      </c>
      <c r="AM78" s="93">
        <f t="shared" si="384"/>
        <v>0.84721557030200056</v>
      </c>
      <c r="AN78" s="93">
        <f t="shared" si="384"/>
        <v>0.84726640628637773</v>
      </c>
      <c r="AO78" s="93">
        <f t="shared" si="384"/>
        <v>0.84746132239052752</v>
      </c>
      <c r="AP78" s="93">
        <f t="shared" si="384"/>
        <v>0.84749522219941553</v>
      </c>
      <c r="AQ78" s="93">
        <f t="shared" si="384"/>
        <v>0.84766475515044559</v>
      </c>
      <c r="AR78" s="93">
        <f t="shared" si="384"/>
        <v>0.84785128243258023</v>
      </c>
      <c r="AS78" s="93">
        <f t="shared" si="384"/>
        <v>0.8480717810956655</v>
      </c>
      <c r="AT78" s="93">
        <f t="shared" si="384"/>
        <v>0.84829233710331253</v>
      </c>
      <c r="AU78" s="93">
        <f t="shared" si="384"/>
        <v>0.84843657132043715</v>
      </c>
      <c r="AV78" s="93">
        <f t="shared" si="384"/>
        <v>0.84866571106242394</v>
      </c>
      <c r="AW78" s="93">
        <f t="shared" si="384"/>
        <v>0.8488864215320221</v>
      </c>
      <c r="AX78" s="93">
        <f t="shared" si="384"/>
        <v>0.84907321763990284</v>
      </c>
      <c r="AY78" s="93">
        <f t="shared" si="384"/>
        <v>0.8493110247268264</v>
      </c>
      <c r="AZ78" s="93">
        <f t="shared" si="384"/>
        <v>0.84954889841838366</v>
      </c>
      <c r="BA78" s="93">
        <f t="shared" si="384"/>
        <v>0.84980383957025452</v>
      </c>
      <c r="BB78" s="93">
        <f t="shared" si="384"/>
        <v>0.85011838337210177</v>
      </c>
      <c r="BC78" s="93">
        <f t="shared" si="384"/>
        <v>0.85033947163472701</v>
      </c>
      <c r="BD78" s="93">
        <f t="shared" si="268"/>
        <v>0.85067123341575934</v>
      </c>
      <c r="BE78" s="93">
        <f t="shared" si="268"/>
        <v>0.85100312463436689</v>
      </c>
      <c r="BF78" s="93">
        <f t="shared" si="268"/>
        <v>0.85134366209920609</v>
      </c>
      <c r="BG78" s="93">
        <f t="shared" si="268"/>
        <v>0.8517439817706387</v>
      </c>
      <c r="BH78" s="93">
        <f t="shared" si="268"/>
        <v>0.85195697101339207</v>
      </c>
      <c r="BI78" s="93">
        <f t="shared" si="268"/>
        <v>0.85224673490325897</v>
      </c>
      <c r="BJ78" s="93">
        <f t="shared" si="268"/>
        <v>0.85259629938600745</v>
      </c>
      <c r="BK78" s="93">
        <f t="shared" si="268"/>
        <v>0.85299720807380208</v>
      </c>
      <c r="BL78" s="93">
        <f t="shared" si="268"/>
        <v>0.85332147023249016</v>
      </c>
      <c r="BM78" s="93">
        <f t="shared" si="268"/>
        <v>0.85376542825518309</v>
      </c>
      <c r="BN78" s="93">
        <f t="shared" si="268"/>
        <v>0.85419252451744165</v>
      </c>
      <c r="BO78" s="93">
        <f t="shared" si="268"/>
        <v>0.85474811078945456</v>
      </c>
      <c r="BP78" s="93">
        <f t="shared" si="268"/>
        <v>0.8553554131327793</v>
      </c>
      <c r="BQ78" s="93">
        <f t="shared" si="268"/>
        <v>0.85598027873625648</v>
      </c>
      <c r="BR78" s="93">
        <f t="shared" si="268"/>
        <v>0.85659702859684639</v>
      </c>
      <c r="BS78" s="93">
        <f t="shared" si="268"/>
        <v>0.85748881696649182</v>
      </c>
      <c r="BT78" s="93">
        <f t="shared" si="381"/>
        <v>0.85832998034723207</v>
      </c>
      <c r="BU78" s="93">
        <f t="shared" si="381"/>
        <v>0.85930959328357526</v>
      </c>
      <c r="BV78" s="93">
        <f t="shared" si="381"/>
        <v>0.8606435908493919</v>
      </c>
      <c r="BW78" s="93">
        <f t="shared" si="381"/>
        <v>0.86197102622978572</v>
      </c>
      <c r="BX78" s="93">
        <f t="shared" si="381"/>
        <v>0.86347347006770347</v>
      </c>
      <c r="BY78" s="93">
        <f t="shared" si="381"/>
        <v>0.86491788293219996</v>
      </c>
      <c r="BZ78" s="93">
        <f t="shared" si="381"/>
        <v>0.8666164511765061</v>
      </c>
      <c r="CA78" s="93">
        <f t="shared" si="381"/>
        <v>0.86833575597333335</v>
      </c>
      <c r="CB78" s="93">
        <f t="shared" si="381"/>
        <v>0.87066041929284499</v>
      </c>
      <c r="CC78" s="93">
        <f t="shared" si="381"/>
        <v>0.8732277087565895</v>
      </c>
      <c r="CD78" s="93">
        <f t="shared" si="381"/>
        <v>0.87609253133405196</v>
      </c>
      <c r="CE78" s="93">
        <f t="shared" si="381"/>
        <v>0.87900202804688721</v>
      </c>
      <c r="CF78" s="93">
        <f t="shared" si="381"/>
        <v>0.88248785507443117</v>
      </c>
      <c r="CG78" s="93">
        <f t="shared" si="381"/>
        <v>0.88660168690165475</v>
      </c>
      <c r="CH78" s="93">
        <f t="shared" si="381"/>
        <v>0.89095847383872606</v>
      </c>
      <c r="CI78" s="93">
        <f t="shared" si="270"/>
        <v>0.89536366306098614</v>
      </c>
      <c r="CJ78" s="93">
        <f t="shared" si="270"/>
        <v>0.90077733484339495</v>
      </c>
      <c r="CK78" s="93">
        <f t="shared" si="270"/>
        <v>0.90648821056998574</v>
      </c>
      <c r="CL78" s="93">
        <f t="shared" si="270"/>
        <v>0.91303466914777542</v>
      </c>
      <c r="CM78" s="93">
        <f t="shared" si="270"/>
        <v>0.92015668186541377</v>
      </c>
      <c r="CN78" s="93">
        <f t="shared" si="270"/>
        <v>0.92807314579907985</v>
      </c>
      <c r="CO78" s="93">
        <f t="shared" si="270"/>
        <v>0.93681361684423647</v>
      </c>
      <c r="CP78" s="93">
        <f t="shared" si="270"/>
        <v>0.94742477431658223</v>
      </c>
      <c r="CQ78" s="93">
        <f t="shared" si="270"/>
        <v>0.95791393187056495</v>
      </c>
      <c r="CR78" s="93">
        <f t="shared" si="270"/>
        <v>0.97109164549999993</v>
      </c>
      <c r="CS78" s="93">
        <f t="shared" si="270"/>
        <v>0.98485</v>
      </c>
      <c r="CT78" s="93">
        <f t="shared" si="270"/>
        <v>1</v>
      </c>
      <c r="CU78" s="93">
        <f t="shared" si="270"/>
        <v>0</v>
      </c>
      <c r="CV78" s="93">
        <f t="shared" si="270"/>
        <v>0</v>
      </c>
      <c r="CW78" s="93">
        <f t="shared" si="270"/>
        <v>0</v>
      </c>
      <c r="CX78" s="93">
        <f t="shared" si="270"/>
        <v>0</v>
      </c>
      <c r="CY78" s="93">
        <f t="shared" si="383"/>
        <v>0</v>
      </c>
      <c r="CZ78" s="93">
        <f t="shared" si="382"/>
        <v>0</v>
      </c>
      <c r="DA78" s="93">
        <f t="shared" si="382"/>
        <v>0</v>
      </c>
      <c r="DB78" s="93">
        <f t="shared" si="382"/>
        <v>0</v>
      </c>
      <c r="DC78" s="93">
        <f t="shared" si="382"/>
        <v>0</v>
      </c>
      <c r="DD78" s="93">
        <f t="shared" si="382"/>
        <v>0</v>
      </c>
      <c r="DE78" s="93">
        <f t="shared" si="382"/>
        <v>0</v>
      </c>
      <c r="DF78" s="93">
        <f t="shared" si="382"/>
        <v>0</v>
      </c>
      <c r="DG78" s="93">
        <f t="shared" si="382"/>
        <v>0</v>
      </c>
      <c r="DH78" s="93">
        <f t="shared" si="382"/>
        <v>0</v>
      </c>
      <c r="DI78" s="93">
        <f t="shared" si="382"/>
        <v>0</v>
      </c>
      <c r="DJ78" s="93">
        <f t="shared" si="382"/>
        <v>0</v>
      </c>
      <c r="DK78" s="93">
        <f t="shared" si="382"/>
        <v>0</v>
      </c>
      <c r="DL78" s="93">
        <f t="shared" si="382"/>
        <v>0</v>
      </c>
      <c r="DM78" s="93">
        <f t="shared" si="382"/>
        <v>0</v>
      </c>
      <c r="DN78" s="93">
        <f t="shared" si="382"/>
        <v>0</v>
      </c>
      <c r="DO78" s="93">
        <f t="shared" si="269"/>
        <v>0</v>
      </c>
      <c r="DP78" s="93">
        <f t="shared" si="269"/>
        <v>0</v>
      </c>
      <c r="DQ78" s="93">
        <f t="shared" si="269"/>
        <v>0</v>
      </c>
      <c r="DR78" s="93">
        <f t="shared" si="269"/>
        <v>0</v>
      </c>
      <c r="DS78" s="93">
        <f t="shared" si="269"/>
        <v>0</v>
      </c>
      <c r="DU78" s="37">
        <v>74</v>
      </c>
      <c r="DV78" s="93">
        <f t="shared" si="278"/>
        <v>0.33948987450174101</v>
      </c>
      <c r="DW78" s="93">
        <f t="shared" si="279"/>
        <v>0.34448237265617832</v>
      </c>
      <c r="DX78" s="93">
        <f t="shared" si="280"/>
        <v>0.34954828990112208</v>
      </c>
      <c r="DY78" s="93">
        <f t="shared" si="281"/>
        <v>0.35468870592907975</v>
      </c>
      <c r="DZ78" s="93">
        <f t="shared" si="282"/>
        <v>0.35990471631038967</v>
      </c>
      <c r="EA78" s="93">
        <f t="shared" si="283"/>
        <v>0.3651974327267189</v>
      </c>
      <c r="EB78" s="93">
        <f t="shared" si="284"/>
        <v>0.37056798320799411</v>
      </c>
      <c r="EC78" s="93">
        <f t="shared" si="285"/>
        <v>0.37601751237281755</v>
      </c>
      <c r="ED78" s="93">
        <f t="shared" si="286"/>
        <v>0.3815471816724178</v>
      </c>
      <c r="EE78" s="93">
        <f t="shared" si="287"/>
        <v>0.38715816963818861</v>
      </c>
      <c r="EF78" s="93">
        <f t="shared" si="288"/>
        <v>0.39285167213286781</v>
      </c>
      <c r="EG78" s="93">
        <f t="shared" si="289"/>
        <v>0.39862890260540995</v>
      </c>
      <c r="EH78" s="93">
        <f t="shared" si="290"/>
        <v>0.40449109234960712</v>
      </c>
      <c r="EI78" s="93">
        <f t="shared" si="291"/>
        <v>0.41043949076651309</v>
      </c>
      <c r="EJ78" s="93">
        <f t="shared" si="292"/>
        <v>0.41647536563072646</v>
      </c>
      <c r="EK78" s="93">
        <f t="shared" si="293"/>
        <v>0.42260000336059006</v>
      </c>
      <c r="EL78" s="93">
        <f t="shared" si="294"/>
        <v>0.42881470929236343</v>
      </c>
      <c r="EM78" s="93">
        <f t="shared" si="295"/>
        <v>0.43512080795842756</v>
      </c>
      <c r="EN78" s="93">
        <f t="shared" si="296"/>
        <v>0.44151964336958088</v>
      </c>
      <c r="EO78" s="93">
        <f t="shared" si="297"/>
        <v>0.44801257930148641</v>
      </c>
      <c r="EP78" s="93">
        <f t="shared" si="298"/>
        <v>0.45460099958533173</v>
      </c>
      <c r="EQ78" s="93">
        <f t="shared" si="299"/>
        <v>0.46128630840276302</v>
      </c>
      <c r="ER78" s="93">
        <f t="shared" si="300"/>
        <v>0.46806993058515656</v>
      </c>
      <c r="ES78" s="93">
        <f t="shared" si="301"/>
        <v>0.47495331191729118</v>
      </c>
      <c r="ET78" s="93">
        <f t="shared" si="302"/>
        <v>0.48193791944548658</v>
      </c>
      <c r="EU78" s="93">
        <f t="shared" si="303"/>
        <v>0.48902524179027312</v>
      </c>
      <c r="EV78" s="93">
        <f t="shared" si="304"/>
        <v>0.49621678946365944</v>
      </c>
      <c r="EW78" s="93">
        <f t="shared" si="305"/>
        <v>0.50351409519106616</v>
      </c>
      <c r="EX78" s="93">
        <f t="shared" si="306"/>
        <v>0.51091871423799351</v>
      </c>
      <c r="EY78" s="93">
        <f t="shared" si="307"/>
        <v>0.51843222474149331</v>
      </c>
      <c r="EZ78" s="93">
        <f t="shared" si="308"/>
        <v>0.5260562280465152</v>
      </c>
      <c r="FA78" s="93">
        <f t="shared" si="309"/>
        <v>0.53379234904719919</v>
      </c>
      <c r="FB78" s="93">
        <f t="shared" si="310"/>
        <v>0.54164223653318744</v>
      </c>
      <c r="FC78" s="93">
        <f t="shared" si="311"/>
        <v>0.54960756354102847</v>
      </c>
      <c r="FD78" s="93">
        <f t="shared" si="312"/>
        <v>0.55769002771074938</v>
      </c>
      <c r="FE78" s="93">
        <f t="shared" si="313"/>
        <v>0.56589135164767213</v>
      </c>
      <c r="FF78" s="93">
        <f t="shared" si="314"/>
        <v>0.57421328328954968</v>
      </c>
      <c r="FG78" s="93">
        <f t="shared" si="315"/>
        <v>0.58265759627910185</v>
      </c>
      <c r="FH78" s="93">
        <f t="shared" si="316"/>
        <v>0.59122609034202978</v>
      </c>
      <c r="FI78" s="93">
        <f t="shared" si="317"/>
        <v>0.59992059167058898</v>
      </c>
      <c r="FJ78" s="93">
        <f t="shared" si="318"/>
        <v>0.60874295331280348</v>
      </c>
      <c r="FK78" s="93">
        <f t="shared" si="319"/>
        <v>0.61769505556740356</v>
      </c>
      <c r="FL78" s="93">
        <f t="shared" si="320"/>
        <v>0.62677880638457129</v>
      </c>
      <c r="FM78" s="93">
        <f t="shared" si="321"/>
        <v>0.63599614177257957</v>
      </c>
      <c r="FN78" s="93">
        <f t="shared" si="322"/>
        <v>0.64534902621041157</v>
      </c>
      <c r="FO78" s="93">
        <f t="shared" si="323"/>
        <v>0.65483945306644697</v>
      </c>
      <c r="FP78" s="93">
        <f t="shared" si="324"/>
        <v>0.6644694450233064</v>
      </c>
      <c r="FQ78" s="93">
        <f t="shared" si="325"/>
        <v>0.67424105450894323</v>
      </c>
      <c r="FR78" s="93">
        <f t="shared" si="326"/>
        <v>0.68415636413407466</v>
      </c>
      <c r="FS78" s="93">
        <f t="shared" si="327"/>
        <v>0.69421748713604636</v>
      </c>
      <c r="FT78" s="93">
        <f t="shared" si="328"/>
        <v>0.70442656782922342</v>
      </c>
      <c r="FU78" s="93">
        <f t="shared" si="329"/>
        <v>0.71478578206200605</v>
      </c>
      <c r="FV78" s="93">
        <f t="shared" si="330"/>
        <v>0.72529733768056492</v>
      </c>
      <c r="FW78" s="93">
        <f t="shared" si="331"/>
        <v>0.73596347499939674</v>
      </c>
      <c r="FX78" s="93">
        <f t="shared" si="332"/>
        <v>0.7467864672787996</v>
      </c>
      <c r="FY78" s="93">
        <f t="shared" si="333"/>
        <v>0.75776862120937016</v>
      </c>
      <c r="FZ78" s="93">
        <f t="shared" si="334"/>
        <v>0.76891227740362555</v>
      </c>
      <c r="GA78" s="93">
        <f t="shared" si="335"/>
        <v>0.78021981089485526</v>
      </c>
      <c r="GB78" s="93">
        <f t="shared" si="336"/>
        <v>0.79169363164330897</v>
      </c>
      <c r="GC78" s="93">
        <f t="shared" si="337"/>
        <v>0.80333618504982807</v>
      </c>
      <c r="GD78" s="93">
        <f t="shared" si="338"/>
        <v>0.81514995247703126</v>
      </c>
      <c r="GE78" s="93">
        <f t="shared" si="339"/>
        <v>0.827137451778164</v>
      </c>
      <c r="GF78" s="93">
        <f t="shared" si="340"/>
        <v>0.83930123783372512</v>
      </c>
      <c r="GG78" s="93">
        <f t="shared" si="341"/>
        <v>0.8516439030959857</v>
      </c>
      <c r="GH78" s="93">
        <f t="shared" si="342"/>
        <v>0.86416807814151486</v>
      </c>
      <c r="GI78" s="93">
        <f t="shared" si="343"/>
        <v>0.8768764322318312</v>
      </c>
      <c r="GJ78" s="93">
        <f t="shared" si="344"/>
        <v>0.88977167388229927</v>
      </c>
      <c r="GK78" s="93">
        <f t="shared" si="345"/>
        <v>0.90285655143939192</v>
      </c>
      <c r="GL78" s="93">
        <f t="shared" si="346"/>
        <v>0.91613385366644173</v>
      </c>
      <c r="GM78" s="93">
        <f t="shared" si="347"/>
        <v>0.92960641033800695</v>
      </c>
      <c r="GN78" s="93">
        <f t="shared" si="348"/>
        <v>0.94327709284297756</v>
      </c>
      <c r="GO78" s="93">
        <f t="shared" si="349"/>
        <v>0.95714881479655067</v>
      </c>
      <c r="GP78" s="93">
        <f t="shared" si="350"/>
        <v>0.97122453266120568</v>
      </c>
      <c r="GQ78" s="93">
        <f t="shared" si="351"/>
        <v>0.98550724637681164</v>
      </c>
      <c r="GR78" s="93">
        <f t="shared" si="352"/>
        <v>1</v>
      </c>
      <c r="GS78" s="93">
        <f t="shared" si="353"/>
        <v>0</v>
      </c>
      <c r="GT78" s="93">
        <f t="shared" si="354"/>
        <v>0</v>
      </c>
      <c r="GU78" s="93">
        <f t="shared" si="355"/>
        <v>0</v>
      </c>
      <c r="GV78" s="93">
        <f t="shared" si="356"/>
        <v>0</v>
      </c>
      <c r="GW78" s="93">
        <f t="shared" si="357"/>
        <v>0</v>
      </c>
      <c r="GX78" s="93">
        <f t="shared" si="358"/>
        <v>0</v>
      </c>
      <c r="GY78" s="93">
        <f t="shared" si="359"/>
        <v>0</v>
      </c>
      <c r="GZ78" s="93">
        <f t="shared" si="360"/>
        <v>0</v>
      </c>
      <c r="HA78" s="93">
        <f t="shared" si="361"/>
        <v>0</v>
      </c>
      <c r="HB78" s="93">
        <f t="shared" si="362"/>
        <v>0</v>
      </c>
      <c r="HC78" s="93">
        <f t="shared" si="363"/>
        <v>0</v>
      </c>
      <c r="HD78" s="93">
        <f t="shared" si="364"/>
        <v>0</v>
      </c>
      <c r="HE78" s="93">
        <f t="shared" si="365"/>
        <v>0</v>
      </c>
      <c r="HF78" s="93">
        <f t="shared" si="366"/>
        <v>0</v>
      </c>
      <c r="HG78" s="93">
        <f t="shared" si="367"/>
        <v>0</v>
      </c>
      <c r="HH78" s="93">
        <f t="shared" si="368"/>
        <v>0</v>
      </c>
      <c r="HI78" s="93">
        <f t="shared" si="369"/>
        <v>0</v>
      </c>
      <c r="HJ78" s="93">
        <f t="shared" si="370"/>
        <v>0</v>
      </c>
      <c r="HK78" s="93">
        <f t="shared" si="371"/>
        <v>0</v>
      </c>
      <c r="HL78" s="93">
        <f t="shared" si="372"/>
        <v>0</v>
      </c>
      <c r="HM78" s="93">
        <f t="shared" si="373"/>
        <v>0</v>
      </c>
      <c r="HN78" s="93">
        <f t="shared" si="374"/>
        <v>0</v>
      </c>
      <c r="HO78" s="93">
        <f t="shared" si="375"/>
        <v>0</v>
      </c>
      <c r="HP78" s="93">
        <f t="shared" si="376"/>
        <v>0</v>
      </c>
      <c r="HQ78" s="93">
        <f t="shared" si="377"/>
        <v>0</v>
      </c>
    </row>
    <row r="79" spans="2:225" x14ac:dyDescent="0.25">
      <c r="B79" s="40">
        <v>75</v>
      </c>
      <c r="C79" s="91">
        <f t="shared" ca="1" si="271"/>
        <v>0</v>
      </c>
      <c r="D79" s="91">
        <f t="shared" ca="1" si="272"/>
        <v>0</v>
      </c>
      <c r="E79" s="91">
        <f t="shared" ca="1" si="273"/>
        <v>871231.25305935799</v>
      </c>
      <c r="F79" s="91">
        <f t="shared" ca="1" si="274"/>
        <v>925841.93761803838</v>
      </c>
      <c r="H79" s="40">
        <v>75</v>
      </c>
      <c r="I79" s="91">
        <v>0</v>
      </c>
      <c r="J79" s="41">
        <v>0</v>
      </c>
      <c r="K79" s="92">
        <f t="shared" si="275"/>
        <v>0</v>
      </c>
      <c r="L79" s="92">
        <f t="shared" si="276"/>
        <v>0</v>
      </c>
      <c r="M79" s="42"/>
      <c r="N79" s="40">
        <v>75</v>
      </c>
      <c r="O79" s="54">
        <f t="shared" si="379"/>
        <v>4.5612408870298156</v>
      </c>
      <c r="P79" s="92">
        <f t="shared" si="258"/>
        <v>287.35817588287836</v>
      </c>
      <c r="Q79" s="92">
        <f t="shared" si="277"/>
        <v>104885.7341972506</v>
      </c>
      <c r="R79" s="42"/>
      <c r="S79" s="40">
        <v>75</v>
      </c>
      <c r="T79" s="54">
        <f>'7. Dödsrisk'!F79</f>
        <v>2.0879999999999999E-2</v>
      </c>
      <c r="U79" s="90">
        <f t="shared" si="380"/>
        <v>0.97911999999999999</v>
      </c>
      <c r="V79" s="43"/>
      <c r="W79" s="37">
        <v>75</v>
      </c>
      <c r="X79" s="93">
        <f t="shared" si="385"/>
        <v>0.82985960205543141</v>
      </c>
      <c r="Y79" s="93">
        <f t="shared" si="385"/>
        <v>0.83160597460209584</v>
      </c>
      <c r="Z79" s="93">
        <f t="shared" si="385"/>
        <v>0.83176400976395115</v>
      </c>
      <c r="AA79" s="93">
        <f t="shared" si="385"/>
        <v>0.83185551387047707</v>
      </c>
      <c r="AB79" s="93">
        <f t="shared" si="385"/>
        <v>0.83189710872591272</v>
      </c>
      <c r="AC79" s="93">
        <f t="shared" si="385"/>
        <v>0.83195534560010542</v>
      </c>
      <c r="AD79" s="93">
        <f t="shared" si="385"/>
        <v>0.83195534560010542</v>
      </c>
      <c r="AE79" s="93">
        <f t="shared" si="385"/>
        <v>0.83204687075588857</v>
      </c>
      <c r="AF79" s="93">
        <f t="shared" si="385"/>
        <v>0.83212176171444285</v>
      </c>
      <c r="AG79" s="93">
        <f t="shared" si="385"/>
        <v>0.83219665941379006</v>
      </c>
      <c r="AH79" s="93">
        <f t="shared" si="385"/>
        <v>0.83227156385453693</v>
      </c>
      <c r="AI79" s="93">
        <f t="shared" si="385"/>
        <v>0.83243805146483008</v>
      </c>
      <c r="AJ79" s="93">
        <f t="shared" si="385"/>
        <v>0.83247135031884278</v>
      </c>
      <c r="AK79" s="93">
        <f t="shared" si="385"/>
        <v>0.83250465050486255</v>
      </c>
      <c r="AL79" s="93">
        <f t="shared" si="385"/>
        <v>0.83263787256447364</v>
      </c>
      <c r="AM79" s="93">
        <f t="shared" si="384"/>
        <v>0.83280443345116351</v>
      </c>
      <c r="AN79" s="93">
        <f t="shared" si="384"/>
        <v>0.83285440471544647</v>
      </c>
      <c r="AO79" s="93">
        <f t="shared" si="384"/>
        <v>0.83304600529666462</v>
      </c>
      <c r="AP79" s="93">
        <f t="shared" si="384"/>
        <v>0.83307932846980348</v>
      </c>
      <c r="AQ79" s="93">
        <f t="shared" si="384"/>
        <v>0.83324597766533659</v>
      </c>
      <c r="AR79" s="93">
        <f t="shared" si="384"/>
        <v>0.83342933211840209</v>
      </c>
      <c r="AS79" s="93">
        <f t="shared" si="384"/>
        <v>0.83364608009922825</v>
      </c>
      <c r="AT79" s="93">
        <f t="shared" si="384"/>
        <v>0.83386288444918522</v>
      </c>
      <c r="AU79" s="93">
        <f t="shared" si="384"/>
        <v>0.83400466524227657</v>
      </c>
      <c r="AV79" s="93">
        <f t="shared" si="384"/>
        <v>0.83422990731725211</v>
      </c>
      <c r="AW79" s="93">
        <f t="shared" si="384"/>
        <v>0.83444686350176245</v>
      </c>
      <c r="AX79" s="93">
        <f t="shared" si="384"/>
        <v>0.83463048220784808</v>
      </c>
      <c r="AY79" s="93">
        <f t="shared" si="384"/>
        <v>0.83486424419622307</v>
      </c>
      <c r="AZ79" s="93">
        <f t="shared" si="384"/>
        <v>0.83509807165628702</v>
      </c>
      <c r="BA79" s="93">
        <f t="shared" si="384"/>
        <v>0.83534867625916454</v>
      </c>
      <c r="BB79" s="93">
        <f t="shared" si="384"/>
        <v>0.83565786967094235</v>
      </c>
      <c r="BC79" s="93">
        <f t="shared" si="384"/>
        <v>0.83587519722222037</v>
      </c>
      <c r="BD79" s="93">
        <f t="shared" si="268"/>
        <v>0.83620131573535728</v>
      </c>
      <c r="BE79" s="93">
        <f t="shared" si="268"/>
        <v>0.83652756148433638</v>
      </c>
      <c r="BF79" s="93">
        <f t="shared" si="268"/>
        <v>0.83686230640689863</v>
      </c>
      <c r="BG79" s="93">
        <f t="shared" si="268"/>
        <v>0.83725581664072013</v>
      </c>
      <c r="BH79" s="93">
        <f t="shared" si="268"/>
        <v>0.83746518293645433</v>
      </c>
      <c r="BI79" s="93">
        <f t="shared" si="268"/>
        <v>0.83775001794255455</v>
      </c>
      <c r="BJ79" s="93">
        <f t="shared" si="268"/>
        <v>0.83809363633345146</v>
      </c>
      <c r="BK79" s="93">
        <f t="shared" si="268"/>
        <v>0.83848772556446671</v>
      </c>
      <c r="BL79" s="93">
        <f t="shared" si="268"/>
        <v>0.83880647202383551</v>
      </c>
      <c r="BM79" s="93">
        <f t="shared" si="268"/>
        <v>0.83924287832056244</v>
      </c>
      <c r="BN79" s="93">
        <f t="shared" si="268"/>
        <v>0.83966270967540002</v>
      </c>
      <c r="BO79" s="93">
        <f t="shared" si="268"/>
        <v>0.84020884542492602</v>
      </c>
      <c r="BP79" s="93">
        <f t="shared" si="268"/>
        <v>0.84080581755539074</v>
      </c>
      <c r="BQ79" s="93">
        <f t="shared" si="268"/>
        <v>0.8414200541949528</v>
      </c>
      <c r="BR79" s="93">
        <f t="shared" si="268"/>
        <v>0.8420263131404141</v>
      </c>
      <c r="BS79" s="93">
        <f t="shared" si="268"/>
        <v>0.84290293218989187</v>
      </c>
      <c r="BT79" s="93">
        <f t="shared" si="381"/>
        <v>0.84372978738152571</v>
      </c>
      <c r="BU79" s="93">
        <f t="shared" si="381"/>
        <v>0.84469273710182169</v>
      </c>
      <c r="BV79" s="93">
        <f t="shared" si="381"/>
        <v>0.84600404336904378</v>
      </c>
      <c r="BW79" s="93">
        <f t="shared" si="381"/>
        <v>0.84730889907361706</v>
      </c>
      <c r="BX79" s="93">
        <f t="shared" si="381"/>
        <v>0.84878578634185187</v>
      </c>
      <c r="BY79" s="93">
        <f t="shared" si="381"/>
        <v>0.85020562974352321</v>
      </c>
      <c r="BZ79" s="93">
        <f t="shared" si="381"/>
        <v>0.85187530534199374</v>
      </c>
      <c r="CA79" s="93">
        <f t="shared" si="381"/>
        <v>0.85356536476422695</v>
      </c>
      <c r="CB79" s="93">
        <f t="shared" si="381"/>
        <v>0.85585048556067367</v>
      </c>
      <c r="CC79" s="93">
        <f t="shared" si="381"/>
        <v>0.85837410543063997</v>
      </c>
      <c r="CD79" s="93">
        <f t="shared" si="381"/>
        <v>0.86119019737605973</v>
      </c>
      <c r="CE79" s="93">
        <f t="shared" si="381"/>
        <v>0.86405020354980966</v>
      </c>
      <c r="CF79" s="93">
        <f t="shared" si="381"/>
        <v>0.86747673665961511</v>
      </c>
      <c r="CG79" s="93">
        <f t="shared" si="381"/>
        <v>0.87152059220745759</v>
      </c>
      <c r="CH79" s="93">
        <f t="shared" si="381"/>
        <v>0.87580327019872939</v>
      </c>
      <c r="CI79" s="93">
        <f t="shared" si="270"/>
        <v>0.88013352715231874</v>
      </c>
      <c r="CJ79" s="93">
        <f t="shared" si="270"/>
        <v>0.8854551123777088</v>
      </c>
      <c r="CK79" s="93">
        <f t="shared" si="270"/>
        <v>0.89106884610819026</v>
      </c>
      <c r="CL79" s="93">
        <f t="shared" si="270"/>
        <v>0.89750394942557177</v>
      </c>
      <c r="CM79" s="93">
        <f t="shared" si="270"/>
        <v>0.9045048167068831</v>
      </c>
      <c r="CN79" s="93">
        <f t="shared" si="270"/>
        <v>0.91228662158903751</v>
      </c>
      <c r="CO79" s="93">
        <f t="shared" si="270"/>
        <v>0.92087841722171604</v>
      </c>
      <c r="CP79" s="93">
        <f t="shared" si="270"/>
        <v>0.93130907890545722</v>
      </c>
      <c r="CQ79" s="93">
        <f t="shared" si="270"/>
        <v>0.94161981588944665</v>
      </c>
      <c r="CR79" s="93">
        <f t="shared" si="270"/>
        <v>0.95457337661004493</v>
      </c>
      <c r="CS79" s="93">
        <f t="shared" si="270"/>
        <v>0.96809770150000007</v>
      </c>
      <c r="CT79" s="93">
        <f t="shared" si="270"/>
        <v>0.98299000000000003</v>
      </c>
      <c r="CU79" s="93">
        <f t="shared" si="270"/>
        <v>1</v>
      </c>
      <c r="CV79" s="93">
        <f t="shared" si="270"/>
        <v>0</v>
      </c>
      <c r="CW79" s="93">
        <f t="shared" si="270"/>
        <v>0</v>
      </c>
      <c r="CX79" s="93">
        <f t="shared" si="270"/>
        <v>0</v>
      </c>
      <c r="CY79" s="93">
        <f t="shared" si="383"/>
        <v>0</v>
      </c>
      <c r="CZ79" s="93">
        <f t="shared" si="382"/>
        <v>0</v>
      </c>
      <c r="DA79" s="93">
        <f t="shared" si="382"/>
        <v>0</v>
      </c>
      <c r="DB79" s="93">
        <f t="shared" si="382"/>
        <v>0</v>
      </c>
      <c r="DC79" s="93">
        <f t="shared" si="382"/>
        <v>0</v>
      </c>
      <c r="DD79" s="93">
        <f t="shared" si="382"/>
        <v>0</v>
      </c>
      <c r="DE79" s="93">
        <f t="shared" si="382"/>
        <v>0</v>
      </c>
      <c r="DF79" s="93">
        <f t="shared" si="382"/>
        <v>0</v>
      </c>
      <c r="DG79" s="93">
        <f t="shared" si="382"/>
        <v>0</v>
      </c>
      <c r="DH79" s="93">
        <f t="shared" si="382"/>
        <v>0</v>
      </c>
      <c r="DI79" s="93">
        <f t="shared" si="382"/>
        <v>0</v>
      </c>
      <c r="DJ79" s="93">
        <f t="shared" si="382"/>
        <v>0</v>
      </c>
      <c r="DK79" s="93">
        <f t="shared" si="382"/>
        <v>0</v>
      </c>
      <c r="DL79" s="93">
        <f t="shared" si="382"/>
        <v>0</v>
      </c>
      <c r="DM79" s="93">
        <f t="shared" si="382"/>
        <v>0</v>
      </c>
      <c r="DN79" s="93">
        <f t="shared" si="382"/>
        <v>0</v>
      </c>
      <c r="DO79" s="93">
        <f t="shared" si="269"/>
        <v>0</v>
      </c>
      <c r="DP79" s="93">
        <f t="shared" si="269"/>
        <v>0</v>
      </c>
      <c r="DQ79" s="93">
        <f t="shared" si="269"/>
        <v>0</v>
      </c>
      <c r="DR79" s="93">
        <f t="shared" si="269"/>
        <v>0</v>
      </c>
      <c r="DS79" s="93">
        <f t="shared" si="269"/>
        <v>0</v>
      </c>
      <c r="DU79" s="37">
        <v>75</v>
      </c>
      <c r="DV79" s="93">
        <f t="shared" si="278"/>
        <v>0.33456973139302015</v>
      </c>
      <c r="DW79" s="93">
        <f t="shared" si="279"/>
        <v>0.33948987450174101</v>
      </c>
      <c r="DX79" s="93">
        <f t="shared" si="280"/>
        <v>0.34448237265617832</v>
      </c>
      <c r="DY79" s="93">
        <f t="shared" si="281"/>
        <v>0.34954828990112208</v>
      </c>
      <c r="DZ79" s="93">
        <f t="shared" si="282"/>
        <v>0.35468870592907975</v>
      </c>
      <c r="EA79" s="93">
        <f t="shared" si="283"/>
        <v>0.35990471631038967</v>
      </c>
      <c r="EB79" s="93">
        <f t="shared" si="284"/>
        <v>0.3651974327267189</v>
      </c>
      <c r="EC79" s="93">
        <f t="shared" si="285"/>
        <v>0.37056798320799411</v>
      </c>
      <c r="ED79" s="93">
        <f t="shared" si="286"/>
        <v>0.37601751237281755</v>
      </c>
      <c r="EE79" s="93">
        <f t="shared" si="287"/>
        <v>0.3815471816724178</v>
      </c>
      <c r="EF79" s="93">
        <f t="shared" si="288"/>
        <v>0.38715816963818861</v>
      </c>
      <c r="EG79" s="93">
        <f t="shared" si="289"/>
        <v>0.39285167213286781</v>
      </c>
      <c r="EH79" s="93">
        <f t="shared" si="290"/>
        <v>0.39862890260540995</v>
      </c>
      <c r="EI79" s="93">
        <f t="shared" si="291"/>
        <v>0.40449109234960712</v>
      </c>
      <c r="EJ79" s="93">
        <f t="shared" si="292"/>
        <v>0.41043949076651309</v>
      </c>
      <c r="EK79" s="93">
        <f t="shared" si="293"/>
        <v>0.41647536563072646</v>
      </c>
      <c r="EL79" s="93">
        <f t="shared" si="294"/>
        <v>0.42260000336059006</v>
      </c>
      <c r="EM79" s="93">
        <f t="shared" si="295"/>
        <v>0.42881470929236343</v>
      </c>
      <c r="EN79" s="93">
        <f t="shared" si="296"/>
        <v>0.43512080795842756</v>
      </c>
      <c r="EO79" s="93">
        <f t="shared" si="297"/>
        <v>0.44151964336958088</v>
      </c>
      <c r="EP79" s="93">
        <f t="shared" si="298"/>
        <v>0.44801257930148641</v>
      </c>
      <c r="EQ79" s="93">
        <f t="shared" si="299"/>
        <v>0.45460099958533173</v>
      </c>
      <c r="ER79" s="93">
        <f t="shared" si="300"/>
        <v>0.46128630840276302</v>
      </c>
      <c r="ES79" s="93">
        <f t="shared" si="301"/>
        <v>0.46806993058515656</v>
      </c>
      <c r="ET79" s="93">
        <f t="shared" si="302"/>
        <v>0.47495331191729118</v>
      </c>
      <c r="EU79" s="93">
        <f t="shared" si="303"/>
        <v>0.48193791944548658</v>
      </c>
      <c r="EV79" s="93">
        <f t="shared" si="304"/>
        <v>0.48902524179027312</v>
      </c>
      <c r="EW79" s="93">
        <f t="shared" si="305"/>
        <v>0.49621678946365944</v>
      </c>
      <c r="EX79" s="93">
        <f t="shared" si="306"/>
        <v>0.50351409519106616</v>
      </c>
      <c r="EY79" s="93">
        <f t="shared" si="307"/>
        <v>0.51091871423799351</v>
      </c>
      <c r="EZ79" s="93">
        <f t="shared" si="308"/>
        <v>0.51843222474149331</v>
      </c>
      <c r="FA79" s="93">
        <f t="shared" si="309"/>
        <v>0.5260562280465152</v>
      </c>
      <c r="FB79" s="93">
        <f t="shared" si="310"/>
        <v>0.53379234904719919</v>
      </c>
      <c r="FC79" s="93">
        <f t="shared" si="311"/>
        <v>0.54164223653318744</v>
      </c>
      <c r="FD79" s="93">
        <f t="shared" si="312"/>
        <v>0.54960756354102847</v>
      </c>
      <c r="FE79" s="93">
        <f t="shared" si="313"/>
        <v>0.55769002771074938</v>
      </c>
      <c r="FF79" s="93">
        <f t="shared" si="314"/>
        <v>0.56589135164767213</v>
      </c>
      <c r="FG79" s="93">
        <f t="shared" si="315"/>
        <v>0.57421328328954968</v>
      </c>
      <c r="FH79" s="93">
        <f t="shared" si="316"/>
        <v>0.58265759627910185</v>
      </c>
      <c r="FI79" s="93">
        <f t="shared" si="317"/>
        <v>0.59122609034202978</v>
      </c>
      <c r="FJ79" s="93">
        <f t="shared" si="318"/>
        <v>0.59992059167058898</v>
      </c>
      <c r="FK79" s="93">
        <f t="shared" si="319"/>
        <v>0.60874295331280348</v>
      </c>
      <c r="FL79" s="93">
        <f t="shared" si="320"/>
        <v>0.61769505556740356</v>
      </c>
      <c r="FM79" s="93">
        <f t="shared" si="321"/>
        <v>0.62677880638457129</v>
      </c>
      <c r="FN79" s="93">
        <f t="shared" si="322"/>
        <v>0.63599614177257957</v>
      </c>
      <c r="FO79" s="93">
        <f t="shared" si="323"/>
        <v>0.64534902621041157</v>
      </c>
      <c r="FP79" s="93">
        <f t="shared" si="324"/>
        <v>0.65483945306644697</v>
      </c>
      <c r="FQ79" s="93">
        <f t="shared" si="325"/>
        <v>0.6644694450233064</v>
      </c>
      <c r="FR79" s="93">
        <f t="shared" si="326"/>
        <v>0.67424105450894323</v>
      </c>
      <c r="FS79" s="93">
        <f t="shared" si="327"/>
        <v>0.68415636413407466</v>
      </c>
      <c r="FT79" s="93">
        <f t="shared" si="328"/>
        <v>0.69421748713604636</v>
      </c>
      <c r="FU79" s="93">
        <f t="shared" si="329"/>
        <v>0.70442656782922342</v>
      </c>
      <c r="FV79" s="93">
        <f t="shared" si="330"/>
        <v>0.71478578206200605</v>
      </c>
      <c r="FW79" s="93">
        <f t="shared" si="331"/>
        <v>0.72529733768056492</v>
      </c>
      <c r="FX79" s="93">
        <f t="shared" si="332"/>
        <v>0.73596347499939674</v>
      </c>
      <c r="FY79" s="93">
        <f t="shared" si="333"/>
        <v>0.7467864672787996</v>
      </c>
      <c r="FZ79" s="93">
        <f t="shared" si="334"/>
        <v>0.75776862120937016</v>
      </c>
      <c r="GA79" s="93">
        <f t="shared" si="335"/>
        <v>0.76891227740362555</v>
      </c>
      <c r="GB79" s="93">
        <f t="shared" si="336"/>
        <v>0.78021981089485526</v>
      </c>
      <c r="GC79" s="93">
        <f t="shared" si="337"/>
        <v>0.79169363164330897</v>
      </c>
      <c r="GD79" s="93">
        <f t="shared" si="338"/>
        <v>0.80333618504982807</v>
      </c>
      <c r="GE79" s="93">
        <f t="shared" si="339"/>
        <v>0.81514995247703126</v>
      </c>
      <c r="GF79" s="93">
        <f t="shared" si="340"/>
        <v>0.827137451778164</v>
      </c>
      <c r="GG79" s="93">
        <f t="shared" si="341"/>
        <v>0.83930123783372512</v>
      </c>
      <c r="GH79" s="93">
        <f t="shared" si="342"/>
        <v>0.8516439030959857</v>
      </c>
      <c r="GI79" s="93">
        <f t="shared" si="343"/>
        <v>0.86416807814151486</v>
      </c>
      <c r="GJ79" s="93">
        <f t="shared" si="344"/>
        <v>0.8768764322318312</v>
      </c>
      <c r="GK79" s="93">
        <f t="shared" si="345"/>
        <v>0.88977167388229927</v>
      </c>
      <c r="GL79" s="93">
        <f t="shared" si="346"/>
        <v>0.90285655143939192</v>
      </c>
      <c r="GM79" s="93">
        <f t="shared" si="347"/>
        <v>0.91613385366644173</v>
      </c>
      <c r="GN79" s="93">
        <f t="shared" si="348"/>
        <v>0.92960641033800695</v>
      </c>
      <c r="GO79" s="93">
        <f t="shared" si="349"/>
        <v>0.94327709284297756</v>
      </c>
      <c r="GP79" s="93">
        <f t="shared" si="350"/>
        <v>0.95714881479655067</v>
      </c>
      <c r="GQ79" s="93">
        <f t="shared" si="351"/>
        <v>0.97122453266120568</v>
      </c>
      <c r="GR79" s="93">
        <f t="shared" si="352"/>
        <v>0.98550724637681164</v>
      </c>
      <c r="GS79" s="93">
        <f t="shared" si="353"/>
        <v>1</v>
      </c>
      <c r="GT79" s="93">
        <f t="shared" si="354"/>
        <v>0</v>
      </c>
      <c r="GU79" s="93">
        <f t="shared" si="355"/>
        <v>0</v>
      </c>
      <c r="GV79" s="93">
        <f t="shared" si="356"/>
        <v>0</v>
      </c>
      <c r="GW79" s="93">
        <f t="shared" si="357"/>
        <v>0</v>
      </c>
      <c r="GX79" s="93">
        <f t="shared" si="358"/>
        <v>0</v>
      </c>
      <c r="GY79" s="93">
        <f t="shared" si="359"/>
        <v>0</v>
      </c>
      <c r="GZ79" s="93">
        <f t="shared" si="360"/>
        <v>0</v>
      </c>
      <c r="HA79" s="93">
        <f t="shared" si="361"/>
        <v>0</v>
      </c>
      <c r="HB79" s="93">
        <f t="shared" si="362"/>
        <v>0</v>
      </c>
      <c r="HC79" s="93">
        <f t="shared" si="363"/>
        <v>0</v>
      </c>
      <c r="HD79" s="93">
        <f t="shared" si="364"/>
        <v>0</v>
      </c>
      <c r="HE79" s="93">
        <f t="shared" si="365"/>
        <v>0</v>
      </c>
      <c r="HF79" s="93">
        <f t="shared" si="366"/>
        <v>0</v>
      </c>
      <c r="HG79" s="93">
        <f t="shared" si="367"/>
        <v>0</v>
      </c>
      <c r="HH79" s="93">
        <f t="shared" si="368"/>
        <v>0</v>
      </c>
      <c r="HI79" s="93">
        <f t="shared" si="369"/>
        <v>0</v>
      </c>
      <c r="HJ79" s="93">
        <f t="shared" si="370"/>
        <v>0</v>
      </c>
      <c r="HK79" s="93">
        <f t="shared" si="371"/>
        <v>0</v>
      </c>
      <c r="HL79" s="93">
        <f t="shared" si="372"/>
        <v>0</v>
      </c>
      <c r="HM79" s="93">
        <f t="shared" si="373"/>
        <v>0</v>
      </c>
      <c r="HN79" s="93">
        <f t="shared" si="374"/>
        <v>0</v>
      </c>
      <c r="HO79" s="93">
        <f t="shared" si="375"/>
        <v>0</v>
      </c>
      <c r="HP79" s="93">
        <f t="shared" si="376"/>
        <v>0</v>
      </c>
      <c r="HQ79" s="93">
        <f t="shared" si="377"/>
        <v>0</v>
      </c>
    </row>
    <row r="80" spans="2:225" x14ac:dyDescent="0.25">
      <c r="B80" s="40">
        <v>76</v>
      </c>
      <c r="C80" s="91">
        <f t="shared" ca="1" si="271"/>
        <v>0</v>
      </c>
      <c r="D80" s="91">
        <f t="shared" ca="1" si="272"/>
        <v>0</v>
      </c>
      <c r="E80" s="91">
        <f t="shared" ca="1" si="273"/>
        <v>794198.16355931573</v>
      </c>
      <c r="F80" s="91">
        <f t="shared" ca="1" si="274"/>
        <v>838463.31748997862</v>
      </c>
      <c r="H80" s="40">
        <v>76</v>
      </c>
      <c r="I80" s="91">
        <v>0</v>
      </c>
      <c r="J80" s="41">
        <v>0</v>
      </c>
      <c r="K80" s="92">
        <f t="shared" si="275"/>
        <v>0</v>
      </c>
      <c r="L80" s="92">
        <f t="shared" si="276"/>
        <v>0</v>
      </c>
      <c r="M80" s="42"/>
      <c r="N80" s="40">
        <v>76</v>
      </c>
      <c r="O80" s="54">
        <f t="shared" si="379"/>
        <v>4.5612408870298156</v>
      </c>
      <c r="P80" s="92">
        <f t="shared" si="258"/>
        <v>287.35817588287836</v>
      </c>
      <c r="Q80" s="92">
        <f t="shared" si="277"/>
        <v>104885.7341972506</v>
      </c>
      <c r="R80" s="42"/>
      <c r="S80" s="40">
        <v>76</v>
      </c>
      <c r="T80" s="54">
        <f>'7. Dödsrisk'!F80</f>
        <v>2.095E-2</v>
      </c>
      <c r="U80" s="90">
        <f t="shared" si="380"/>
        <v>0.97904999999999998</v>
      </c>
      <c r="V80" s="43"/>
      <c r="W80" s="37">
        <v>76</v>
      </c>
      <c r="X80" s="93">
        <f t="shared" si="385"/>
        <v>0.81253213356451404</v>
      </c>
      <c r="Y80" s="93">
        <f t="shared" si="385"/>
        <v>0.81424204185240412</v>
      </c>
      <c r="Z80" s="93">
        <f t="shared" si="385"/>
        <v>0.81439677724007986</v>
      </c>
      <c r="AA80" s="93">
        <f t="shared" si="385"/>
        <v>0.8144863707408615</v>
      </c>
      <c r="AB80" s="93">
        <f t="shared" si="385"/>
        <v>0.81452709709571569</v>
      </c>
      <c r="AC80" s="93">
        <f t="shared" si="385"/>
        <v>0.81458411798397523</v>
      </c>
      <c r="AD80" s="93">
        <f t="shared" si="385"/>
        <v>0.81458411798397523</v>
      </c>
      <c r="AE80" s="93">
        <f t="shared" si="385"/>
        <v>0.81467373209450555</v>
      </c>
      <c r="AF80" s="93">
        <f t="shared" si="385"/>
        <v>0.81474705932984526</v>
      </c>
      <c r="AG80" s="93">
        <f t="shared" si="385"/>
        <v>0.81482039316523014</v>
      </c>
      <c r="AH80" s="93">
        <f t="shared" si="385"/>
        <v>0.81489373360125417</v>
      </c>
      <c r="AI80" s="93">
        <f t="shared" si="385"/>
        <v>0.81505674495024438</v>
      </c>
      <c r="AJ80" s="93">
        <f t="shared" si="385"/>
        <v>0.81508934852418535</v>
      </c>
      <c r="AK80" s="93">
        <f t="shared" si="385"/>
        <v>0.81512195340232096</v>
      </c>
      <c r="AL80" s="93">
        <f t="shared" si="385"/>
        <v>0.81525239378532743</v>
      </c>
      <c r="AM80" s="93">
        <f t="shared" si="384"/>
        <v>0.81541547688070315</v>
      </c>
      <c r="AN80" s="93">
        <f t="shared" si="384"/>
        <v>0.81546440474498794</v>
      </c>
      <c r="AO80" s="93">
        <f t="shared" si="384"/>
        <v>0.81565200470607024</v>
      </c>
      <c r="AP80" s="93">
        <f t="shared" si="384"/>
        <v>0.815684632091354</v>
      </c>
      <c r="AQ80" s="93">
        <f t="shared" si="384"/>
        <v>0.81584780165168436</v>
      </c>
      <c r="AR80" s="93">
        <f t="shared" si="384"/>
        <v>0.81602732766376984</v>
      </c>
      <c r="AS80" s="93">
        <f t="shared" si="384"/>
        <v>0.8162395499467564</v>
      </c>
      <c r="AT80" s="93">
        <f t="shared" si="384"/>
        <v>0.81645182742188627</v>
      </c>
      <c r="AU80" s="93">
        <f t="shared" si="384"/>
        <v>0.81659064783201785</v>
      </c>
      <c r="AV80" s="93">
        <f t="shared" si="384"/>
        <v>0.8168111868524679</v>
      </c>
      <c r="AW80" s="93">
        <f t="shared" si="384"/>
        <v>0.81702361299184567</v>
      </c>
      <c r="AX80" s="93">
        <f t="shared" si="384"/>
        <v>0.81720339773934825</v>
      </c>
      <c r="AY80" s="93">
        <f t="shared" si="384"/>
        <v>0.81743227877740587</v>
      </c>
      <c r="AZ80" s="93">
        <f t="shared" si="384"/>
        <v>0.81766122392010376</v>
      </c>
      <c r="BA80" s="93">
        <f t="shared" si="384"/>
        <v>0.81790659589887316</v>
      </c>
      <c r="BB80" s="93">
        <f t="shared" si="384"/>
        <v>0.81820933335221302</v>
      </c>
      <c r="BC80" s="93">
        <f t="shared" si="384"/>
        <v>0.81842212310422036</v>
      </c>
      <c r="BD80" s="93">
        <f t="shared" ref="BD80:BS95" si="386">IF($W80&lt;BD$3,0,IF($W80=BD$3,1,BD79*$U79))</f>
        <v>0.81874143226280305</v>
      </c>
      <c r="BE80" s="93">
        <f t="shared" si="386"/>
        <v>0.8190608660005434</v>
      </c>
      <c r="BF80" s="93">
        <f t="shared" si="386"/>
        <v>0.81938862144912261</v>
      </c>
      <c r="BG80" s="93">
        <f t="shared" si="386"/>
        <v>0.8197739151892619</v>
      </c>
      <c r="BH80" s="93">
        <f t="shared" si="386"/>
        <v>0.81997890991674116</v>
      </c>
      <c r="BI80" s="93">
        <f t="shared" si="386"/>
        <v>0.82025779756791395</v>
      </c>
      <c r="BJ80" s="93">
        <f t="shared" si="386"/>
        <v>0.82059424120680902</v>
      </c>
      <c r="BK80" s="93">
        <f t="shared" si="386"/>
        <v>0.82098010185468062</v>
      </c>
      <c r="BL80" s="93">
        <f t="shared" si="386"/>
        <v>0.82129219288797783</v>
      </c>
      <c r="BM80" s="93">
        <f t="shared" si="386"/>
        <v>0.8217194870212291</v>
      </c>
      <c r="BN80" s="93">
        <f t="shared" si="386"/>
        <v>0.82213055229737764</v>
      </c>
      <c r="BO80" s="93">
        <f t="shared" si="386"/>
        <v>0.82266528473245359</v>
      </c>
      <c r="BP80" s="93">
        <f t="shared" si="386"/>
        <v>0.82324979208483418</v>
      </c>
      <c r="BQ80" s="93">
        <f t="shared" si="386"/>
        <v>0.82385120346336216</v>
      </c>
      <c r="BR80" s="93">
        <f t="shared" si="386"/>
        <v>0.82444480372204221</v>
      </c>
      <c r="BS80" s="93">
        <f t="shared" si="386"/>
        <v>0.82530311896576691</v>
      </c>
      <c r="BT80" s="93">
        <f t="shared" si="381"/>
        <v>0.82611270942099946</v>
      </c>
      <c r="BU80" s="93">
        <f t="shared" si="381"/>
        <v>0.82705555275113563</v>
      </c>
      <c r="BV80" s="93">
        <f t="shared" si="381"/>
        <v>0.82833947894349813</v>
      </c>
      <c r="BW80" s="93">
        <f t="shared" si="381"/>
        <v>0.82961708926095989</v>
      </c>
      <c r="BX80" s="93">
        <f t="shared" si="381"/>
        <v>0.83106313912303398</v>
      </c>
      <c r="BY80" s="93">
        <f t="shared" si="381"/>
        <v>0.83245333619447848</v>
      </c>
      <c r="BZ80" s="93">
        <f t="shared" si="381"/>
        <v>0.83408814896645289</v>
      </c>
      <c r="CA80" s="93">
        <f t="shared" si="381"/>
        <v>0.83574291994794991</v>
      </c>
      <c r="CB80" s="93">
        <f t="shared" si="381"/>
        <v>0.83798032742216677</v>
      </c>
      <c r="CC80" s="93">
        <f t="shared" si="381"/>
        <v>0.84045125410924815</v>
      </c>
      <c r="CD80" s="93">
        <f t="shared" si="381"/>
        <v>0.84320854605484763</v>
      </c>
      <c r="CE80" s="93">
        <f t="shared" si="381"/>
        <v>0.84600883529968962</v>
      </c>
      <c r="CF80" s="93">
        <f t="shared" si="381"/>
        <v>0.84936382239816233</v>
      </c>
      <c r="CG80" s="93">
        <f t="shared" si="381"/>
        <v>0.85332324224216582</v>
      </c>
      <c r="CH80" s="93">
        <f t="shared" si="381"/>
        <v>0.85751649791697993</v>
      </c>
      <c r="CI80" s="93">
        <f t="shared" si="270"/>
        <v>0.8617563391053783</v>
      </c>
      <c r="CJ80" s="93">
        <f t="shared" si="270"/>
        <v>0.86696680963126227</v>
      </c>
      <c r="CK80" s="93">
        <f t="shared" si="270"/>
        <v>0.87246332860145126</v>
      </c>
      <c r="CL80" s="93">
        <f t="shared" si="270"/>
        <v>0.87876406696156584</v>
      </c>
      <c r="CM80" s="93">
        <f t="shared" si="270"/>
        <v>0.88561875613404339</v>
      </c>
      <c r="CN80" s="93">
        <f t="shared" si="270"/>
        <v>0.89323807693025836</v>
      </c>
      <c r="CO80" s="93">
        <f t="shared" si="270"/>
        <v>0.90165047587012659</v>
      </c>
      <c r="CP80" s="93">
        <f t="shared" si="270"/>
        <v>0.91186334533791125</v>
      </c>
      <c r="CQ80" s="93">
        <f t="shared" si="270"/>
        <v>0.92195879413367499</v>
      </c>
      <c r="CR80" s="93">
        <f t="shared" si="270"/>
        <v>0.93464188450642716</v>
      </c>
      <c r="CS80" s="93">
        <f t="shared" si="270"/>
        <v>0.94788382149268002</v>
      </c>
      <c r="CT80" s="93">
        <f t="shared" si="270"/>
        <v>0.96246516879999999</v>
      </c>
      <c r="CU80" s="93">
        <f t="shared" si="270"/>
        <v>0.97911999999999999</v>
      </c>
      <c r="CV80" s="93">
        <f t="shared" si="270"/>
        <v>1</v>
      </c>
      <c r="CW80" s="93">
        <f t="shared" si="270"/>
        <v>0</v>
      </c>
      <c r="CX80" s="93">
        <f t="shared" si="270"/>
        <v>0</v>
      </c>
      <c r="CY80" s="93">
        <f t="shared" si="383"/>
        <v>0</v>
      </c>
      <c r="CZ80" s="93">
        <f t="shared" si="382"/>
        <v>0</v>
      </c>
      <c r="DA80" s="93">
        <f t="shared" si="382"/>
        <v>0</v>
      </c>
      <c r="DB80" s="93">
        <f t="shared" si="382"/>
        <v>0</v>
      </c>
      <c r="DC80" s="93">
        <f t="shared" si="382"/>
        <v>0</v>
      </c>
      <c r="DD80" s="93">
        <f t="shared" si="382"/>
        <v>0</v>
      </c>
      <c r="DE80" s="93">
        <f t="shared" si="382"/>
        <v>0</v>
      </c>
      <c r="DF80" s="93">
        <f t="shared" si="382"/>
        <v>0</v>
      </c>
      <c r="DG80" s="93">
        <f t="shared" si="382"/>
        <v>0</v>
      </c>
      <c r="DH80" s="93">
        <f t="shared" si="382"/>
        <v>0</v>
      </c>
      <c r="DI80" s="93">
        <f t="shared" si="382"/>
        <v>0</v>
      </c>
      <c r="DJ80" s="93">
        <f t="shared" si="382"/>
        <v>0</v>
      </c>
      <c r="DK80" s="93">
        <f t="shared" si="382"/>
        <v>0</v>
      </c>
      <c r="DL80" s="93">
        <f t="shared" si="382"/>
        <v>0</v>
      </c>
      <c r="DM80" s="93">
        <f t="shared" si="382"/>
        <v>0</v>
      </c>
      <c r="DN80" s="93">
        <f t="shared" si="382"/>
        <v>0</v>
      </c>
      <c r="DO80" s="93">
        <f t="shared" si="269"/>
        <v>0</v>
      </c>
      <c r="DP80" s="93">
        <f t="shared" si="269"/>
        <v>0</v>
      </c>
      <c r="DQ80" s="93">
        <f t="shared" si="269"/>
        <v>0</v>
      </c>
      <c r="DR80" s="93">
        <f t="shared" si="269"/>
        <v>0</v>
      </c>
      <c r="DS80" s="93">
        <f t="shared" si="269"/>
        <v>0</v>
      </c>
      <c r="DU80" s="37">
        <v>76</v>
      </c>
      <c r="DV80" s="93">
        <f t="shared" si="278"/>
        <v>0.32972089470616478</v>
      </c>
      <c r="DW80" s="93">
        <f t="shared" si="279"/>
        <v>0.33456973139302015</v>
      </c>
      <c r="DX80" s="93">
        <f t="shared" si="280"/>
        <v>0.33948987450174101</v>
      </c>
      <c r="DY80" s="93">
        <f t="shared" si="281"/>
        <v>0.34448237265617832</v>
      </c>
      <c r="DZ80" s="93">
        <f t="shared" si="282"/>
        <v>0.34954828990112208</v>
      </c>
      <c r="EA80" s="93">
        <f t="shared" si="283"/>
        <v>0.35468870592907975</v>
      </c>
      <c r="EB80" s="93">
        <f t="shared" si="284"/>
        <v>0.35990471631038967</v>
      </c>
      <c r="EC80" s="93">
        <f t="shared" si="285"/>
        <v>0.3651974327267189</v>
      </c>
      <c r="ED80" s="93">
        <f t="shared" si="286"/>
        <v>0.37056798320799411</v>
      </c>
      <c r="EE80" s="93">
        <f t="shared" si="287"/>
        <v>0.37601751237281755</v>
      </c>
      <c r="EF80" s="93">
        <f t="shared" si="288"/>
        <v>0.3815471816724178</v>
      </c>
      <c r="EG80" s="93">
        <f t="shared" si="289"/>
        <v>0.38715816963818861</v>
      </c>
      <c r="EH80" s="93">
        <f t="shared" si="290"/>
        <v>0.39285167213286781</v>
      </c>
      <c r="EI80" s="93">
        <f t="shared" si="291"/>
        <v>0.39862890260540995</v>
      </c>
      <c r="EJ80" s="93">
        <f t="shared" si="292"/>
        <v>0.40449109234960712</v>
      </c>
      <c r="EK80" s="93">
        <f t="shared" si="293"/>
        <v>0.41043949076651309</v>
      </c>
      <c r="EL80" s="93">
        <f t="shared" si="294"/>
        <v>0.41647536563072646</v>
      </c>
      <c r="EM80" s="93">
        <f t="shared" si="295"/>
        <v>0.42260000336059006</v>
      </c>
      <c r="EN80" s="93">
        <f t="shared" si="296"/>
        <v>0.42881470929236343</v>
      </c>
      <c r="EO80" s="93">
        <f t="shared" si="297"/>
        <v>0.43512080795842756</v>
      </c>
      <c r="EP80" s="93">
        <f t="shared" si="298"/>
        <v>0.44151964336958088</v>
      </c>
      <c r="EQ80" s="93">
        <f t="shared" si="299"/>
        <v>0.44801257930148641</v>
      </c>
      <c r="ER80" s="93">
        <f t="shared" si="300"/>
        <v>0.45460099958533173</v>
      </c>
      <c r="ES80" s="93">
        <f t="shared" si="301"/>
        <v>0.46128630840276302</v>
      </c>
      <c r="ET80" s="93">
        <f t="shared" si="302"/>
        <v>0.46806993058515656</v>
      </c>
      <c r="EU80" s="93">
        <f t="shared" si="303"/>
        <v>0.47495331191729118</v>
      </c>
      <c r="EV80" s="93">
        <f t="shared" si="304"/>
        <v>0.48193791944548658</v>
      </c>
      <c r="EW80" s="93">
        <f t="shared" si="305"/>
        <v>0.48902524179027312</v>
      </c>
      <c r="EX80" s="93">
        <f t="shared" si="306"/>
        <v>0.49621678946365944</v>
      </c>
      <c r="EY80" s="93">
        <f t="shared" si="307"/>
        <v>0.50351409519106616</v>
      </c>
      <c r="EZ80" s="93">
        <f t="shared" si="308"/>
        <v>0.51091871423799351</v>
      </c>
      <c r="FA80" s="93">
        <f t="shared" si="309"/>
        <v>0.51843222474149331</v>
      </c>
      <c r="FB80" s="93">
        <f t="shared" si="310"/>
        <v>0.5260562280465152</v>
      </c>
      <c r="FC80" s="93">
        <f t="shared" si="311"/>
        <v>0.53379234904719919</v>
      </c>
      <c r="FD80" s="93">
        <f t="shared" si="312"/>
        <v>0.54164223653318744</v>
      </c>
      <c r="FE80" s="93">
        <f t="shared" si="313"/>
        <v>0.54960756354102847</v>
      </c>
      <c r="FF80" s="93">
        <f t="shared" si="314"/>
        <v>0.55769002771074938</v>
      </c>
      <c r="FG80" s="93">
        <f t="shared" si="315"/>
        <v>0.56589135164767213</v>
      </c>
      <c r="FH80" s="93">
        <f t="shared" si="316"/>
        <v>0.57421328328954968</v>
      </c>
      <c r="FI80" s="93">
        <f t="shared" si="317"/>
        <v>0.58265759627910185</v>
      </c>
      <c r="FJ80" s="93">
        <f t="shared" si="318"/>
        <v>0.59122609034202978</v>
      </c>
      <c r="FK80" s="93">
        <f t="shared" si="319"/>
        <v>0.59992059167058898</v>
      </c>
      <c r="FL80" s="93">
        <f t="shared" si="320"/>
        <v>0.60874295331280348</v>
      </c>
      <c r="FM80" s="93">
        <f t="shared" si="321"/>
        <v>0.61769505556740356</v>
      </c>
      <c r="FN80" s="93">
        <f t="shared" si="322"/>
        <v>0.62677880638457129</v>
      </c>
      <c r="FO80" s="93">
        <f t="shared" si="323"/>
        <v>0.63599614177257957</v>
      </c>
      <c r="FP80" s="93">
        <f t="shared" si="324"/>
        <v>0.64534902621041157</v>
      </c>
      <c r="FQ80" s="93">
        <f t="shared" si="325"/>
        <v>0.65483945306644697</v>
      </c>
      <c r="FR80" s="93">
        <f t="shared" si="326"/>
        <v>0.6644694450233064</v>
      </c>
      <c r="FS80" s="93">
        <f t="shared" si="327"/>
        <v>0.67424105450894323</v>
      </c>
      <c r="FT80" s="93">
        <f t="shared" si="328"/>
        <v>0.68415636413407466</v>
      </c>
      <c r="FU80" s="93">
        <f t="shared" si="329"/>
        <v>0.69421748713604636</v>
      </c>
      <c r="FV80" s="93">
        <f t="shared" si="330"/>
        <v>0.70442656782922342</v>
      </c>
      <c r="FW80" s="93">
        <f t="shared" si="331"/>
        <v>0.71478578206200605</v>
      </c>
      <c r="FX80" s="93">
        <f t="shared" si="332"/>
        <v>0.72529733768056492</v>
      </c>
      <c r="FY80" s="93">
        <f t="shared" si="333"/>
        <v>0.73596347499939674</v>
      </c>
      <c r="FZ80" s="93">
        <f t="shared" si="334"/>
        <v>0.7467864672787996</v>
      </c>
      <c r="GA80" s="93">
        <f t="shared" si="335"/>
        <v>0.75776862120937016</v>
      </c>
      <c r="GB80" s="93">
        <f t="shared" si="336"/>
        <v>0.76891227740362555</v>
      </c>
      <c r="GC80" s="93">
        <f t="shared" si="337"/>
        <v>0.78021981089485526</v>
      </c>
      <c r="GD80" s="93">
        <f t="shared" si="338"/>
        <v>0.79169363164330897</v>
      </c>
      <c r="GE80" s="93">
        <f t="shared" si="339"/>
        <v>0.80333618504982807</v>
      </c>
      <c r="GF80" s="93">
        <f t="shared" si="340"/>
        <v>0.81514995247703126</v>
      </c>
      <c r="GG80" s="93">
        <f t="shared" si="341"/>
        <v>0.827137451778164</v>
      </c>
      <c r="GH80" s="93">
        <f t="shared" si="342"/>
        <v>0.83930123783372512</v>
      </c>
      <c r="GI80" s="93">
        <f t="shared" si="343"/>
        <v>0.8516439030959857</v>
      </c>
      <c r="GJ80" s="93">
        <f t="shared" si="344"/>
        <v>0.86416807814151486</v>
      </c>
      <c r="GK80" s="93">
        <f t="shared" si="345"/>
        <v>0.8768764322318312</v>
      </c>
      <c r="GL80" s="93">
        <f t="shared" si="346"/>
        <v>0.88977167388229927</v>
      </c>
      <c r="GM80" s="93">
        <f t="shared" si="347"/>
        <v>0.90285655143939192</v>
      </c>
      <c r="GN80" s="93">
        <f t="shared" si="348"/>
        <v>0.91613385366644173</v>
      </c>
      <c r="GO80" s="93">
        <f t="shared" si="349"/>
        <v>0.92960641033800695</v>
      </c>
      <c r="GP80" s="93">
        <f t="shared" si="350"/>
        <v>0.94327709284297756</v>
      </c>
      <c r="GQ80" s="93">
        <f t="shared" si="351"/>
        <v>0.95714881479655067</v>
      </c>
      <c r="GR80" s="93">
        <f t="shared" si="352"/>
        <v>0.97122453266120568</v>
      </c>
      <c r="GS80" s="93">
        <f t="shared" si="353"/>
        <v>0.98550724637681164</v>
      </c>
      <c r="GT80" s="93">
        <f t="shared" si="354"/>
        <v>1</v>
      </c>
      <c r="GU80" s="93">
        <f t="shared" si="355"/>
        <v>0</v>
      </c>
      <c r="GV80" s="93">
        <f t="shared" si="356"/>
        <v>0</v>
      </c>
      <c r="GW80" s="93">
        <f t="shared" si="357"/>
        <v>0</v>
      </c>
      <c r="GX80" s="93">
        <f t="shared" si="358"/>
        <v>0</v>
      </c>
      <c r="GY80" s="93">
        <f t="shared" si="359"/>
        <v>0</v>
      </c>
      <c r="GZ80" s="93">
        <f t="shared" si="360"/>
        <v>0</v>
      </c>
      <c r="HA80" s="93">
        <f t="shared" si="361"/>
        <v>0</v>
      </c>
      <c r="HB80" s="93">
        <f t="shared" si="362"/>
        <v>0</v>
      </c>
      <c r="HC80" s="93">
        <f t="shared" si="363"/>
        <v>0</v>
      </c>
      <c r="HD80" s="93">
        <f t="shared" si="364"/>
        <v>0</v>
      </c>
      <c r="HE80" s="93">
        <f t="shared" si="365"/>
        <v>0</v>
      </c>
      <c r="HF80" s="93">
        <f t="shared" si="366"/>
        <v>0</v>
      </c>
      <c r="HG80" s="93">
        <f t="shared" si="367"/>
        <v>0</v>
      </c>
      <c r="HH80" s="93">
        <f t="shared" si="368"/>
        <v>0</v>
      </c>
      <c r="HI80" s="93">
        <f t="shared" si="369"/>
        <v>0</v>
      </c>
      <c r="HJ80" s="93">
        <f t="shared" si="370"/>
        <v>0</v>
      </c>
      <c r="HK80" s="93">
        <f t="shared" si="371"/>
        <v>0</v>
      </c>
      <c r="HL80" s="93">
        <f t="shared" si="372"/>
        <v>0</v>
      </c>
      <c r="HM80" s="93">
        <f t="shared" si="373"/>
        <v>0</v>
      </c>
      <c r="HN80" s="93">
        <f t="shared" si="374"/>
        <v>0</v>
      </c>
      <c r="HO80" s="93">
        <f t="shared" si="375"/>
        <v>0</v>
      </c>
      <c r="HP80" s="93">
        <f t="shared" si="376"/>
        <v>0</v>
      </c>
      <c r="HQ80" s="93">
        <f t="shared" si="377"/>
        <v>0</v>
      </c>
    </row>
    <row r="81" spans="2:225" x14ac:dyDescent="0.25">
      <c r="B81" s="40">
        <v>77</v>
      </c>
      <c r="C81" s="91">
        <f t="shared" ca="1" si="271"/>
        <v>0</v>
      </c>
      <c r="D81" s="91">
        <f t="shared" ca="1" si="272"/>
        <v>0</v>
      </c>
      <c r="E81" s="91">
        <f t="shared" ca="1" si="273"/>
        <v>714416.4004419425</v>
      </c>
      <c r="F81" s="91">
        <f t="shared" ca="1" si="274"/>
        <v>749274.89228612231</v>
      </c>
      <c r="H81" s="40">
        <v>77</v>
      </c>
      <c r="I81" s="91">
        <v>0</v>
      </c>
      <c r="J81" s="41">
        <v>0</v>
      </c>
      <c r="K81" s="92">
        <f t="shared" si="275"/>
        <v>0</v>
      </c>
      <c r="L81" s="92">
        <f t="shared" si="276"/>
        <v>0</v>
      </c>
      <c r="M81" s="42"/>
      <c r="N81" s="40">
        <v>77</v>
      </c>
      <c r="O81" s="54">
        <f t="shared" si="379"/>
        <v>4.5612408870298156</v>
      </c>
      <c r="P81" s="92">
        <f t="shared" si="258"/>
        <v>287.35817588287836</v>
      </c>
      <c r="Q81" s="92">
        <f t="shared" si="277"/>
        <v>104885.7341972506</v>
      </c>
      <c r="R81" s="42"/>
      <c r="S81" s="40">
        <v>77</v>
      </c>
      <c r="T81" s="54">
        <f>'7. Dödsrisk'!F81</f>
        <v>2.5309999999999999E-2</v>
      </c>
      <c r="U81" s="90">
        <f t="shared" si="380"/>
        <v>0.97469000000000006</v>
      </c>
      <c r="V81" s="43"/>
      <c r="W81" s="37">
        <v>77</v>
      </c>
      <c r="X81" s="93">
        <f t="shared" si="385"/>
        <v>0.79550958536633742</v>
      </c>
      <c r="Y81" s="93">
        <f t="shared" si="385"/>
        <v>0.79718367107559618</v>
      </c>
      <c r="Z81" s="93">
        <f t="shared" si="385"/>
        <v>0.79733516475690014</v>
      </c>
      <c r="AA81" s="93">
        <f t="shared" si="385"/>
        <v>0.79742288127384042</v>
      </c>
      <c r="AB81" s="93">
        <f t="shared" si="385"/>
        <v>0.79746275441156045</v>
      </c>
      <c r="AC81" s="93">
        <f t="shared" si="385"/>
        <v>0.79751858071221093</v>
      </c>
      <c r="AD81" s="93">
        <f t="shared" si="385"/>
        <v>0.79751858071221093</v>
      </c>
      <c r="AE81" s="93">
        <f t="shared" si="385"/>
        <v>0.79760631740712562</v>
      </c>
      <c r="AF81" s="93">
        <f t="shared" si="385"/>
        <v>0.79767810843688502</v>
      </c>
      <c r="AG81" s="93">
        <f t="shared" si="385"/>
        <v>0.79774990592841855</v>
      </c>
      <c r="AH81" s="93">
        <f t="shared" si="385"/>
        <v>0.79782170988230783</v>
      </c>
      <c r="AI81" s="93">
        <f t="shared" si="385"/>
        <v>0.79798130614353679</v>
      </c>
      <c r="AJ81" s="93">
        <f t="shared" si="385"/>
        <v>0.79801322667260366</v>
      </c>
      <c r="AK81" s="93">
        <f t="shared" si="385"/>
        <v>0.79804514847854235</v>
      </c>
      <c r="AL81" s="93">
        <f t="shared" si="385"/>
        <v>0.7981728561355248</v>
      </c>
      <c r="AM81" s="93">
        <f t="shared" si="384"/>
        <v>0.79833252264005239</v>
      </c>
      <c r="AN81" s="93">
        <f t="shared" si="384"/>
        <v>0.79838042546558041</v>
      </c>
      <c r="AO81" s="93">
        <f t="shared" si="384"/>
        <v>0.79856409520747806</v>
      </c>
      <c r="AP81" s="93">
        <f t="shared" si="384"/>
        <v>0.79859603904904009</v>
      </c>
      <c r="AQ81" s="93">
        <f t="shared" si="384"/>
        <v>0.79875579020708154</v>
      </c>
      <c r="AR81" s="93">
        <f t="shared" si="384"/>
        <v>0.79893155514921388</v>
      </c>
      <c r="AS81" s="93">
        <f t="shared" si="384"/>
        <v>0.79913933137537185</v>
      </c>
      <c r="AT81" s="93">
        <f t="shared" si="384"/>
        <v>0.79934716163739772</v>
      </c>
      <c r="AU81" s="93">
        <f t="shared" si="384"/>
        <v>0.7994830737599371</v>
      </c>
      <c r="AV81" s="93">
        <f t="shared" si="384"/>
        <v>0.79969899248790866</v>
      </c>
      <c r="AW81" s="93">
        <f t="shared" si="384"/>
        <v>0.79990696829966645</v>
      </c>
      <c r="AX81" s="93">
        <f t="shared" si="384"/>
        <v>0.80008298655670884</v>
      </c>
      <c r="AY81" s="93">
        <f t="shared" si="384"/>
        <v>0.80030707253701916</v>
      </c>
      <c r="AZ81" s="93">
        <f t="shared" si="384"/>
        <v>0.80053122127897758</v>
      </c>
      <c r="BA81" s="93">
        <f t="shared" si="384"/>
        <v>0.80077145271479178</v>
      </c>
      <c r="BB81" s="93">
        <f t="shared" si="384"/>
        <v>0.80106784781848417</v>
      </c>
      <c r="BC81" s="93">
        <f t="shared" si="384"/>
        <v>0.80127617962518694</v>
      </c>
      <c r="BD81" s="93">
        <f t="shared" si="386"/>
        <v>0.8015887992568973</v>
      </c>
      <c r="BE81" s="93">
        <f t="shared" si="386"/>
        <v>0.80190154085783194</v>
      </c>
      <c r="BF81" s="93">
        <f t="shared" si="386"/>
        <v>0.80222242982976344</v>
      </c>
      <c r="BG81" s="93">
        <f t="shared" si="386"/>
        <v>0.80259965166604685</v>
      </c>
      <c r="BH81" s="93">
        <f t="shared" si="386"/>
        <v>0.80280035175398545</v>
      </c>
      <c r="BI81" s="93">
        <f t="shared" si="386"/>
        <v>0.80307339670886613</v>
      </c>
      <c r="BJ81" s="93">
        <f t="shared" si="386"/>
        <v>0.80340279185352637</v>
      </c>
      <c r="BK81" s="93">
        <f t="shared" si="386"/>
        <v>0.80378056872082504</v>
      </c>
      <c r="BL81" s="93">
        <f t="shared" si="386"/>
        <v>0.80408612144697467</v>
      </c>
      <c r="BM81" s="93">
        <f t="shared" si="386"/>
        <v>0.80450446376813434</v>
      </c>
      <c r="BN81" s="93">
        <f t="shared" si="386"/>
        <v>0.80490691722674756</v>
      </c>
      <c r="BO81" s="93">
        <f t="shared" si="386"/>
        <v>0.8054304470173087</v>
      </c>
      <c r="BP81" s="93">
        <f t="shared" si="386"/>
        <v>0.80600270894065684</v>
      </c>
      <c r="BQ81" s="93">
        <f t="shared" si="386"/>
        <v>0.80659152075080465</v>
      </c>
      <c r="BR81" s="93">
        <f t="shared" si="386"/>
        <v>0.80717268508406537</v>
      </c>
      <c r="BS81" s="93">
        <f t="shared" si="386"/>
        <v>0.80801301862343411</v>
      </c>
      <c r="BT81" s="93">
        <f t="shared" si="381"/>
        <v>0.80880564815862954</v>
      </c>
      <c r="BU81" s="93">
        <f t="shared" si="381"/>
        <v>0.80972873892099928</v>
      </c>
      <c r="BV81" s="93">
        <f t="shared" si="381"/>
        <v>0.81098576685963186</v>
      </c>
      <c r="BW81" s="93">
        <f t="shared" si="381"/>
        <v>0.81223661124094282</v>
      </c>
      <c r="BX81" s="93">
        <f t="shared" si="381"/>
        <v>0.81365236635840643</v>
      </c>
      <c r="BY81" s="93">
        <f t="shared" si="381"/>
        <v>0.81501343880120414</v>
      </c>
      <c r="BZ81" s="93">
        <f t="shared" si="381"/>
        <v>0.81661400224560565</v>
      </c>
      <c r="CA81" s="93">
        <f t="shared" si="381"/>
        <v>0.8182341057750403</v>
      </c>
      <c r="CB81" s="93">
        <f t="shared" si="381"/>
        <v>0.82042463956267231</v>
      </c>
      <c r="CC81" s="93">
        <f t="shared" si="381"/>
        <v>0.8228438003356594</v>
      </c>
      <c r="CD81" s="93">
        <f t="shared" si="381"/>
        <v>0.82554332701499855</v>
      </c>
      <c r="CE81" s="93">
        <f t="shared" si="381"/>
        <v>0.82828495020016113</v>
      </c>
      <c r="CF81" s="93">
        <f t="shared" si="381"/>
        <v>0.83156965031892083</v>
      </c>
      <c r="CG81" s="93">
        <f t="shared" si="381"/>
        <v>0.83544612031719245</v>
      </c>
      <c r="CH81" s="93">
        <f t="shared" si="381"/>
        <v>0.83955152728561921</v>
      </c>
      <c r="CI81" s="93">
        <f t="shared" si="270"/>
        <v>0.84370254380112064</v>
      </c>
      <c r="CJ81" s="93">
        <f t="shared" si="270"/>
        <v>0.84880385496948729</v>
      </c>
      <c r="CK81" s="93">
        <f t="shared" si="270"/>
        <v>0.85418522186725088</v>
      </c>
      <c r="CL81" s="93">
        <f t="shared" si="270"/>
        <v>0.86035395975872098</v>
      </c>
      <c r="CM81" s="93">
        <f t="shared" si="270"/>
        <v>0.86706504319303512</v>
      </c>
      <c r="CN81" s="93">
        <f t="shared" si="270"/>
        <v>0.87452473921856944</v>
      </c>
      <c r="CO81" s="93">
        <f t="shared" si="270"/>
        <v>0.88276089840064742</v>
      </c>
      <c r="CP81" s="93">
        <f t="shared" si="270"/>
        <v>0.89275980825308199</v>
      </c>
      <c r="CQ81" s="93">
        <f t="shared" si="270"/>
        <v>0.90264375739657443</v>
      </c>
      <c r="CR81" s="93">
        <f t="shared" si="270"/>
        <v>0.91506113702601743</v>
      </c>
      <c r="CS81" s="93">
        <f t="shared" si="270"/>
        <v>0.92802565543240834</v>
      </c>
      <c r="CT81" s="93">
        <f t="shared" si="270"/>
        <v>0.94230152351363994</v>
      </c>
      <c r="CU81" s="93">
        <f t="shared" si="270"/>
        <v>0.95860743599999998</v>
      </c>
      <c r="CV81" s="93">
        <f t="shared" si="270"/>
        <v>0.97904999999999998</v>
      </c>
      <c r="CW81" s="93">
        <f t="shared" si="270"/>
        <v>1</v>
      </c>
      <c r="CX81" s="93">
        <f t="shared" si="270"/>
        <v>0</v>
      </c>
      <c r="CY81" s="93">
        <f t="shared" si="383"/>
        <v>0</v>
      </c>
      <c r="CZ81" s="93">
        <f t="shared" si="382"/>
        <v>0</v>
      </c>
      <c r="DA81" s="93">
        <f t="shared" si="382"/>
        <v>0</v>
      </c>
      <c r="DB81" s="93">
        <f t="shared" si="382"/>
        <v>0</v>
      </c>
      <c r="DC81" s="93">
        <f t="shared" si="382"/>
        <v>0</v>
      </c>
      <c r="DD81" s="93">
        <f t="shared" si="382"/>
        <v>0</v>
      </c>
      <c r="DE81" s="93">
        <f t="shared" si="382"/>
        <v>0</v>
      </c>
      <c r="DF81" s="93">
        <f t="shared" si="382"/>
        <v>0</v>
      </c>
      <c r="DG81" s="93">
        <f t="shared" si="382"/>
        <v>0</v>
      </c>
      <c r="DH81" s="93">
        <f t="shared" si="382"/>
        <v>0</v>
      </c>
      <c r="DI81" s="93">
        <f t="shared" si="382"/>
        <v>0</v>
      </c>
      <c r="DJ81" s="93">
        <f t="shared" si="382"/>
        <v>0</v>
      </c>
      <c r="DK81" s="93">
        <f t="shared" si="382"/>
        <v>0</v>
      </c>
      <c r="DL81" s="93">
        <f t="shared" si="382"/>
        <v>0</v>
      </c>
      <c r="DM81" s="93">
        <f t="shared" si="382"/>
        <v>0</v>
      </c>
      <c r="DN81" s="93">
        <f t="shared" si="382"/>
        <v>0</v>
      </c>
      <c r="DO81" s="93">
        <f t="shared" si="269"/>
        <v>0</v>
      </c>
      <c r="DP81" s="93">
        <f t="shared" si="269"/>
        <v>0</v>
      </c>
      <c r="DQ81" s="93">
        <f t="shared" si="269"/>
        <v>0</v>
      </c>
      <c r="DR81" s="93">
        <f t="shared" si="269"/>
        <v>0</v>
      </c>
      <c r="DS81" s="93">
        <f t="shared" si="269"/>
        <v>0</v>
      </c>
      <c r="DU81" s="37">
        <v>77</v>
      </c>
      <c r="DV81" s="93">
        <f t="shared" si="278"/>
        <v>0.3249423310147711</v>
      </c>
      <c r="DW81" s="93">
        <f t="shared" si="279"/>
        <v>0.32972089470616478</v>
      </c>
      <c r="DX81" s="93">
        <f t="shared" si="280"/>
        <v>0.33456973139302015</v>
      </c>
      <c r="DY81" s="93">
        <f t="shared" si="281"/>
        <v>0.33948987450174101</v>
      </c>
      <c r="DZ81" s="93">
        <f t="shared" si="282"/>
        <v>0.34448237265617832</v>
      </c>
      <c r="EA81" s="93">
        <f t="shared" si="283"/>
        <v>0.34954828990112208</v>
      </c>
      <c r="EB81" s="93">
        <f t="shared" si="284"/>
        <v>0.35468870592907975</v>
      </c>
      <c r="EC81" s="93">
        <f t="shared" si="285"/>
        <v>0.35990471631038967</v>
      </c>
      <c r="ED81" s="93">
        <f t="shared" si="286"/>
        <v>0.3651974327267189</v>
      </c>
      <c r="EE81" s="93">
        <f t="shared" si="287"/>
        <v>0.37056798320799411</v>
      </c>
      <c r="EF81" s="93">
        <f t="shared" si="288"/>
        <v>0.37601751237281755</v>
      </c>
      <c r="EG81" s="93">
        <f t="shared" si="289"/>
        <v>0.3815471816724178</v>
      </c>
      <c r="EH81" s="93">
        <f t="shared" si="290"/>
        <v>0.38715816963818861</v>
      </c>
      <c r="EI81" s="93">
        <f t="shared" si="291"/>
        <v>0.39285167213286781</v>
      </c>
      <c r="EJ81" s="93">
        <f t="shared" si="292"/>
        <v>0.39862890260540995</v>
      </c>
      <c r="EK81" s="93">
        <f t="shared" si="293"/>
        <v>0.40449109234960712</v>
      </c>
      <c r="EL81" s="93">
        <f t="shared" si="294"/>
        <v>0.41043949076651309</v>
      </c>
      <c r="EM81" s="93">
        <f t="shared" si="295"/>
        <v>0.41647536563072646</v>
      </c>
      <c r="EN81" s="93">
        <f t="shared" si="296"/>
        <v>0.42260000336059006</v>
      </c>
      <c r="EO81" s="93">
        <f t="shared" si="297"/>
        <v>0.42881470929236343</v>
      </c>
      <c r="EP81" s="93">
        <f t="shared" si="298"/>
        <v>0.43512080795842756</v>
      </c>
      <c r="EQ81" s="93">
        <f t="shared" si="299"/>
        <v>0.44151964336958088</v>
      </c>
      <c r="ER81" s="93">
        <f t="shared" si="300"/>
        <v>0.44801257930148641</v>
      </c>
      <c r="ES81" s="93">
        <f t="shared" si="301"/>
        <v>0.45460099958533173</v>
      </c>
      <c r="ET81" s="93">
        <f t="shared" si="302"/>
        <v>0.46128630840276302</v>
      </c>
      <c r="EU81" s="93">
        <f t="shared" si="303"/>
        <v>0.46806993058515656</v>
      </c>
      <c r="EV81" s="93">
        <f t="shared" si="304"/>
        <v>0.47495331191729118</v>
      </c>
      <c r="EW81" s="93">
        <f t="shared" si="305"/>
        <v>0.48193791944548658</v>
      </c>
      <c r="EX81" s="93">
        <f t="shared" si="306"/>
        <v>0.48902524179027312</v>
      </c>
      <c r="EY81" s="93">
        <f t="shared" si="307"/>
        <v>0.49621678946365944</v>
      </c>
      <c r="EZ81" s="93">
        <f t="shared" si="308"/>
        <v>0.50351409519106616</v>
      </c>
      <c r="FA81" s="93">
        <f t="shared" si="309"/>
        <v>0.51091871423799351</v>
      </c>
      <c r="FB81" s="93">
        <f t="shared" si="310"/>
        <v>0.51843222474149331</v>
      </c>
      <c r="FC81" s="93">
        <f t="shared" si="311"/>
        <v>0.5260562280465152</v>
      </c>
      <c r="FD81" s="93">
        <f t="shared" si="312"/>
        <v>0.53379234904719919</v>
      </c>
      <c r="FE81" s="93">
        <f t="shared" si="313"/>
        <v>0.54164223653318744</v>
      </c>
      <c r="FF81" s="93">
        <f t="shared" si="314"/>
        <v>0.54960756354102847</v>
      </c>
      <c r="FG81" s="93">
        <f t="shared" si="315"/>
        <v>0.55769002771074938</v>
      </c>
      <c r="FH81" s="93">
        <f t="shared" si="316"/>
        <v>0.56589135164767213</v>
      </c>
      <c r="FI81" s="93">
        <f t="shared" si="317"/>
        <v>0.57421328328954968</v>
      </c>
      <c r="FJ81" s="93">
        <f t="shared" si="318"/>
        <v>0.58265759627910185</v>
      </c>
      <c r="FK81" s="93">
        <f t="shared" si="319"/>
        <v>0.59122609034202978</v>
      </c>
      <c r="FL81" s="93">
        <f t="shared" si="320"/>
        <v>0.59992059167058898</v>
      </c>
      <c r="FM81" s="93">
        <f t="shared" si="321"/>
        <v>0.60874295331280348</v>
      </c>
      <c r="FN81" s="93">
        <f t="shared" si="322"/>
        <v>0.61769505556740356</v>
      </c>
      <c r="FO81" s="93">
        <f t="shared" si="323"/>
        <v>0.62677880638457129</v>
      </c>
      <c r="FP81" s="93">
        <f t="shared" si="324"/>
        <v>0.63599614177257957</v>
      </c>
      <c r="FQ81" s="93">
        <f t="shared" si="325"/>
        <v>0.64534902621041157</v>
      </c>
      <c r="FR81" s="93">
        <f t="shared" si="326"/>
        <v>0.65483945306644697</v>
      </c>
      <c r="FS81" s="93">
        <f t="shared" si="327"/>
        <v>0.6644694450233064</v>
      </c>
      <c r="FT81" s="93">
        <f t="shared" si="328"/>
        <v>0.67424105450894323</v>
      </c>
      <c r="FU81" s="93">
        <f t="shared" si="329"/>
        <v>0.68415636413407466</v>
      </c>
      <c r="FV81" s="93">
        <f t="shared" si="330"/>
        <v>0.69421748713604636</v>
      </c>
      <c r="FW81" s="93">
        <f t="shared" si="331"/>
        <v>0.70442656782922342</v>
      </c>
      <c r="FX81" s="93">
        <f t="shared" si="332"/>
        <v>0.71478578206200605</v>
      </c>
      <c r="FY81" s="93">
        <f t="shared" si="333"/>
        <v>0.72529733768056492</v>
      </c>
      <c r="FZ81" s="93">
        <f t="shared" si="334"/>
        <v>0.73596347499939674</v>
      </c>
      <c r="GA81" s="93">
        <f t="shared" si="335"/>
        <v>0.7467864672787996</v>
      </c>
      <c r="GB81" s="93">
        <f t="shared" si="336"/>
        <v>0.75776862120937016</v>
      </c>
      <c r="GC81" s="93">
        <f t="shared" si="337"/>
        <v>0.76891227740362555</v>
      </c>
      <c r="GD81" s="93">
        <f t="shared" si="338"/>
        <v>0.78021981089485526</v>
      </c>
      <c r="GE81" s="93">
        <f t="shared" si="339"/>
        <v>0.79169363164330897</v>
      </c>
      <c r="GF81" s="93">
        <f t="shared" si="340"/>
        <v>0.80333618504982807</v>
      </c>
      <c r="GG81" s="93">
        <f t="shared" si="341"/>
        <v>0.81514995247703126</v>
      </c>
      <c r="GH81" s="93">
        <f t="shared" si="342"/>
        <v>0.827137451778164</v>
      </c>
      <c r="GI81" s="93">
        <f t="shared" si="343"/>
        <v>0.83930123783372512</v>
      </c>
      <c r="GJ81" s="93">
        <f t="shared" si="344"/>
        <v>0.8516439030959857</v>
      </c>
      <c r="GK81" s="93">
        <f t="shared" si="345"/>
        <v>0.86416807814151486</v>
      </c>
      <c r="GL81" s="93">
        <f t="shared" si="346"/>
        <v>0.8768764322318312</v>
      </c>
      <c r="GM81" s="93">
        <f t="shared" si="347"/>
        <v>0.88977167388229927</v>
      </c>
      <c r="GN81" s="93">
        <f t="shared" si="348"/>
        <v>0.90285655143939192</v>
      </c>
      <c r="GO81" s="93">
        <f t="shared" si="349"/>
        <v>0.91613385366644173</v>
      </c>
      <c r="GP81" s="93">
        <f t="shared" si="350"/>
        <v>0.92960641033800695</v>
      </c>
      <c r="GQ81" s="93">
        <f t="shared" si="351"/>
        <v>0.94327709284297756</v>
      </c>
      <c r="GR81" s="93">
        <f t="shared" si="352"/>
        <v>0.95714881479655067</v>
      </c>
      <c r="GS81" s="93">
        <f t="shared" si="353"/>
        <v>0.97122453266120568</v>
      </c>
      <c r="GT81" s="93">
        <f t="shared" si="354"/>
        <v>0.98550724637681164</v>
      </c>
      <c r="GU81" s="93">
        <f t="shared" si="355"/>
        <v>1</v>
      </c>
      <c r="GV81" s="93">
        <f t="shared" si="356"/>
        <v>0</v>
      </c>
      <c r="GW81" s="93">
        <f t="shared" si="357"/>
        <v>0</v>
      </c>
      <c r="GX81" s="93">
        <f t="shared" si="358"/>
        <v>0</v>
      </c>
      <c r="GY81" s="93">
        <f t="shared" si="359"/>
        <v>0</v>
      </c>
      <c r="GZ81" s="93">
        <f t="shared" si="360"/>
        <v>0</v>
      </c>
      <c r="HA81" s="93">
        <f t="shared" si="361"/>
        <v>0</v>
      </c>
      <c r="HB81" s="93">
        <f t="shared" si="362"/>
        <v>0</v>
      </c>
      <c r="HC81" s="93">
        <f t="shared" si="363"/>
        <v>0</v>
      </c>
      <c r="HD81" s="93">
        <f t="shared" si="364"/>
        <v>0</v>
      </c>
      <c r="HE81" s="93">
        <f t="shared" si="365"/>
        <v>0</v>
      </c>
      <c r="HF81" s="93">
        <f t="shared" si="366"/>
        <v>0</v>
      </c>
      <c r="HG81" s="93">
        <f t="shared" si="367"/>
        <v>0</v>
      </c>
      <c r="HH81" s="93">
        <f t="shared" si="368"/>
        <v>0</v>
      </c>
      <c r="HI81" s="93">
        <f t="shared" si="369"/>
        <v>0</v>
      </c>
      <c r="HJ81" s="93">
        <f t="shared" si="370"/>
        <v>0</v>
      </c>
      <c r="HK81" s="93">
        <f t="shared" si="371"/>
        <v>0</v>
      </c>
      <c r="HL81" s="93">
        <f t="shared" si="372"/>
        <v>0</v>
      </c>
      <c r="HM81" s="93">
        <f t="shared" si="373"/>
        <v>0</v>
      </c>
      <c r="HN81" s="93">
        <f t="shared" si="374"/>
        <v>0</v>
      </c>
      <c r="HO81" s="93">
        <f t="shared" si="375"/>
        <v>0</v>
      </c>
      <c r="HP81" s="93">
        <f t="shared" si="376"/>
        <v>0</v>
      </c>
      <c r="HQ81" s="93">
        <f t="shared" si="377"/>
        <v>0</v>
      </c>
    </row>
    <row r="82" spans="2:225" x14ac:dyDescent="0.25">
      <c r="B82" s="40">
        <v>78</v>
      </c>
      <c r="C82" s="91">
        <f t="shared" ca="1" si="271"/>
        <v>0</v>
      </c>
      <c r="D82" s="91">
        <f t="shared" ca="1" si="272"/>
        <v>0</v>
      </c>
      <c r="E82" s="91">
        <f t="shared" ca="1" si="273"/>
        <v>634554.93799361435</v>
      </c>
      <c r="F82" s="91">
        <f t="shared" ca="1" si="274"/>
        <v>661122.15995739331</v>
      </c>
      <c r="H82" s="40">
        <v>78</v>
      </c>
      <c r="I82" s="91">
        <v>0</v>
      </c>
      <c r="J82" s="41">
        <v>0</v>
      </c>
      <c r="K82" s="92">
        <f t="shared" si="275"/>
        <v>0</v>
      </c>
      <c r="L82" s="92">
        <f t="shared" si="276"/>
        <v>0</v>
      </c>
      <c r="M82" s="42"/>
      <c r="N82" s="40">
        <v>78</v>
      </c>
      <c r="O82" s="54">
        <f t="shared" si="379"/>
        <v>4.5612408870298156</v>
      </c>
      <c r="P82" s="92">
        <f t="shared" si="258"/>
        <v>287.35817588287836</v>
      </c>
      <c r="Q82" s="92">
        <f t="shared" si="277"/>
        <v>104885.7341972506</v>
      </c>
      <c r="R82" s="42"/>
      <c r="S82" s="40">
        <v>78</v>
      </c>
      <c r="T82" s="54">
        <f>'7. Dödsrisk'!F82</f>
        <v>2.7129999999999998E-2</v>
      </c>
      <c r="U82" s="90">
        <f t="shared" si="380"/>
        <v>0.97287000000000001</v>
      </c>
      <c r="V82" s="43"/>
      <c r="W82" s="37">
        <v>78</v>
      </c>
      <c r="X82" s="93">
        <f t="shared" si="385"/>
        <v>0.77537523776071549</v>
      </c>
      <c r="Y82" s="93">
        <f t="shared" si="385"/>
        <v>0.77700695236067285</v>
      </c>
      <c r="Z82" s="93">
        <f t="shared" si="385"/>
        <v>0.77715461173690303</v>
      </c>
      <c r="AA82" s="93">
        <f t="shared" si="385"/>
        <v>0.77724010814879951</v>
      </c>
      <c r="AB82" s="93">
        <f t="shared" si="385"/>
        <v>0.77727897209740393</v>
      </c>
      <c r="AC82" s="93">
        <f t="shared" si="385"/>
        <v>0.7773333854343849</v>
      </c>
      <c r="AD82" s="93">
        <f t="shared" si="385"/>
        <v>0.7773333854343849</v>
      </c>
      <c r="AE82" s="93">
        <f t="shared" si="385"/>
        <v>0.77741890151355131</v>
      </c>
      <c r="AF82" s="93">
        <f t="shared" si="385"/>
        <v>0.77748887551234747</v>
      </c>
      <c r="AG82" s="93">
        <f t="shared" si="385"/>
        <v>0.77755885580937034</v>
      </c>
      <c r="AH82" s="93">
        <f t="shared" si="385"/>
        <v>0.7776288424051867</v>
      </c>
      <c r="AI82" s="93">
        <f t="shared" si="385"/>
        <v>0.77778439928504395</v>
      </c>
      <c r="AJ82" s="93">
        <f t="shared" si="385"/>
        <v>0.77781551190552012</v>
      </c>
      <c r="AK82" s="93">
        <f t="shared" si="385"/>
        <v>0.77784662577055053</v>
      </c>
      <c r="AL82" s="93">
        <f t="shared" si="385"/>
        <v>0.77797110114673473</v>
      </c>
      <c r="AM82" s="93">
        <f t="shared" si="384"/>
        <v>0.77812672649203274</v>
      </c>
      <c r="AN82" s="93">
        <f t="shared" si="384"/>
        <v>0.77817341689704667</v>
      </c>
      <c r="AO82" s="93">
        <f t="shared" si="384"/>
        <v>0.77835243795777687</v>
      </c>
      <c r="AP82" s="93">
        <f t="shared" si="384"/>
        <v>0.77838357330070895</v>
      </c>
      <c r="AQ82" s="93">
        <f t="shared" si="384"/>
        <v>0.77853928115694038</v>
      </c>
      <c r="AR82" s="93">
        <f t="shared" si="384"/>
        <v>0.77871059748838733</v>
      </c>
      <c r="AS82" s="93">
        <f t="shared" si="384"/>
        <v>0.77891311489826121</v>
      </c>
      <c r="AT82" s="93">
        <f t="shared" si="384"/>
        <v>0.77911568497635519</v>
      </c>
      <c r="AU82" s="93">
        <f t="shared" si="384"/>
        <v>0.77924815716307316</v>
      </c>
      <c r="AV82" s="93">
        <f t="shared" si="384"/>
        <v>0.7794586109880397</v>
      </c>
      <c r="AW82" s="93">
        <f t="shared" si="384"/>
        <v>0.77966132293200197</v>
      </c>
      <c r="AX82" s="93">
        <f t="shared" si="384"/>
        <v>0.77983288616695856</v>
      </c>
      <c r="AY82" s="93">
        <f t="shared" si="384"/>
        <v>0.78005130053110727</v>
      </c>
      <c r="AZ82" s="93">
        <f t="shared" si="384"/>
        <v>0.78026977606840675</v>
      </c>
      <c r="BA82" s="93">
        <f t="shared" si="384"/>
        <v>0.78050392724658046</v>
      </c>
      <c r="BB82" s="93">
        <f t="shared" si="384"/>
        <v>0.78079282059019839</v>
      </c>
      <c r="BC82" s="93">
        <f t="shared" si="384"/>
        <v>0.7809958795188735</v>
      </c>
      <c r="BD82" s="93">
        <f t="shared" si="386"/>
        <v>0.78130058674770531</v>
      </c>
      <c r="BE82" s="93">
        <f t="shared" si="386"/>
        <v>0.78160541285872021</v>
      </c>
      <c r="BF82" s="93">
        <f t="shared" si="386"/>
        <v>0.78191818013077219</v>
      </c>
      <c r="BG82" s="93">
        <f t="shared" si="386"/>
        <v>0.78228585448237931</v>
      </c>
      <c r="BH82" s="93">
        <f t="shared" si="386"/>
        <v>0.7824814748510921</v>
      </c>
      <c r="BI82" s="93">
        <f t="shared" si="386"/>
        <v>0.78274760903816476</v>
      </c>
      <c r="BJ82" s="93">
        <f t="shared" si="386"/>
        <v>0.78306866719171364</v>
      </c>
      <c r="BK82" s="93">
        <f t="shared" si="386"/>
        <v>0.78343688252650101</v>
      </c>
      <c r="BL82" s="93">
        <f t="shared" si="386"/>
        <v>0.78373470171315174</v>
      </c>
      <c r="BM82" s="93">
        <f t="shared" si="386"/>
        <v>0.78414245579016295</v>
      </c>
      <c r="BN82" s="93">
        <f t="shared" si="386"/>
        <v>0.78453472315173867</v>
      </c>
      <c r="BO82" s="93">
        <f t="shared" si="386"/>
        <v>0.78504500240330066</v>
      </c>
      <c r="BP82" s="93">
        <f t="shared" si="386"/>
        <v>0.78560278037736886</v>
      </c>
      <c r="BQ82" s="93">
        <f t="shared" si="386"/>
        <v>0.78617668936060181</v>
      </c>
      <c r="BR82" s="93">
        <f t="shared" si="386"/>
        <v>0.7867431444245877</v>
      </c>
      <c r="BS82" s="93">
        <f t="shared" si="386"/>
        <v>0.78756220912207509</v>
      </c>
      <c r="BT82" s="93">
        <f t="shared" si="381"/>
        <v>0.78833477720373468</v>
      </c>
      <c r="BU82" s="93">
        <f t="shared" si="381"/>
        <v>0.78923450453890887</v>
      </c>
      <c r="BV82" s="93">
        <f t="shared" si="381"/>
        <v>0.79045971710041463</v>
      </c>
      <c r="BW82" s="93">
        <f t="shared" si="381"/>
        <v>0.79167890261043461</v>
      </c>
      <c r="BX82" s="93">
        <f t="shared" si="381"/>
        <v>0.79305882496587521</v>
      </c>
      <c r="BY82" s="93">
        <f t="shared" si="381"/>
        <v>0.79438544866514571</v>
      </c>
      <c r="BZ82" s="93">
        <f t="shared" si="381"/>
        <v>0.79594550184876944</v>
      </c>
      <c r="CA82" s="93">
        <f t="shared" si="381"/>
        <v>0.79752460055787411</v>
      </c>
      <c r="CB82" s="93">
        <f t="shared" si="381"/>
        <v>0.79965969193534114</v>
      </c>
      <c r="CC82" s="93">
        <f t="shared" si="381"/>
        <v>0.80201762374916385</v>
      </c>
      <c r="CD82" s="93">
        <f t="shared" si="381"/>
        <v>0.804648825408249</v>
      </c>
      <c r="CE82" s="93">
        <f t="shared" si="381"/>
        <v>0.80732105811059507</v>
      </c>
      <c r="CF82" s="93">
        <f t="shared" si="381"/>
        <v>0.81052262246934903</v>
      </c>
      <c r="CG82" s="93">
        <f t="shared" si="381"/>
        <v>0.81430097901196441</v>
      </c>
      <c r="CH82" s="93">
        <f t="shared" si="381"/>
        <v>0.81830247813002022</v>
      </c>
      <c r="CI82" s="93">
        <f t="shared" si="270"/>
        <v>0.82234843241751432</v>
      </c>
      <c r="CJ82" s="93">
        <f t="shared" si="270"/>
        <v>0.82732062940020956</v>
      </c>
      <c r="CK82" s="93">
        <f t="shared" si="270"/>
        <v>0.83256579390179075</v>
      </c>
      <c r="CL82" s="93">
        <f t="shared" si="270"/>
        <v>0.83857840103722781</v>
      </c>
      <c r="CM82" s="93">
        <f t="shared" si="270"/>
        <v>0.84511962694981946</v>
      </c>
      <c r="CN82" s="93">
        <f t="shared" si="270"/>
        <v>0.8523905180689475</v>
      </c>
      <c r="CO82" s="93">
        <f t="shared" si="270"/>
        <v>0.86041822006212709</v>
      </c>
      <c r="CP82" s="93">
        <f t="shared" si="270"/>
        <v>0.87016405750619652</v>
      </c>
      <c r="CQ82" s="93">
        <f t="shared" si="270"/>
        <v>0.87979784389686722</v>
      </c>
      <c r="CR82" s="93">
        <f t="shared" si="270"/>
        <v>0.89190093964788897</v>
      </c>
      <c r="CS82" s="93">
        <f t="shared" si="270"/>
        <v>0.90453732609341408</v>
      </c>
      <c r="CT82" s="93">
        <f t="shared" si="270"/>
        <v>0.91845187195350975</v>
      </c>
      <c r="CU82" s="93">
        <f t="shared" si="270"/>
        <v>0.93434508179483999</v>
      </c>
      <c r="CV82" s="93">
        <f t="shared" si="270"/>
        <v>0.95427024450000009</v>
      </c>
      <c r="CW82" s="93">
        <f t="shared" si="270"/>
        <v>0.97469000000000006</v>
      </c>
      <c r="CX82" s="93">
        <f t="shared" si="270"/>
        <v>1</v>
      </c>
      <c r="CY82" s="93">
        <f t="shared" si="383"/>
        <v>0</v>
      </c>
      <c r="CZ82" s="93">
        <f t="shared" si="382"/>
        <v>0</v>
      </c>
      <c r="DA82" s="93">
        <f t="shared" si="382"/>
        <v>0</v>
      </c>
      <c r="DB82" s="93">
        <f t="shared" si="382"/>
        <v>0</v>
      </c>
      <c r="DC82" s="93">
        <f t="shared" si="382"/>
        <v>0</v>
      </c>
      <c r="DD82" s="93">
        <f t="shared" si="382"/>
        <v>0</v>
      </c>
      <c r="DE82" s="93">
        <f t="shared" si="382"/>
        <v>0</v>
      </c>
      <c r="DF82" s="93">
        <f t="shared" si="382"/>
        <v>0</v>
      </c>
      <c r="DG82" s="93">
        <f t="shared" si="382"/>
        <v>0</v>
      </c>
      <c r="DH82" s="93">
        <f t="shared" si="382"/>
        <v>0</v>
      </c>
      <c r="DI82" s="93">
        <f t="shared" si="382"/>
        <v>0</v>
      </c>
      <c r="DJ82" s="93">
        <f t="shared" si="382"/>
        <v>0</v>
      </c>
      <c r="DK82" s="93">
        <f t="shared" si="382"/>
        <v>0</v>
      </c>
      <c r="DL82" s="93">
        <f t="shared" si="382"/>
        <v>0</v>
      </c>
      <c r="DM82" s="93">
        <f t="shared" si="382"/>
        <v>0</v>
      </c>
      <c r="DN82" s="93">
        <f t="shared" si="382"/>
        <v>0</v>
      </c>
      <c r="DO82" s="93">
        <f t="shared" si="382"/>
        <v>0</v>
      </c>
      <c r="DP82" s="93">
        <f t="shared" ref="DP82:DS97" si="387">IF($W82&lt;DP$3,0,IF($W82=DP$3,1,DP81*$U81))</f>
        <v>0</v>
      </c>
      <c r="DQ82" s="93">
        <f t="shared" si="387"/>
        <v>0</v>
      </c>
      <c r="DR82" s="93">
        <f t="shared" si="387"/>
        <v>0</v>
      </c>
      <c r="DS82" s="93">
        <f t="shared" si="387"/>
        <v>0</v>
      </c>
      <c r="DU82" s="37">
        <v>78</v>
      </c>
      <c r="DV82" s="93">
        <f t="shared" si="278"/>
        <v>0.32023302186962954</v>
      </c>
      <c r="DW82" s="93">
        <f t="shared" si="279"/>
        <v>0.3249423310147711</v>
      </c>
      <c r="DX82" s="93">
        <f t="shared" si="280"/>
        <v>0.32972089470616478</v>
      </c>
      <c r="DY82" s="93">
        <f t="shared" si="281"/>
        <v>0.33456973139302015</v>
      </c>
      <c r="DZ82" s="93">
        <f t="shared" si="282"/>
        <v>0.33948987450174101</v>
      </c>
      <c r="EA82" s="93">
        <f t="shared" si="283"/>
        <v>0.34448237265617832</v>
      </c>
      <c r="EB82" s="93">
        <f t="shared" si="284"/>
        <v>0.34954828990112208</v>
      </c>
      <c r="EC82" s="93">
        <f t="shared" si="285"/>
        <v>0.35468870592907975</v>
      </c>
      <c r="ED82" s="93">
        <f t="shared" si="286"/>
        <v>0.35990471631038967</v>
      </c>
      <c r="EE82" s="93">
        <f t="shared" si="287"/>
        <v>0.3651974327267189</v>
      </c>
      <c r="EF82" s="93">
        <f t="shared" si="288"/>
        <v>0.37056798320799411</v>
      </c>
      <c r="EG82" s="93">
        <f t="shared" si="289"/>
        <v>0.37601751237281755</v>
      </c>
      <c r="EH82" s="93">
        <f t="shared" si="290"/>
        <v>0.3815471816724178</v>
      </c>
      <c r="EI82" s="93">
        <f t="shared" si="291"/>
        <v>0.38715816963818861</v>
      </c>
      <c r="EJ82" s="93">
        <f t="shared" si="292"/>
        <v>0.39285167213286781</v>
      </c>
      <c r="EK82" s="93">
        <f t="shared" si="293"/>
        <v>0.39862890260540995</v>
      </c>
      <c r="EL82" s="93">
        <f t="shared" si="294"/>
        <v>0.40449109234960712</v>
      </c>
      <c r="EM82" s="93">
        <f t="shared" si="295"/>
        <v>0.41043949076651309</v>
      </c>
      <c r="EN82" s="93">
        <f t="shared" si="296"/>
        <v>0.41647536563072646</v>
      </c>
      <c r="EO82" s="93">
        <f t="shared" si="297"/>
        <v>0.42260000336059006</v>
      </c>
      <c r="EP82" s="93">
        <f t="shared" si="298"/>
        <v>0.42881470929236343</v>
      </c>
      <c r="EQ82" s="93">
        <f t="shared" si="299"/>
        <v>0.43512080795842756</v>
      </c>
      <c r="ER82" s="93">
        <f t="shared" si="300"/>
        <v>0.44151964336958088</v>
      </c>
      <c r="ES82" s="93">
        <f t="shared" si="301"/>
        <v>0.44801257930148641</v>
      </c>
      <c r="ET82" s="93">
        <f t="shared" si="302"/>
        <v>0.45460099958533173</v>
      </c>
      <c r="EU82" s="93">
        <f t="shared" si="303"/>
        <v>0.46128630840276302</v>
      </c>
      <c r="EV82" s="93">
        <f t="shared" si="304"/>
        <v>0.46806993058515656</v>
      </c>
      <c r="EW82" s="93">
        <f t="shared" si="305"/>
        <v>0.47495331191729118</v>
      </c>
      <c r="EX82" s="93">
        <f t="shared" si="306"/>
        <v>0.48193791944548658</v>
      </c>
      <c r="EY82" s="93">
        <f t="shared" si="307"/>
        <v>0.48902524179027312</v>
      </c>
      <c r="EZ82" s="93">
        <f t="shared" si="308"/>
        <v>0.49621678946365944</v>
      </c>
      <c r="FA82" s="93">
        <f t="shared" si="309"/>
        <v>0.50351409519106616</v>
      </c>
      <c r="FB82" s="93">
        <f t="shared" si="310"/>
        <v>0.51091871423799351</v>
      </c>
      <c r="FC82" s="93">
        <f t="shared" si="311"/>
        <v>0.51843222474149331</v>
      </c>
      <c r="FD82" s="93">
        <f t="shared" si="312"/>
        <v>0.5260562280465152</v>
      </c>
      <c r="FE82" s="93">
        <f t="shared" si="313"/>
        <v>0.53379234904719919</v>
      </c>
      <c r="FF82" s="93">
        <f t="shared" si="314"/>
        <v>0.54164223653318744</v>
      </c>
      <c r="FG82" s="93">
        <f t="shared" si="315"/>
        <v>0.54960756354102847</v>
      </c>
      <c r="FH82" s="93">
        <f t="shared" si="316"/>
        <v>0.55769002771074938</v>
      </c>
      <c r="FI82" s="93">
        <f t="shared" si="317"/>
        <v>0.56589135164767213</v>
      </c>
      <c r="FJ82" s="93">
        <f t="shared" si="318"/>
        <v>0.57421328328954968</v>
      </c>
      <c r="FK82" s="93">
        <f t="shared" si="319"/>
        <v>0.58265759627910185</v>
      </c>
      <c r="FL82" s="93">
        <f t="shared" si="320"/>
        <v>0.59122609034202978</v>
      </c>
      <c r="FM82" s="93">
        <f t="shared" si="321"/>
        <v>0.59992059167058898</v>
      </c>
      <c r="FN82" s="93">
        <f t="shared" si="322"/>
        <v>0.60874295331280348</v>
      </c>
      <c r="FO82" s="93">
        <f t="shared" si="323"/>
        <v>0.61769505556740356</v>
      </c>
      <c r="FP82" s="93">
        <f t="shared" si="324"/>
        <v>0.62677880638457129</v>
      </c>
      <c r="FQ82" s="93">
        <f t="shared" si="325"/>
        <v>0.63599614177257957</v>
      </c>
      <c r="FR82" s="93">
        <f t="shared" si="326"/>
        <v>0.64534902621041157</v>
      </c>
      <c r="FS82" s="93">
        <f t="shared" si="327"/>
        <v>0.65483945306644697</v>
      </c>
      <c r="FT82" s="93">
        <f t="shared" si="328"/>
        <v>0.6644694450233064</v>
      </c>
      <c r="FU82" s="93">
        <f t="shared" si="329"/>
        <v>0.67424105450894323</v>
      </c>
      <c r="FV82" s="93">
        <f t="shared" si="330"/>
        <v>0.68415636413407466</v>
      </c>
      <c r="FW82" s="93">
        <f t="shared" si="331"/>
        <v>0.69421748713604636</v>
      </c>
      <c r="FX82" s="93">
        <f t="shared" si="332"/>
        <v>0.70442656782922342</v>
      </c>
      <c r="FY82" s="93">
        <f t="shared" si="333"/>
        <v>0.71478578206200605</v>
      </c>
      <c r="FZ82" s="93">
        <f t="shared" si="334"/>
        <v>0.72529733768056492</v>
      </c>
      <c r="GA82" s="93">
        <f t="shared" si="335"/>
        <v>0.73596347499939674</v>
      </c>
      <c r="GB82" s="93">
        <f t="shared" si="336"/>
        <v>0.7467864672787996</v>
      </c>
      <c r="GC82" s="93">
        <f t="shared" si="337"/>
        <v>0.75776862120937016</v>
      </c>
      <c r="GD82" s="93">
        <f t="shared" si="338"/>
        <v>0.76891227740362555</v>
      </c>
      <c r="GE82" s="93">
        <f t="shared" si="339"/>
        <v>0.78021981089485526</v>
      </c>
      <c r="GF82" s="93">
        <f t="shared" si="340"/>
        <v>0.79169363164330897</v>
      </c>
      <c r="GG82" s="93">
        <f t="shared" si="341"/>
        <v>0.80333618504982807</v>
      </c>
      <c r="GH82" s="93">
        <f t="shared" si="342"/>
        <v>0.81514995247703126</v>
      </c>
      <c r="GI82" s="93">
        <f t="shared" si="343"/>
        <v>0.827137451778164</v>
      </c>
      <c r="GJ82" s="93">
        <f t="shared" si="344"/>
        <v>0.83930123783372512</v>
      </c>
      <c r="GK82" s="93">
        <f t="shared" si="345"/>
        <v>0.8516439030959857</v>
      </c>
      <c r="GL82" s="93">
        <f t="shared" si="346"/>
        <v>0.86416807814151486</v>
      </c>
      <c r="GM82" s="93">
        <f t="shared" si="347"/>
        <v>0.8768764322318312</v>
      </c>
      <c r="GN82" s="93">
        <f t="shared" si="348"/>
        <v>0.88977167388229927</v>
      </c>
      <c r="GO82" s="93">
        <f t="shared" si="349"/>
        <v>0.90285655143939192</v>
      </c>
      <c r="GP82" s="93">
        <f t="shared" si="350"/>
        <v>0.91613385366644173</v>
      </c>
      <c r="GQ82" s="93">
        <f t="shared" si="351"/>
        <v>0.92960641033800695</v>
      </c>
      <c r="GR82" s="93">
        <f t="shared" si="352"/>
        <v>0.94327709284297756</v>
      </c>
      <c r="GS82" s="93">
        <f t="shared" si="353"/>
        <v>0.95714881479655067</v>
      </c>
      <c r="GT82" s="93">
        <f t="shared" si="354"/>
        <v>0.97122453266120568</v>
      </c>
      <c r="GU82" s="93">
        <f t="shared" si="355"/>
        <v>0.98550724637681164</v>
      </c>
      <c r="GV82" s="93">
        <f t="shared" si="356"/>
        <v>1</v>
      </c>
      <c r="GW82" s="93">
        <f t="shared" si="357"/>
        <v>0</v>
      </c>
      <c r="GX82" s="93">
        <f t="shared" si="358"/>
        <v>0</v>
      </c>
      <c r="GY82" s="93">
        <f t="shared" si="359"/>
        <v>0</v>
      </c>
      <c r="GZ82" s="93">
        <f t="shared" si="360"/>
        <v>0</v>
      </c>
      <c r="HA82" s="93">
        <f t="shared" si="361"/>
        <v>0</v>
      </c>
      <c r="HB82" s="93">
        <f t="shared" si="362"/>
        <v>0</v>
      </c>
      <c r="HC82" s="93">
        <f t="shared" si="363"/>
        <v>0</v>
      </c>
      <c r="HD82" s="93">
        <f t="shared" si="364"/>
        <v>0</v>
      </c>
      <c r="HE82" s="93">
        <f t="shared" si="365"/>
        <v>0</v>
      </c>
      <c r="HF82" s="93">
        <f t="shared" si="366"/>
        <v>0</v>
      </c>
      <c r="HG82" s="93">
        <f t="shared" si="367"/>
        <v>0</v>
      </c>
      <c r="HH82" s="93">
        <f t="shared" si="368"/>
        <v>0</v>
      </c>
      <c r="HI82" s="93">
        <f t="shared" si="369"/>
        <v>0</v>
      </c>
      <c r="HJ82" s="93">
        <f t="shared" si="370"/>
        <v>0</v>
      </c>
      <c r="HK82" s="93">
        <f t="shared" si="371"/>
        <v>0</v>
      </c>
      <c r="HL82" s="93">
        <f t="shared" si="372"/>
        <v>0</v>
      </c>
      <c r="HM82" s="93">
        <f t="shared" si="373"/>
        <v>0</v>
      </c>
      <c r="HN82" s="93">
        <f t="shared" si="374"/>
        <v>0</v>
      </c>
      <c r="HO82" s="93">
        <f t="shared" si="375"/>
        <v>0</v>
      </c>
      <c r="HP82" s="93">
        <f t="shared" si="376"/>
        <v>0</v>
      </c>
      <c r="HQ82" s="93">
        <f t="shared" si="377"/>
        <v>0</v>
      </c>
    </row>
    <row r="83" spans="2:225" x14ac:dyDescent="0.25">
      <c r="B83" s="40">
        <v>79</v>
      </c>
      <c r="C83" s="91">
        <f t="shared" ca="1" si="271"/>
        <v>0</v>
      </c>
      <c r="D83" s="91">
        <f t="shared" ca="1" si="272"/>
        <v>0</v>
      </c>
      <c r="E83" s="91">
        <f t="shared" ca="1" si="273"/>
        <v>552446.32560708933</v>
      </c>
      <c r="F83" s="91">
        <f t="shared" ca="1" si="274"/>
        <v>571747.94757793192</v>
      </c>
      <c r="H83" s="40">
        <v>79</v>
      </c>
      <c r="I83" s="91">
        <v>0</v>
      </c>
      <c r="J83" s="41">
        <v>0</v>
      </c>
      <c r="K83" s="92">
        <f t="shared" si="275"/>
        <v>0</v>
      </c>
      <c r="L83" s="92">
        <f t="shared" si="276"/>
        <v>0</v>
      </c>
      <c r="M83" s="42"/>
      <c r="N83" s="40">
        <v>79</v>
      </c>
      <c r="O83" s="54">
        <f t="shared" si="379"/>
        <v>4.5612408870298156</v>
      </c>
      <c r="P83" s="92">
        <f t="shared" ref="P83:P88" si="388">J83*O83*HA_värde_arbete+(1-J83)*O83*HA_värde_fritid</f>
        <v>287.35817588287836</v>
      </c>
      <c r="Q83" s="92">
        <f t="shared" si="277"/>
        <v>104885.7341972506</v>
      </c>
      <c r="R83" s="42"/>
      <c r="S83" s="40">
        <v>79</v>
      </c>
      <c r="T83" s="54">
        <f>'7. Dödsrisk'!F83</f>
        <v>3.0600000000000002E-2</v>
      </c>
      <c r="U83" s="90">
        <f t="shared" si="380"/>
        <v>0.96940000000000004</v>
      </c>
      <c r="V83" s="43"/>
      <c r="W83" s="37">
        <v>79</v>
      </c>
      <c r="X83" s="93">
        <f t="shared" si="385"/>
        <v>0.75433930756026724</v>
      </c>
      <c r="Y83" s="93">
        <f t="shared" si="385"/>
        <v>0.75592675374312779</v>
      </c>
      <c r="Z83" s="93">
        <f t="shared" si="385"/>
        <v>0.7560704071204809</v>
      </c>
      <c r="AA83" s="93">
        <f t="shared" si="385"/>
        <v>0.75615358401472255</v>
      </c>
      <c r="AB83" s="93">
        <f t="shared" si="385"/>
        <v>0.75619139358440135</v>
      </c>
      <c r="AC83" s="93">
        <f t="shared" si="385"/>
        <v>0.75624433068755004</v>
      </c>
      <c r="AD83" s="93">
        <f t="shared" si="385"/>
        <v>0.75624433068755004</v>
      </c>
      <c r="AE83" s="93">
        <f t="shared" si="385"/>
        <v>0.75632752671548864</v>
      </c>
      <c r="AF83" s="93">
        <f t="shared" si="385"/>
        <v>0.75639560231969749</v>
      </c>
      <c r="AG83" s="93">
        <f t="shared" si="385"/>
        <v>0.75646368405126219</v>
      </c>
      <c r="AH83" s="93">
        <f t="shared" si="385"/>
        <v>0.75653177191073395</v>
      </c>
      <c r="AI83" s="93">
        <f t="shared" si="385"/>
        <v>0.7566831085324407</v>
      </c>
      <c r="AJ83" s="93">
        <f t="shared" si="385"/>
        <v>0.7567133770675234</v>
      </c>
      <c r="AK83" s="93">
        <f t="shared" si="385"/>
        <v>0.75674364681339545</v>
      </c>
      <c r="AL83" s="93">
        <f t="shared" si="385"/>
        <v>0.75686474517262381</v>
      </c>
      <c r="AM83" s="93">
        <f t="shared" si="384"/>
        <v>0.75701614840230391</v>
      </c>
      <c r="AN83" s="93">
        <f t="shared" si="384"/>
        <v>0.75706157209662983</v>
      </c>
      <c r="AO83" s="93">
        <f t="shared" si="384"/>
        <v>0.7572357363159824</v>
      </c>
      <c r="AP83" s="93">
        <f t="shared" si="384"/>
        <v>0.75726602695706069</v>
      </c>
      <c r="AQ83" s="93">
        <f t="shared" si="384"/>
        <v>0.75741751045915262</v>
      </c>
      <c r="AR83" s="93">
        <f t="shared" si="384"/>
        <v>0.75758417897852737</v>
      </c>
      <c r="AS83" s="93">
        <f t="shared" si="384"/>
        <v>0.75778120209107136</v>
      </c>
      <c r="AT83" s="93">
        <f t="shared" si="384"/>
        <v>0.75797827644294669</v>
      </c>
      <c r="AU83" s="93">
        <f t="shared" si="384"/>
        <v>0.75810715465923895</v>
      </c>
      <c r="AV83" s="93">
        <f t="shared" si="384"/>
        <v>0.75831189887193418</v>
      </c>
      <c r="AW83" s="93">
        <f t="shared" si="384"/>
        <v>0.75850911124085674</v>
      </c>
      <c r="AX83" s="93">
        <f t="shared" si="384"/>
        <v>0.75867601996524903</v>
      </c>
      <c r="AY83" s="93">
        <f t="shared" si="384"/>
        <v>0.75888850874769831</v>
      </c>
      <c r="AZ83" s="93">
        <f t="shared" si="384"/>
        <v>0.75910105704367092</v>
      </c>
      <c r="BA83" s="93">
        <f t="shared" si="384"/>
        <v>0.75932885570038078</v>
      </c>
      <c r="BB83" s="93">
        <f t="shared" si="384"/>
        <v>0.75960991136758627</v>
      </c>
      <c r="BC83" s="93">
        <f t="shared" si="384"/>
        <v>0.75980746130752652</v>
      </c>
      <c r="BD83" s="93">
        <f t="shared" si="386"/>
        <v>0.76010390182924004</v>
      </c>
      <c r="BE83" s="93">
        <f t="shared" si="386"/>
        <v>0.76040045800786316</v>
      </c>
      <c r="BF83" s="93">
        <f t="shared" si="386"/>
        <v>0.76070473990382437</v>
      </c>
      <c r="BG83" s="93">
        <f t="shared" si="386"/>
        <v>0.76106243925027239</v>
      </c>
      <c r="BH83" s="93">
        <f t="shared" si="386"/>
        <v>0.76125275243838197</v>
      </c>
      <c r="BI83" s="93">
        <f t="shared" si="386"/>
        <v>0.76151166640495938</v>
      </c>
      <c r="BJ83" s="93">
        <f t="shared" si="386"/>
        <v>0.76182401425080248</v>
      </c>
      <c r="BK83" s="93">
        <f t="shared" si="386"/>
        <v>0.76218223990355705</v>
      </c>
      <c r="BL83" s="93">
        <f t="shared" si="386"/>
        <v>0.76247197925567389</v>
      </c>
      <c r="BM83" s="93">
        <f t="shared" si="386"/>
        <v>0.76286867096457589</v>
      </c>
      <c r="BN83" s="93">
        <f t="shared" si="386"/>
        <v>0.76325029611263195</v>
      </c>
      <c r="BO83" s="93">
        <f t="shared" si="386"/>
        <v>0.76374673148809913</v>
      </c>
      <c r="BP83" s="93">
        <f t="shared" si="386"/>
        <v>0.76428937694573085</v>
      </c>
      <c r="BQ83" s="93">
        <f t="shared" si="386"/>
        <v>0.76484771577824873</v>
      </c>
      <c r="BR83" s="93">
        <f t="shared" si="386"/>
        <v>0.76539880291634865</v>
      </c>
      <c r="BS83" s="93">
        <f t="shared" si="386"/>
        <v>0.76619564638859317</v>
      </c>
      <c r="BT83" s="93">
        <f t="shared" si="381"/>
        <v>0.76694725469819736</v>
      </c>
      <c r="BU83" s="93">
        <f t="shared" si="381"/>
        <v>0.76782257243076824</v>
      </c>
      <c r="BV83" s="93">
        <f t="shared" si="381"/>
        <v>0.76901454497548039</v>
      </c>
      <c r="BW83" s="93">
        <f t="shared" si="381"/>
        <v>0.7702006539826135</v>
      </c>
      <c r="BX83" s="93">
        <f t="shared" si="381"/>
        <v>0.77154313904455107</v>
      </c>
      <c r="BY83" s="93">
        <f t="shared" si="381"/>
        <v>0.77283377144286036</v>
      </c>
      <c r="BZ83" s="93">
        <f t="shared" si="381"/>
        <v>0.77435150038361233</v>
      </c>
      <c r="CA83" s="93">
        <f t="shared" si="381"/>
        <v>0.77588775814473898</v>
      </c>
      <c r="CB83" s="93">
        <f t="shared" si="381"/>
        <v>0.77796492449313537</v>
      </c>
      <c r="CC83" s="93">
        <f t="shared" si="381"/>
        <v>0.78025888561684908</v>
      </c>
      <c r="CD83" s="93">
        <f t="shared" si="381"/>
        <v>0.78281870277492327</v>
      </c>
      <c r="CE83" s="93">
        <f t="shared" si="381"/>
        <v>0.78541843780405463</v>
      </c>
      <c r="CF83" s="93">
        <f t="shared" si="381"/>
        <v>0.78853314372175565</v>
      </c>
      <c r="CG83" s="93">
        <f t="shared" si="381"/>
        <v>0.79220899345136986</v>
      </c>
      <c r="CH83" s="93">
        <f t="shared" si="381"/>
        <v>0.79610193189835277</v>
      </c>
      <c r="CI83" s="93">
        <f t="shared" si="381"/>
        <v>0.80003811944602721</v>
      </c>
      <c r="CJ83" s="93">
        <f t="shared" ref="CJ83:CY98" si="389">IF($W83&lt;CJ$3,0,IF($W83=CJ$3,1,CJ82*$U82))</f>
        <v>0.80487542072458185</v>
      </c>
      <c r="CK83" s="93">
        <f t="shared" si="389"/>
        <v>0.80997828391323523</v>
      </c>
      <c r="CL83" s="93">
        <f t="shared" si="389"/>
        <v>0.81582776901708787</v>
      </c>
      <c r="CM83" s="93">
        <f t="shared" si="389"/>
        <v>0.82219153147067092</v>
      </c>
      <c r="CN83" s="93">
        <f t="shared" si="389"/>
        <v>0.82926516331373701</v>
      </c>
      <c r="CO83" s="93">
        <f t="shared" si="389"/>
        <v>0.83707507375184165</v>
      </c>
      <c r="CP83" s="93">
        <f t="shared" si="389"/>
        <v>0.84655650662605342</v>
      </c>
      <c r="CQ83" s="93">
        <f t="shared" si="389"/>
        <v>0.85592892839194523</v>
      </c>
      <c r="CR83" s="93">
        <f t="shared" si="389"/>
        <v>0.86770366715524172</v>
      </c>
      <c r="CS83" s="93">
        <f t="shared" si="389"/>
        <v>0.87999722843649975</v>
      </c>
      <c r="CT83" s="93">
        <f t="shared" si="389"/>
        <v>0.89353427266741103</v>
      </c>
      <c r="CU83" s="93">
        <f t="shared" si="389"/>
        <v>0.90899629972574603</v>
      </c>
      <c r="CV83" s="93">
        <f t="shared" si="389"/>
        <v>0.92838089276671509</v>
      </c>
      <c r="CW83" s="93">
        <f t="shared" si="389"/>
        <v>0.94824666030000004</v>
      </c>
      <c r="CX83" s="93">
        <f t="shared" si="389"/>
        <v>0.97287000000000001</v>
      </c>
      <c r="CY83" s="93">
        <f t="shared" si="383"/>
        <v>1</v>
      </c>
      <c r="CZ83" s="93">
        <f t="shared" si="382"/>
        <v>0</v>
      </c>
      <c r="DA83" s="93">
        <f t="shared" si="382"/>
        <v>0</v>
      </c>
      <c r="DB83" s="93">
        <f t="shared" si="382"/>
        <v>0</v>
      </c>
      <c r="DC83" s="93">
        <f t="shared" si="382"/>
        <v>0</v>
      </c>
      <c r="DD83" s="93">
        <f t="shared" si="382"/>
        <v>0</v>
      </c>
      <c r="DE83" s="93">
        <f t="shared" si="382"/>
        <v>0</v>
      </c>
      <c r="DF83" s="93">
        <f t="shared" si="382"/>
        <v>0</v>
      </c>
      <c r="DG83" s="93">
        <f t="shared" si="382"/>
        <v>0</v>
      </c>
      <c r="DH83" s="93">
        <f t="shared" si="382"/>
        <v>0</v>
      </c>
      <c r="DI83" s="93">
        <f t="shared" si="382"/>
        <v>0</v>
      </c>
      <c r="DJ83" s="93">
        <f t="shared" si="382"/>
        <v>0</v>
      </c>
      <c r="DK83" s="93">
        <f t="shared" si="382"/>
        <v>0</v>
      </c>
      <c r="DL83" s="93">
        <f t="shared" si="382"/>
        <v>0</v>
      </c>
      <c r="DM83" s="93">
        <f t="shared" si="382"/>
        <v>0</v>
      </c>
      <c r="DN83" s="93">
        <f t="shared" si="382"/>
        <v>0</v>
      </c>
      <c r="DO83" s="93">
        <f t="shared" si="382"/>
        <v>0</v>
      </c>
      <c r="DP83" s="93">
        <f t="shared" si="387"/>
        <v>0</v>
      </c>
      <c r="DQ83" s="93">
        <f t="shared" si="387"/>
        <v>0</v>
      </c>
      <c r="DR83" s="93">
        <f t="shared" si="387"/>
        <v>0</v>
      </c>
      <c r="DS83" s="93">
        <f t="shared" si="387"/>
        <v>0</v>
      </c>
      <c r="DU83" s="37">
        <v>79</v>
      </c>
      <c r="DV83" s="93">
        <f t="shared" si="278"/>
        <v>0.31559196358166391</v>
      </c>
      <c r="DW83" s="93">
        <f t="shared" si="279"/>
        <v>0.32023302186962954</v>
      </c>
      <c r="DX83" s="93">
        <f t="shared" si="280"/>
        <v>0.3249423310147711</v>
      </c>
      <c r="DY83" s="93">
        <f t="shared" si="281"/>
        <v>0.32972089470616478</v>
      </c>
      <c r="DZ83" s="93">
        <f t="shared" si="282"/>
        <v>0.33456973139302015</v>
      </c>
      <c r="EA83" s="93">
        <f t="shared" si="283"/>
        <v>0.33948987450174101</v>
      </c>
      <c r="EB83" s="93">
        <f t="shared" si="284"/>
        <v>0.34448237265617832</v>
      </c>
      <c r="EC83" s="93">
        <f t="shared" si="285"/>
        <v>0.34954828990112208</v>
      </c>
      <c r="ED83" s="93">
        <f t="shared" si="286"/>
        <v>0.35468870592907975</v>
      </c>
      <c r="EE83" s="93">
        <f t="shared" si="287"/>
        <v>0.35990471631038967</v>
      </c>
      <c r="EF83" s="93">
        <f t="shared" si="288"/>
        <v>0.3651974327267189</v>
      </c>
      <c r="EG83" s="93">
        <f t="shared" si="289"/>
        <v>0.37056798320799411</v>
      </c>
      <c r="EH83" s="93">
        <f t="shared" si="290"/>
        <v>0.37601751237281755</v>
      </c>
      <c r="EI83" s="93">
        <f t="shared" si="291"/>
        <v>0.3815471816724178</v>
      </c>
      <c r="EJ83" s="93">
        <f t="shared" si="292"/>
        <v>0.38715816963818861</v>
      </c>
      <c r="EK83" s="93">
        <f t="shared" si="293"/>
        <v>0.39285167213286781</v>
      </c>
      <c r="EL83" s="93">
        <f t="shared" si="294"/>
        <v>0.39862890260540995</v>
      </c>
      <c r="EM83" s="93">
        <f t="shared" si="295"/>
        <v>0.40449109234960712</v>
      </c>
      <c r="EN83" s="93">
        <f t="shared" si="296"/>
        <v>0.41043949076651309</v>
      </c>
      <c r="EO83" s="93">
        <f t="shared" si="297"/>
        <v>0.41647536563072646</v>
      </c>
      <c r="EP83" s="93">
        <f t="shared" si="298"/>
        <v>0.42260000336059006</v>
      </c>
      <c r="EQ83" s="93">
        <f t="shared" si="299"/>
        <v>0.42881470929236343</v>
      </c>
      <c r="ER83" s="93">
        <f t="shared" si="300"/>
        <v>0.43512080795842756</v>
      </c>
      <c r="ES83" s="93">
        <f t="shared" si="301"/>
        <v>0.44151964336958088</v>
      </c>
      <c r="ET83" s="93">
        <f t="shared" si="302"/>
        <v>0.44801257930148641</v>
      </c>
      <c r="EU83" s="93">
        <f t="shared" si="303"/>
        <v>0.45460099958533173</v>
      </c>
      <c r="EV83" s="93">
        <f t="shared" si="304"/>
        <v>0.46128630840276302</v>
      </c>
      <c r="EW83" s="93">
        <f t="shared" si="305"/>
        <v>0.46806993058515656</v>
      </c>
      <c r="EX83" s="93">
        <f t="shared" si="306"/>
        <v>0.47495331191729118</v>
      </c>
      <c r="EY83" s="93">
        <f t="shared" si="307"/>
        <v>0.48193791944548658</v>
      </c>
      <c r="EZ83" s="93">
        <f t="shared" si="308"/>
        <v>0.48902524179027312</v>
      </c>
      <c r="FA83" s="93">
        <f t="shared" si="309"/>
        <v>0.49621678946365944</v>
      </c>
      <c r="FB83" s="93">
        <f t="shared" si="310"/>
        <v>0.50351409519106616</v>
      </c>
      <c r="FC83" s="93">
        <f t="shared" si="311"/>
        <v>0.51091871423799351</v>
      </c>
      <c r="FD83" s="93">
        <f t="shared" si="312"/>
        <v>0.51843222474149331</v>
      </c>
      <c r="FE83" s="93">
        <f t="shared" si="313"/>
        <v>0.5260562280465152</v>
      </c>
      <c r="FF83" s="93">
        <f t="shared" si="314"/>
        <v>0.53379234904719919</v>
      </c>
      <c r="FG83" s="93">
        <f t="shared" si="315"/>
        <v>0.54164223653318744</v>
      </c>
      <c r="FH83" s="93">
        <f t="shared" si="316"/>
        <v>0.54960756354102847</v>
      </c>
      <c r="FI83" s="93">
        <f t="shared" si="317"/>
        <v>0.55769002771074938</v>
      </c>
      <c r="FJ83" s="93">
        <f t="shared" si="318"/>
        <v>0.56589135164767213</v>
      </c>
      <c r="FK83" s="93">
        <f t="shared" si="319"/>
        <v>0.57421328328954968</v>
      </c>
      <c r="FL83" s="93">
        <f t="shared" si="320"/>
        <v>0.58265759627910185</v>
      </c>
      <c r="FM83" s="93">
        <f t="shared" si="321"/>
        <v>0.59122609034202978</v>
      </c>
      <c r="FN83" s="93">
        <f t="shared" si="322"/>
        <v>0.59992059167058898</v>
      </c>
      <c r="FO83" s="93">
        <f t="shared" si="323"/>
        <v>0.60874295331280348</v>
      </c>
      <c r="FP83" s="93">
        <f t="shared" si="324"/>
        <v>0.61769505556740356</v>
      </c>
      <c r="FQ83" s="93">
        <f t="shared" si="325"/>
        <v>0.62677880638457129</v>
      </c>
      <c r="FR83" s="93">
        <f t="shared" si="326"/>
        <v>0.63599614177257957</v>
      </c>
      <c r="FS83" s="93">
        <f t="shared" si="327"/>
        <v>0.64534902621041157</v>
      </c>
      <c r="FT83" s="93">
        <f t="shared" si="328"/>
        <v>0.65483945306644697</v>
      </c>
      <c r="FU83" s="93">
        <f t="shared" si="329"/>
        <v>0.6644694450233064</v>
      </c>
      <c r="FV83" s="93">
        <f t="shared" si="330"/>
        <v>0.67424105450894323</v>
      </c>
      <c r="FW83" s="93">
        <f t="shared" si="331"/>
        <v>0.68415636413407466</v>
      </c>
      <c r="FX83" s="93">
        <f t="shared" si="332"/>
        <v>0.69421748713604636</v>
      </c>
      <c r="FY83" s="93">
        <f t="shared" si="333"/>
        <v>0.70442656782922342</v>
      </c>
      <c r="FZ83" s="93">
        <f t="shared" si="334"/>
        <v>0.71478578206200605</v>
      </c>
      <c r="GA83" s="93">
        <f t="shared" si="335"/>
        <v>0.72529733768056492</v>
      </c>
      <c r="GB83" s="93">
        <f t="shared" si="336"/>
        <v>0.73596347499939674</v>
      </c>
      <c r="GC83" s="93">
        <f t="shared" si="337"/>
        <v>0.7467864672787996</v>
      </c>
      <c r="GD83" s="93">
        <f t="shared" si="338"/>
        <v>0.75776862120937016</v>
      </c>
      <c r="GE83" s="93">
        <f t="shared" si="339"/>
        <v>0.76891227740362555</v>
      </c>
      <c r="GF83" s="93">
        <f t="shared" si="340"/>
        <v>0.78021981089485526</v>
      </c>
      <c r="GG83" s="93">
        <f t="shared" si="341"/>
        <v>0.79169363164330897</v>
      </c>
      <c r="GH83" s="93">
        <f t="shared" si="342"/>
        <v>0.80333618504982807</v>
      </c>
      <c r="GI83" s="93">
        <f t="shared" si="343"/>
        <v>0.81514995247703126</v>
      </c>
      <c r="GJ83" s="93">
        <f t="shared" si="344"/>
        <v>0.827137451778164</v>
      </c>
      <c r="GK83" s="93">
        <f t="shared" si="345"/>
        <v>0.83930123783372512</v>
      </c>
      <c r="GL83" s="93">
        <f t="shared" si="346"/>
        <v>0.8516439030959857</v>
      </c>
      <c r="GM83" s="93">
        <f t="shared" si="347"/>
        <v>0.86416807814151486</v>
      </c>
      <c r="GN83" s="93">
        <f t="shared" si="348"/>
        <v>0.8768764322318312</v>
      </c>
      <c r="GO83" s="93">
        <f t="shared" si="349"/>
        <v>0.88977167388229927</v>
      </c>
      <c r="GP83" s="93">
        <f t="shared" si="350"/>
        <v>0.90285655143939192</v>
      </c>
      <c r="GQ83" s="93">
        <f t="shared" si="351"/>
        <v>0.91613385366644173</v>
      </c>
      <c r="GR83" s="93">
        <f t="shared" si="352"/>
        <v>0.92960641033800695</v>
      </c>
      <c r="GS83" s="93">
        <f t="shared" si="353"/>
        <v>0.94327709284297756</v>
      </c>
      <c r="GT83" s="93">
        <f t="shared" si="354"/>
        <v>0.95714881479655067</v>
      </c>
      <c r="GU83" s="93">
        <f t="shared" si="355"/>
        <v>0.97122453266120568</v>
      </c>
      <c r="GV83" s="93">
        <f t="shared" si="356"/>
        <v>0.98550724637681164</v>
      </c>
      <c r="GW83" s="93">
        <f t="shared" si="357"/>
        <v>1</v>
      </c>
      <c r="GX83" s="93">
        <f t="shared" si="358"/>
        <v>0</v>
      </c>
      <c r="GY83" s="93">
        <f t="shared" si="359"/>
        <v>0</v>
      </c>
      <c r="GZ83" s="93">
        <f t="shared" si="360"/>
        <v>0</v>
      </c>
      <c r="HA83" s="93">
        <f t="shared" si="361"/>
        <v>0</v>
      </c>
      <c r="HB83" s="93">
        <f t="shared" si="362"/>
        <v>0</v>
      </c>
      <c r="HC83" s="93">
        <f t="shared" si="363"/>
        <v>0</v>
      </c>
      <c r="HD83" s="93">
        <f t="shared" si="364"/>
        <v>0</v>
      </c>
      <c r="HE83" s="93">
        <f t="shared" si="365"/>
        <v>0</v>
      </c>
      <c r="HF83" s="93">
        <f t="shared" si="366"/>
        <v>0</v>
      </c>
      <c r="HG83" s="93">
        <f t="shared" si="367"/>
        <v>0</v>
      </c>
      <c r="HH83" s="93">
        <f t="shared" si="368"/>
        <v>0</v>
      </c>
      <c r="HI83" s="93">
        <f t="shared" si="369"/>
        <v>0</v>
      </c>
      <c r="HJ83" s="93">
        <f t="shared" si="370"/>
        <v>0</v>
      </c>
      <c r="HK83" s="93">
        <f t="shared" si="371"/>
        <v>0</v>
      </c>
      <c r="HL83" s="93">
        <f t="shared" si="372"/>
        <v>0</v>
      </c>
      <c r="HM83" s="93">
        <f t="shared" si="373"/>
        <v>0</v>
      </c>
      <c r="HN83" s="93">
        <f t="shared" si="374"/>
        <v>0</v>
      </c>
      <c r="HO83" s="93">
        <f t="shared" si="375"/>
        <v>0</v>
      </c>
      <c r="HP83" s="93">
        <f t="shared" si="376"/>
        <v>0</v>
      </c>
      <c r="HQ83" s="93">
        <f t="shared" si="377"/>
        <v>0</v>
      </c>
    </row>
    <row r="84" spans="2:225" x14ac:dyDescent="0.25">
      <c r="B84" s="40">
        <v>80</v>
      </c>
      <c r="C84" s="91">
        <f t="shared" ca="1" si="271"/>
        <v>0</v>
      </c>
      <c r="D84" s="91">
        <f t="shared" ca="1" si="272"/>
        <v>0</v>
      </c>
      <c r="E84" s="91">
        <f t="shared" ca="1" si="273"/>
        <v>468477.78503499541</v>
      </c>
      <c r="F84" s="91">
        <f t="shared" ca="1" si="274"/>
        <v>481599.14728768449</v>
      </c>
      <c r="H84" s="40">
        <v>80</v>
      </c>
      <c r="I84" s="91">
        <v>0</v>
      </c>
      <c r="J84" s="41">
        <v>0</v>
      </c>
      <c r="K84" s="92">
        <f t="shared" si="275"/>
        <v>0</v>
      </c>
      <c r="L84" s="92">
        <f t="shared" si="276"/>
        <v>0</v>
      </c>
      <c r="M84" s="42"/>
      <c r="N84" s="40">
        <v>80</v>
      </c>
      <c r="O84" s="54">
        <f t="shared" si="379"/>
        <v>4.5612408870298156</v>
      </c>
      <c r="P84" s="92">
        <f t="shared" si="388"/>
        <v>287.35817588287836</v>
      </c>
      <c r="Q84" s="92">
        <f t="shared" si="277"/>
        <v>104885.7341972506</v>
      </c>
      <c r="R84" s="42"/>
      <c r="S84" s="40">
        <v>80</v>
      </c>
      <c r="T84" s="54">
        <f>'7. Dödsrisk'!F84</f>
        <v>3.6749999999999998E-2</v>
      </c>
      <c r="U84" s="90">
        <f t="shared" si="380"/>
        <v>0.96325000000000005</v>
      </c>
      <c r="V84" s="43"/>
      <c r="W84" s="37">
        <v>80</v>
      </c>
      <c r="X84" s="93">
        <f t="shared" si="385"/>
        <v>0.73125652474892311</v>
      </c>
      <c r="Y84" s="93">
        <f t="shared" si="385"/>
        <v>0.73279539507858815</v>
      </c>
      <c r="Z84" s="93">
        <f t="shared" si="385"/>
        <v>0.73293465266259417</v>
      </c>
      <c r="AA84" s="93">
        <f t="shared" si="385"/>
        <v>0.73301528434387209</v>
      </c>
      <c r="AB84" s="93">
        <f t="shared" si="385"/>
        <v>0.73305193694071868</v>
      </c>
      <c r="AC84" s="93">
        <f t="shared" si="385"/>
        <v>0.73310325416851108</v>
      </c>
      <c r="AD84" s="93">
        <f t="shared" si="385"/>
        <v>0.73310325416851108</v>
      </c>
      <c r="AE84" s="93">
        <f t="shared" si="385"/>
        <v>0.73318390439799475</v>
      </c>
      <c r="AF84" s="93">
        <f t="shared" si="385"/>
        <v>0.73324989688871478</v>
      </c>
      <c r="AG84" s="93">
        <f t="shared" si="385"/>
        <v>0.73331589531929364</v>
      </c>
      <c r="AH84" s="93">
        <f t="shared" si="385"/>
        <v>0.73338189969026557</v>
      </c>
      <c r="AI84" s="93">
        <f t="shared" si="385"/>
        <v>0.73352860541134801</v>
      </c>
      <c r="AJ84" s="93">
        <f t="shared" si="385"/>
        <v>0.7335579477292572</v>
      </c>
      <c r="AK84" s="93">
        <f t="shared" si="385"/>
        <v>0.7335872912209056</v>
      </c>
      <c r="AL84" s="93">
        <f t="shared" si="385"/>
        <v>0.7337046839703415</v>
      </c>
      <c r="AM84" s="93">
        <f t="shared" si="384"/>
        <v>0.73385145426119347</v>
      </c>
      <c r="AN84" s="93">
        <f t="shared" si="384"/>
        <v>0.73389548799047299</v>
      </c>
      <c r="AO84" s="93">
        <f t="shared" si="384"/>
        <v>0.73406432278471334</v>
      </c>
      <c r="AP84" s="93">
        <f t="shared" si="384"/>
        <v>0.73409368653217466</v>
      </c>
      <c r="AQ84" s="93">
        <f t="shared" si="384"/>
        <v>0.73424053463910255</v>
      </c>
      <c r="AR84" s="93">
        <f t="shared" si="384"/>
        <v>0.73440210310178444</v>
      </c>
      <c r="AS84" s="93">
        <f t="shared" si="384"/>
        <v>0.73459309730708455</v>
      </c>
      <c r="AT84" s="93">
        <f t="shared" si="384"/>
        <v>0.73478414118379254</v>
      </c>
      <c r="AU84" s="93">
        <f t="shared" si="384"/>
        <v>0.73490907572666631</v>
      </c>
      <c r="AV84" s="93">
        <f t="shared" si="384"/>
        <v>0.73510755476645306</v>
      </c>
      <c r="AW84" s="93">
        <f t="shared" si="384"/>
        <v>0.73529873243688659</v>
      </c>
      <c r="AX84" s="93">
        <f t="shared" si="384"/>
        <v>0.73546053375431242</v>
      </c>
      <c r="AY84" s="93">
        <f t="shared" si="384"/>
        <v>0.73566652038001878</v>
      </c>
      <c r="AZ84" s="93">
        <f t="shared" si="384"/>
        <v>0.73587256469813467</v>
      </c>
      <c r="BA84" s="93">
        <f t="shared" si="384"/>
        <v>0.7360933927159492</v>
      </c>
      <c r="BB84" s="93">
        <f t="shared" si="384"/>
        <v>0.73636584807973815</v>
      </c>
      <c r="BC84" s="93">
        <f t="shared" si="384"/>
        <v>0.73655735299151626</v>
      </c>
      <c r="BD84" s="93">
        <f t="shared" si="386"/>
        <v>0.73684472243326538</v>
      </c>
      <c r="BE84" s="93">
        <f t="shared" si="386"/>
        <v>0.73713220399282253</v>
      </c>
      <c r="BF84" s="93">
        <f t="shared" si="386"/>
        <v>0.73742717486276732</v>
      </c>
      <c r="BG84" s="93">
        <f t="shared" si="386"/>
        <v>0.73777392860921409</v>
      </c>
      <c r="BH84" s="93">
        <f t="shared" si="386"/>
        <v>0.73795841821376751</v>
      </c>
      <c r="BI84" s="93">
        <f t="shared" si="386"/>
        <v>0.73820940941296764</v>
      </c>
      <c r="BJ84" s="93">
        <f t="shared" si="386"/>
        <v>0.73851219941472801</v>
      </c>
      <c r="BK84" s="93">
        <f t="shared" si="386"/>
        <v>0.73885946336250818</v>
      </c>
      <c r="BL84" s="93">
        <f t="shared" si="386"/>
        <v>0.73914033669045032</v>
      </c>
      <c r="BM84" s="93">
        <f t="shared" si="386"/>
        <v>0.73952488963305985</v>
      </c>
      <c r="BN84" s="93">
        <f t="shared" si="386"/>
        <v>0.73989483705158543</v>
      </c>
      <c r="BO84" s="93">
        <f t="shared" si="386"/>
        <v>0.74037608150456335</v>
      </c>
      <c r="BP84" s="93">
        <f t="shared" si="386"/>
        <v>0.74090212201119154</v>
      </c>
      <c r="BQ84" s="93">
        <f t="shared" si="386"/>
        <v>0.74144337567543439</v>
      </c>
      <c r="BR84" s="93">
        <f t="shared" si="386"/>
        <v>0.7419775995471084</v>
      </c>
      <c r="BS84" s="93">
        <f t="shared" si="386"/>
        <v>0.74275005960910223</v>
      </c>
      <c r="BT84" s="93">
        <f t="shared" si="381"/>
        <v>0.74347866870443258</v>
      </c>
      <c r="BU84" s="93">
        <f t="shared" si="381"/>
        <v>0.74432720171438671</v>
      </c>
      <c r="BV84" s="93">
        <f t="shared" si="381"/>
        <v>0.74548269989923066</v>
      </c>
      <c r="BW84" s="93">
        <f t="shared" si="381"/>
        <v>0.74663251397074559</v>
      </c>
      <c r="BX84" s="93">
        <f t="shared" si="381"/>
        <v>0.74793391898978789</v>
      </c>
      <c r="BY84" s="93">
        <f t="shared" si="381"/>
        <v>0.74918505803670887</v>
      </c>
      <c r="BZ84" s="93">
        <f t="shared" si="381"/>
        <v>0.75065634447187379</v>
      </c>
      <c r="CA84" s="93">
        <f t="shared" si="381"/>
        <v>0.75214559274550996</v>
      </c>
      <c r="CB84" s="93">
        <f t="shared" si="381"/>
        <v>0.75415919780364549</v>
      </c>
      <c r="CC84" s="93">
        <f t="shared" si="381"/>
        <v>0.75638296371697356</v>
      </c>
      <c r="CD84" s="93">
        <f t="shared" si="381"/>
        <v>0.75886445047001061</v>
      </c>
      <c r="CE84" s="93">
        <f t="shared" si="381"/>
        <v>0.76138463360725062</v>
      </c>
      <c r="CF84" s="93">
        <f t="shared" si="381"/>
        <v>0.76440402952386999</v>
      </c>
      <c r="CG84" s="93">
        <f t="shared" si="381"/>
        <v>0.76796739825175797</v>
      </c>
      <c r="CH84" s="93">
        <f t="shared" si="381"/>
        <v>0.77174121278226315</v>
      </c>
      <c r="CI84" s="93">
        <f t="shared" si="381"/>
        <v>0.77555695299097882</v>
      </c>
      <c r="CJ84" s="93">
        <f t="shared" si="389"/>
        <v>0.78024623285040973</v>
      </c>
      <c r="CK84" s="93">
        <f t="shared" si="389"/>
        <v>0.78519294842549026</v>
      </c>
      <c r="CL84" s="93">
        <f t="shared" si="389"/>
        <v>0.790863439285165</v>
      </c>
      <c r="CM84" s="93">
        <f t="shared" si="389"/>
        <v>0.79703247060766846</v>
      </c>
      <c r="CN84" s="93">
        <f t="shared" si="389"/>
        <v>0.80388964931633666</v>
      </c>
      <c r="CO84" s="93">
        <f t="shared" si="389"/>
        <v>0.81146057649503534</v>
      </c>
      <c r="CP84" s="93">
        <f t="shared" si="389"/>
        <v>0.82065187752329627</v>
      </c>
      <c r="CQ84" s="93">
        <f t="shared" si="389"/>
        <v>0.82973750318315176</v>
      </c>
      <c r="CR84" s="93">
        <f t="shared" si="389"/>
        <v>0.84115193494029139</v>
      </c>
      <c r="CS84" s="93">
        <f t="shared" si="389"/>
        <v>0.85306931324634294</v>
      </c>
      <c r="CT84" s="93">
        <f t="shared" si="389"/>
        <v>0.8661921239237883</v>
      </c>
      <c r="CU84" s="93">
        <f t="shared" si="389"/>
        <v>0.8811810129541382</v>
      </c>
      <c r="CV84" s="93">
        <f t="shared" si="389"/>
        <v>0.89997243744805366</v>
      </c>
      <c r="CW84" s="93">
        <f t="shared" si="389"/>
        <v>0.91923031249482012</v>
      </c>
      <c r="CX84" s="93">
        <f t="shared" si="389"/>
        <v>0.94310017800000001</v>
      </c>
      <c r="CY84" s="93">
        <f t="shared" si="383"/>
        <v>0.96940000000000004</v>
      </c>
      <c r="CZ84" s="93">
        <f t="shared" si="382"/>
        <v>1</v>
      </c>
      <c r="DA84" s="93">
        <f t="shared" si="382"/>
        <v>0</v>
      </c>
      <c r="DB84" s="93">
        <f t="shared" si="382"/>
        <v>0</v>
      </c>
      <c r="DC84" s="93">
        <f t="shared" si="382"/>
        <v>0</v>
      </c>
      <c r="DD84" s="93">
        <f t="shared" si="382"/>
        <v>0</v>
      </c>
      <c r="DE84" s="93">
        <f t="shared" si="382"/>
        <v>0</v>
      </c>
      <c r="DF84" s="93">
        <f t="shared" si="382"/>
        <v>0</v>
      </c>
      <c r="DG84" s="93">
        <f t="shared" si="382"/>
        <v>0</v>
      </c>
      <c r="DH84" s="93">
        <f t="shared" si="382"/>
        <v>0</v>
      </c>
      <c r="DI84" s="93">
        <f t="shared" si="382"/>
        <v>0</v>
      </c>
      <c r="DJ84" s="93">
        <f t="shared" si="382"/>
        <v>0</v>
      </c>
      <c r="DK84" s="93">
        <f t="shared" si="382"/>
        <v>0</v>
      </c>
      <c r="DL84" s="93">
        <f t="shared" si="382"/>
        <v>0</v>
      </c>
      <c r="DM84" s="93">
        <f t="shared" si="382"/>
        <v>0</v>
      </c>
      <c r="DN84" s="93">
        <f t="shared" si="382"/>
        <v>0</v>
      </c>
      <c r="DO84" s="93">
        <f t="shared" si="382"/>
        <v>0</v>
      </c>
      <c r="DP84" s="93">
        <f t="shared" si="387"/>
        <v>0</v>
      </c>
      <c r="DQ84" s="93">
        <f t="shared" si="387"/>
        <v>0</v>
      </c>
      <c r="DR84" s="93">
        <f t="shared" si="387"/>
        <v>0</v>
      </c>
      <c r="DS84" s="93">
        <f t="shared" si="387"/>
        <v>0</v>
      </c>
      <c r="DU84" s="37">
        <v>80</v>
      </c>
      <c r="DV84" s="93">
        <f t="shared" si="278"/>
        <v>0.3110181670080166</v>
      </c>
      <c r="DW84" s="93">
        <f t="shared" si="279"/>
        <v>0.31559196358166391</v>
      </c>
      <c r="DX84" s="93">
        <f t="shared" si="280"/>
        <v>0.32023302186962954</v>
      </c>
      <c r="DY84" s="93">
        <f t="shared" si="281"/>
        <v>0.3249423310147711</v>
      </c>
      <c r="DZ84" s="93">
        <f t="shared" si="282"/>
        <v>0.32972089470616478</v>
      </c>
      <c r="EA84" s="93">
        <f t="shared" si="283"/>
        <v>0.33456973139302015</v>
      </c>
      <c r="EB84" s="93">
        <f t="shared" si="284"/>
        <v>0.33948987450174101</v>
      </c>
      <c r="EC84" s="93">
        <f t="shared" si="285"/>
        <v>0.34448237265617832</v>
      </c>
      <c r="ED84" s="93">
        <f t="shared" si="286"/>
        <v>0.34954828990112208</v>
      </c>
      <c r="EE84" s="93">
        <f t="shared" si="287"/>
        <v>0.35468870592907975</v>
      </c>
      <c r="EF84" s="93">
        <f t="shared" si="288"/>
        <v>0.35990471631038967</v>
      </c>
      <c r="EG84" s="93">
        <f t="shared" si="289"/>
        <v>0.3651974327267189</v>
      </c>
      <c r="EH84" s="93">
        <f t="shared" si="290"/>
        <v>0.37056798320799411</v>
      </c>
      <c r="EI84" s="93">
        <f t="shared" si="291"/>
        <v>0.37601751237281755</v>
      </c>
      <c r="EJ84" s="93">
        <f t="shared" si="292"/>
        <v>0.3815471816724178</v>
      </c>
      <c r="EK84" s="93">
        <f t="shared" si="293"/>
        <v>0.38715816963818861</v>
      </c>
      <c r="EL84" s="93">
        <f t="shared" si="294"/>
        <v>0.39285167213286781</v>
      </c>
      <c r="EM84" s="93">
        <f t="shared" si="295"/>
        <v>0.39862890260540995</v>
      </c>
      <c r="EN84" s="93">
        <f t="shared" si="296"/>
        <v>0.40449109234960712</v>
      </c>
      <c r="EO84" s="93">
        <f t="shared" si="297"/>
        <v>0.41043949076651309</v>
      </c>
      <c r="EP84" s="93">
        <f t="shared" si="298"/>
        <v>0.41647536563072646</v>
      </c>
      <c r="EQ84" s="93">
        <f t="shared" si="299"/>
        <v>0.42260000336059006</v>
      </c>
      <c r="ER84" s="93">
        <f t="shared" si="300"/>
        <v>0.42881470929236343</v>
      </c>
      <c r="ES84" s="93">
        <f t="shared" si="301"/>
        <v>0.43512080795842756</v>
      </c>
      <c r="ET84" s="93">
        <f t="shared" si="302"/>
        <v>0.44151964336958088</v>
      </c>
      <c r="EU84" s="93">
        <f t="shared" si="303"/>
        <v>0.44801257930148641</v>
      </c>
      <c r="EV84" s="93">
        <f t="shared" si="304"/>
        <v>0.45460099958533173</v>
      </c>
      <c r="EW84" s="93">
        <f t="shared" si="305"/>
        <v>0.46128630840276302</v>
      </c>
      <c r="EX84" s="93">
        <f t="shared" si="306"/>
        <v>0.46806993058515656</v>
      </c>
      <c r="EY84" s="93">
        <f t="shared" si="307"/>
        <v>0.47495331191729118</v>
      </c>
      <c r="EZ84" s="93">
        <f t="shared" si="308"/>
        <v>0.48193791944548658</v>
      </c>
      <c r="FA84" s="93">
        <f t="shared" si="309"/>
        <v>0.48902524179027312</v>
      </c>
      <c r="FB84" s="93">
        <f t="shared" si="310"/>
        <v>0.49621678946365944</v>
      </c>
      <c r="FC84" s="93">
        <f t="shared" si="311"/>
        <v>0.50351409519106616</v>
      </c>
      <c r="FD84" s="93">
        <f t="shared" si="312"/>
        <v>0.51091871423799351</v>
      </c>
      <c r="FE84" s="93">
        <f t="shared" si="313"/>
        <v>0.51843222474149331</v>
      </c>
      <c r="FF84" s="93">
        <f t="shared" si="314"/>
        <v>0.5260562280465152</v>
      </c>
      <c r="FG84" s="93">
        <f t="shared" si="315"/>
        <v>0.53379234904719919</v>
      </c>
      <c r="FH84" s="93">
        <f t="shared" si="316"/>
        <v>0.54164223653318744</v>
      </c>
      <c r="FI84" s="93">
        <f t="shared" si="317"/>
        <v>0.54960756354102847</v>
      </c>
      <c r="FJ84" s="93">
        <f t="shared" si="318"/>
        <v>0.55769002771074938</v>
      </c>
      <c r="FK84" s="93">
        <f t="shared" si="319"/>
        <v>0.56589135164767213</v>
      </c>
      <c r="FL84" s="93">
        <f t="shared" si="320"/>
        <v>0.57421328328954968</v>
      </c>
      <c r="FM84" s="93">
        <f t="shared" si="321"/>
        <v>0.58265759627910185</v>
      </c>
      <c r="FN84" s="93">
        <f t="shared" si="322"/>
        <v>0.59122609034202978</v>
      </c>
      <c r="FO84" s="93">
        <f t="shared" si="323"/>
        <v>0.59992059167058898</v>
      </c>
      <c r="FP84" s="93">
        <f t="shared" si="324"/>
        <v>0.60874295331280348</v>
      </c>
      <c r="FQ84" s="93">
        <f t="shared" si="325"/>
        <v>0.61769505556740356</v>
      </c>
      <c r="FR84" s="93">
        <f t="shared" si="326"/>
        <v>0.62677880638457129</v>
      </c>
      <c r="FS84" s="93">
        <f t="shared" si="327"/>
        <v>0.63599614177257957</v>
      </c>
      <c r="FT84" s="93">
        <f t="shared" si="328"/>
        <v>0.64534902621041157</v>
      </c>
      <c r="FU84" s="93">
        <f t="shared" si="329"/>
        <v>0.65483945306644697</v>
      </c>
      <c r="FV84" s="93">
        <f t="shared" si="330"/>
        <v>0.6644694450233064</v>
      </c>
      <c r="FW84" s="93">
        <f t="shared" si="331"/>
        <v>0.67424105450894323</v>
      </c>
      <c r="FX84" s="93">
        <f t="shared" si="332"/>
        <v>0.68415636413407466</v>
      </c>
      <c r="FY84" s="93">
        <f t="shared" si="333"/>
        <v>0.69421748713604636</v>
      </c>
      <c r="FZ84" s="93">
        <f t="shared" si="334"/>
        <v>0.70442656782922342</v>
      </c>
      <c r="GA84" s="93">
        <f t="shared" si="335"/>
        <v>0.71478578206200605</v>
      </c>
      <c r="GB84" s="93">
        <f t="shared" si="336"/>
        <v>0.72529733768056492</v>
      </c>
      <c r="GC84" s="93">
        <f t="shared" si="337"/>
        <v>0.73596347499939674</v>
      </c>
      <c r="GD84" s="93">
        <f t="shared" si="338"/>
        <v>0.7467864672787996</v>
      </c>
      <c r="GE84" s="93">
        <f t="shared" si="339"/>
        <v>0.75776862120937016</v>
      </c>
      <c r="GF84" s="93">
        <f t="shared" si="340"/>
        <v>0.76891227740362555</v>
      </c>
      <c r="GG84" s="93">
        <f t="shared" si="341"/>
        <v>0.78021981089485526</v>
      </c>
      <c r="GH84" s="93">
        <f t="shared" si="342"/>
        <v>0.79169363164330897</v>
      </c>
      <c r="GI84" s="93">
        <f t="shared" si="343"/>
        <v>0.80333618504982807</v>
      </c>
      <c r="GJ84" s="93">
        <f t="shared" si="344"/>
        <v>0.81514995247703126</v>
      </c>
      <c r="GK84" s="93">
        <f t="shared" si="345"/>
        <v>0.827137451778164</v>
      </c>
      <c r="GL84" s="93">
        <f t="shared" si="346"/>
        <v>0.83930123783372512</v>
      </c>
      <c r="GM84" s="93">
        <f t="shared" si="347"/>
        <v>0.8516439030959857</v>
      </c>
      <c r="GN84" s="93">
        <f t="shared" si="348"/>
        <v>0.86416807814151486</v>
      </c>
      <c r="GO84" s="93">
        <f t="shared" si="349"/>
        <v>0.8768764322318312</v>
      </c>
      <c r="GP84" s="93">
        <f t="shared" si="350"/>
        <v>0.88977167388229927</v>
      </c>
      <c r="GQ84" s="93">
        <f t="shared" si="351"/>
        <v>0.90285655143939192</v>
      </c>
      <c r="GR84" s="93">
        <f t="shared" si="352"/>
        <v>0.91613385366644173</v>
      </c>
      <c r="GS84" s="93">
        <f t="shared" si="353"/>
        <v>0.92960641033800695</v>
      </c>
      <c r="GT84" s="93">
        <f t="shared" si="354"/>
        <v>0.94327709284297756</v>
      </c>
      <c r="GU84" s="93">
        <f t="shared" si="355"/>
        <v>0.95714881479655067</v>
      </c>
      <c r="GV84" s="93">
        <f t="shared" si="356"/>
        <v>0.97122453266120568</v>
      </c>
      <c r="GW84" s="93">
        <f t="shared" si="357"/>
        <v>0.98550724637681164</v>
      </c>
      <c r="GX84" s="93">
        <f t="shared" si="358"/>
        <v>1</v>
      </c>
      <c r="GY84" s="93">
        <f t="shared" si="359"/>
        <v>0</v>
      </c>
      <c r="GZ84" s="93">
        <f t="shared" si="360"/>
        <v>0</v>
      </c>
      <c r="HA84" s="93">
        <f t="shared" si="361"/>
        <v>0</v>
      </c>
      <c r="HB84" s="93">
        <f t="shared" si="362"/>
        <v>0</v>
      </c>
      <c r="HC84" s="93">
        <f t="shared" si="363"/>
        <v>0</v>
      </c>
      <c r="HD84" s="93">
        <f t="shared" si="364"/>
        <v>0</v>
      </c>
      <c r="HE84" s="93">
        <f t="shared" si="365"/>
        <v>0</v>
      </c>
      <c r="HF84" s="93">
        <f t="shared" si="366"/>
        <v>0</v>
      </c>
      <c r="HG84" s="93">
        <f t="shared" si="367"/>
        <v>0</v>
      </c>
      <c r="HH84" s="93">
        <f t="shared" si="368"/>
        <v>0</v>
      </c>
      <c r="HI84" s="93">
        <f t="shared" si="369"/>
        <v>0</v>
      </c>
      <c r="HJ84" s="93">
        <f t="shared" si="370"/>
        <v>0</v>
      </c>
      <c r="HK84" s="93">
        <f t="shared" si="371"/>
        <v>0</v>
      </c>
      <c r="HL84" s="93">
        <f t="shared" si="372"/>
        <v>0</v>
      </c>
      <c r="HM84" s="93">
        <f t="shared" si="373"/>
        <v>0</v>
      </c>
      <c r="HN84" s="93">
        <f t="shared" si="374"/>
        <v>0</v>
      </c>
      <c r="HO84" s="93">
        <f t="shared" si="375"/>
        <v>0</v>
      </c>
      <c r="HP84" s="93">
        <f t="shared" si="376"/>
        <v>0</v>
      </c>
      <c r="HQ84" s="93">
        <f t="shared" si="377"/>
        <v>0</v>
      </c>
    </row>
    <row r="85" spans="2:225" x14ac:dyDescent="0.25">
      <c r="B85" s="40">
        <v>81</v>
      </c>
      <c r="C85" s="91">
        <f t="shared" ca="1" si="271"/>
        <v>0</v>
      </c>
      <c r="D85" s="91">
        <f t="shared" ca="1" si="272"/>
        <v>0</v>
      </c>
      <c r="E85" s="91">
        <f t="shared" ca="1" si="273"/>
        <v>383014.78615295026</v>
      </c>
      <c r="F85" s="91">
        <f t="shared" ca="1" si="274"/>
        <v>391085.81686004036</v>
      </c>
      <c r="H85" s="40">
        <v>81</v>
      </c>
      <c r="I85" s="91">
        <v>0</v>
      </c>
      <c r="J85" s="41">
        <v>0</v>
      </c>
      <c r="K85" s="92">
        <f t="shared" si="275"/>
        <v>0</v>
      </c>
      <c r="L85" s="92">
        <f t="shared" si="276"/>
        <v>0</v>
      </c>
      <c r="M85" s="42"/>
      <c r="N85" s="40">
        <v>81</v>
      </c>
      <c r="O85" s="54">
        <f t="shared" si="379"/>
        <v>4.5612408870298156</v>
      </c>
      <c r="P85" s="92">
        <f t="shared" si="388"/>
        <v>287.35817588287836</v>
      </c>
      <c r="Q85" s="92">
        <f t="shared" si="277"/>
        <v>104885.7341972506</v>
      </c>
      <c r="R85" s="42"/>
      <c r="S85" s="40">
        <v>81</v>
      </c>
      <c r="T85" s="54">
        <f>'7. Dödsrisk'!F85</f>
        <v>4.2779999999999999E-2</v>
      </c>
      <c r="U85" s="90">
        <f t="shared" si="380"/>
        <v>0.95721999999999996</v>
      </c>
      <c r="V85" s="43"/>
      <c r="W85" s="37">
        <v>81</v>
      </c>
      <c r="X85" s="93">
        <f t="shared" si="385"/>
        <v>0.70438284746440027</v>
      </c>
      <c r="Y85" s="93">
        <f t="shared" si="385"/>
        <v>0.70586516430945012</v>
      </c>
      <c r="Z85" s="93">
        <f t="shared" si="385"/>
        <v>0.70599930417724388</v>
      </c>
      <c r="AA85" s="93">
        <f t="shared" si="385"/>
        <v>0.70607697264423486</v>
      </c>
      <c r="AB85" s="93">
        <f t="shared" si="385"/>
        <v>0.70611227825814726</v>
      </c>
      <c r="AC85" s="93">
        <f t="shared" si="385"/>
        <v>0.70616170957781832</v>
      </c>
      <c r="AD85" s="93">
        <f t="shared" si="385"/>
        <v>0.70616170957781832</v>
      </c>
      <c r="AE85" s="93">
        <f t="shared" si="385"/>
        <v>0.70623939591136853</v>
      </c>
      <c r="AF85" s="93">
        <f t="shared" si="385"/>
        <v>0.70630296317805452</v>
      </c>
      <c r="AG85" s="93">
        <f t="shared" si="385"/>
        <v>0.70636653616630962</v>
      </c>
      <c r="AH85" s="93">
        <f t="shared" si="385"/>
        <v>0.70643011487664831</v>
      </c>
      <c r="AI85" s="93">
        <f t="shared" si="385"/>
        <v>0.70657142916248106</v>
      </c>
      <c r="AJ85" s="93">
        <f t="shared" si="385"/>
        <v>0.70659969315020699</v>
      </c>
      <c r="AK85" s="93">
        <f t="shared" si="385"/>
        <v>0.7066279582685373</v>
      </c>
      <c r="AL85" s="93">
        <f t="shared" si="385"/>
        <v>0.70674103683443146</v>
      </c>
      <c r="AM85" s="93">
        <f t="shared" si="384"/>
        <v>0.70688241331709467</v>
      </c>
      <c r="AN85" s="93">
        <f t="shared" si="384"/>
        <v>0.70692482880682317</v>
      </c>
      <c r="AO85" s="93">
        <f t="shared" si="384"/>
        <v>0.70708745892237512</v>
      </c>
      <c r="AP85" s="93">
        <f t="shared" si="384"/>
        <v>0.70711574355211726</v>
      </c>
      <c r="AQ85" s="93">
        <f t="shared" si="384"/>
        <v>0.70725719499111561</v>
      </c>
      <c r="AR85" s="93">
        <f t="shared" si="384"/>
        <v>0.70741282581279386</v>
      </c>
      <c r="AS85" s="93">
        <f t="shared" si="384"/>
        <v>0.70759680098104927</v>
      </c>
      <c r="AT85" s="93">
        <f t="shared" si="384"/>
        <v>0.70778082399528819</v>
      </c>
      <c r="AU85" s="93">
        <f t="shared" si="384"/>
        <v>0.70790116719371132</v>
      </c>
      <c r="AV85" s="93">
        <f t="shared" si="384"/>
        <v>0.70809235212878596</v>
      </c>
      <c r="AW85" s="93">
        <f t="shared" si="384"/>
        <v>0.708276504019831</v>
      </c>
      <c r="AX85" s="93">
        <f t="shared" si="384"/>
        <v>0.70843235913884151</v>
      </c>
      <c r="AY85" s="93">
        <f t="shared" si="384"/>
        <v>0.70863077575605316</v>
      </c>
      <c r="AZ85" s="93">
        <f t="shared" si="384"/>
        <v>0.7088292479454783</v>
      </c>
      <c r="BA85" s="93">
        <f t="shared" si="384"/>
        <v>0.7090419605336381</v>
      </c>
      <c r="BB85" s="93">
        <f t="shared" si="384"/>
        <v>0.70930440316280785</v>
      </c>
      <c r="BC85" s="93">
        <f t="shared" si="384"/>
        <v>0.70948887026907803</v>
      </c>
      <c r="BD85" s="93">
        <f t="shared" si="386"/>
        <v>0.7097656788838429</v>
      </c>
      <c r="BE85" s="93">
        <f t="shared" si="386"/>
        <v>0.71004259549608639</v>
      </c>
      <c r="BF85" s="93">
        <f t="shared" si="386"/>
        <v>0.71032672618656068</v>
      </c>
      <c r="BG85" s="93">
        <f t="shared" si="386"/>
        <v>0.71066073673282548</v>
      </c>
      <c r="BH85" s="93">
        <f t="shared" si="386"/>
        <v>0.71083844634441162</v>
      </c>
      <c r="BI85" s="93">
        <f t="shared" si="386"/>
        <v>0.7110802136170411</v>
      </c>
      <c r="BJ85" s="93">
        <f t="shared" si="386"/>
        <v>0.71137187608623675</v>
      </c>
      <c r="BK85" s="93">
        <f t="shared" si="386"/>
        <v>0.711706378083936</v>
      </c>
      <c r="BL85" s="93">
        <f t="shared" si="386"/>
        <v>0.71197692931707635</v>
      </c>
      <c r="BM85" s="93">
        <f t="shared" si="386"/>
        <v>0.71234734993904492</v>
      </c>
      <c r="BN85" s="93">
        <f t="shared" si="386"/>
        <v>0.71270370178993969</v>
      </c>
      <c r="BO85" s="93">
        <f t="shared" si="386"/>
        <v>0.71316726050927071</v>
      </c>
      <c r="BP85" s="93">
        <f t="shared" si="386"/>
        <v>0.71367396902728031</v>
      </c>
      <c r="BQ85" s="93">
        <f t="shared" si="386"/>
        <v>0.71419533161936222</v>
      </c>
      <c r="BR85" s="93">
        <f t="shared" si="386"/>
        <v>0.71470992276375223</v>
      </c>
      <c r="BS85" s="93">
        <f t="shared" si="386"/>
        <v>0.71545399491846773</v>
      </c>
      <c r="BT85" s="93">
        <f t="shared" si="381"/>
        <v>0.71615582762954477</v>
      </c>
      <c r="BU85" s="93">
        <f t="shared" si="381"/>
        <v>0.71697317705138308</v>
      </c>
      <c r="BV85" s="93">
        <f t="shared" si="381"/>
        <v>0.71808621067793399</v>
      </c>
      <c r="BW85" s="93">
        <f t="shared" si="381"/>
        <v>0.71919376908232069</v>
      </c>
      <c r="BX85" s="93">
        <f t="shared" si="381"/>
        <v>0.72044734746691319</v>
      </c>
      <c r="BY85" s="93">
        <f t="shared" si="381"/>
        <v>0.72165250715385987</v>
      </c>
      <c r="BZ85" s="93">
        <f t="shared" si="381"/>
        <v>0.72306972381253243</v>
      </c>
      <c r="CA85" s="93">
        <f t="shared" si="381"/>
        <v>0.72450424221211251</v>
      </c>
      <c r="CB85" s="93">
        <f t="shared" si="381"/>
        <v>0.72644384728436151</v>
      </c>
      <c r="CC85" s="93">
        <f t="shared" si="381"/>
        <v>0.72858588980037486</v>
      </c>
      <c r="CD85" s="93">
        <f t="shared" si="381"/>
        <v>0.73097618191523772</v>
      </c>
      <c r="CE85" s="93">
        <f t="shared" si="381"/>
        <v>0.73340374832218425</v>
      </c>
      <c r="CF85" s="93">
        <f t="shared" si="381"/>
        <v>0.73631218143886779</v>
      </c>
      <c r="CG85" s="93">
        <f t="shared" si="381"/>
        <v>0.73974459636600587</v>
      </c>
      <c r="CH85" s="93">
        <f t="shared" si="381"/>
        <v>0.743379723212515</v>
      </c>
      <c r="CI85" s="93">
        <f t="shared" si="381"/>
        <v>0.74705523496856041</v>
      </c>
      <c r="CJ85" s="93">
        <f t="shared" si="389"/>
        <v>0.75157218379315716</v>
      </c>
      <c r="CK85" s="93">
        <f t="shared" si="389"/>
        <v>0.75633710757085348</v>
      </c>
      <c r="CL85" s="93">
        <f t="shared" si="389"/>
        <v>0.76179920789143518</v>
      </c>
      <c r="CM85" s="93">
        <f t="shared" si="389"/>
        <v>0.76774152731283674</v>
      </c>
      <c r="CN85" s="93">
        <f t="shared" si="389"/>
        <v>0.77434670470396139</v>
      </c>
      <c r="CO85" s="93">
        <f t="shared" si="389"/>
        <v>0.78163940030884282</v>
      </c>
      <c r="CP85" s="93">
        <f t="shared" si="389"/>
        <v>0.79049292102431512</v>
      </c>
      <c r="CQ85" s="93">
        <f t="shared" si="389"/>
        <v>0.79924464994117095</v>
      </c>
      <c r="CR85" s="93">
        <f t="shared" si="389"/>
        <v>0.81023960133123574</v>
      </c>
      <c r="CS85" s="93">
        <f t="shared" si="389"/>
        <v>0.82171901598453989</v>
      </c>
      <c r="CT85" s="93">
        <f t="shared" si="389"/>
        <v>0.83435956336958916</v>
      </c>
      <c r="CU85" s="93">
        <f t="shared" si="389"/>
        <v>0.84879761072807369</v>
      </c>
      <c r="CV85" s="93">
        <f t="shared" si="389"/>
        <v>0.86689845037183777</v>
      </c>
      <c r="CW85" s="93">
        <f t="shared" si="389"/>
        <v>0.88544859851063551</v>
      </c>
      <c r="CX85" s="93">
        <f t="shared" si="389"/>
        <v>0.90844124645850011</v>
      </c>
      <c r="CY85" s="93">
        <f t="shared" si="383"/>
        <v>0.93377455000000009</v>
      </c>
      <c r="CZ85" s="93">
        <f t="shared" si="382"/>
        <v>0.96325000000000005</v>
      </c>
      <c r="DA85" s="93">
        <f t="shared" si="382"/>
        <v>1</v>
      </c>
      <c r="DB85" s="93">
        <f t="shared" si="382"/>
        <v>0</v>
      </c>
      <c r="DC85" s="93">
        <f t="shared" si="382"/>
        <v>0</v>
      </c>
      <c r="DD85" s="93">
        <f t="shared" si="382"/>
        <v>0</v>
      </c>
      <c r="DE85" s="93">
        <f t="shared" si="382"/>
        <v>0</v>
      </c>
      <c r="DF85" s="93">
        <f t="shared" si="382"/>
        <v>0</v>
      </c>
      <c r="DG85" s="93">
        <f t="shared" si="382"/>
        <v>0</v>
      </c>
      <c r="DH85" s="93">
        <f t="shared" si="382"/>
        <v>0</v>
      </c>
      <c r="DI85" s="93">
        <f t="shared" si="382"/>
        <v>0</v>
      </c>
      <c r="DJ85" s="93">
        <f t="shared" si="382"/>
        <v>0</v>
      </c>
      <c r="DK85" s="93">
        <f t="shared" si="382"/>
        <v>0</v>
      </c>
      <c r="DL85" s="93">
        <f t="shared" si="382"/>
        <v>0</v>
      </c>
      <c r="DM85" s="93">
        <f t="shared" si="382"/>
        <v>0</v>
      </c>
      <c r="DN85" s="93">
        <f t="shared" si="382"/>
        <v>0</v>
      </c>
      <c r="DO85" s="93">
        <f t="shared" si="382"/>
        <v>0</v>
      </c>
      <c r="DP85" s="93">
        <f t="shared" si="387"/>
        <v>0</v>
      </c>
      <c r="DQ85" s="93">
        <f t="shared" si="387"/>
        <v>0</v>
      </c>
      <c r="DR85" s="93">
        <f t="shared" si="387"/>
        <v>0</v>
      </c>
      <c r="DS85" s="93">
        <f t="shared" si="387"/>
        <v>0</v>
      </c>
      <c r="DU85" s="37">
        <v>81</v>
      </c>
      <c r="DV85" s="93">
        <f t="shared" si="278"/>
        <v>0.30651065734123378</v>
      </c>
      <c r="DW85" s="93">
        <f t="shared" si="279"/>
        <v>0.3110181670080166</v>
      </c>
      <c r="DX85" s="93">
        <f t="shared" si="280"/>
        <v>0.31559196358166391</v>
      </c>
      <c r="DY85" s="93">
        <f t="shared" si="281"/>
        <v>0.32023302186962954</v>
      </c>
      <c r="DZ85" s="93">
        <f t="shared" si="282"/>
        <v>0.3249423310147711</v>
      </c>
      <c r="EA85" s="93">
        <f t="shared" si="283"/>
        <v>0.32972089470616478</v>
      </c>
      <c r="EB85" s="93">
        <f t="shared" si="284"/>
        <v>0.33456973139302015</v>
      </c>
      <c r="EC85" s="93">
        <f t="shared" si="285"/>
        <v>0.33948987450174101</v>
      </c>
      <c r="ED85" s="93">
        <f t="shared" si="286"/>
        <v>0.34448237265617832</v>
      </c>
      <c r="EE85" s="93">
        <f t="shared" si="287"/>
        <v>0.34954828990112208</v>
      </c>
      <c r="EF85" s="93">
        <f t="shared" si="288"/>
        <v>0.35468870592907975</v>
      </c>
      <c r="EG85" s="93">
        <f t="shared" si="289"/>
        <v>0.35990471631038967</v>
      </c>
      <c r="EH85" s="93">
        <f t="shared" si="290"/>
        <v>0.3651974327267189</v>
      </c>
      <c r="EI85" s="93">
        <f t="shared" si="291"/>
        <v>0.37056798320799411</v>
      </c>
      <c r="EJ85" s="93">
        <f t="shared" si="292"/>
        <v>0.37601751237281755</v>
      </c>
      <c r="EK85" s="93">
        <f t="shared" si="293"/>
        <v>0.3815471816724178</v>
      </c>
      <c r="EL85" s="93">
        <f t="shared" si="294"/>
        <v>0.38715816963818861</v>
      </c>
      <c r="EM85" s="93">
        <f t="shared" si="295"/>
        <v>0.39285167213286781</v>
      </c>
      <c r="EN85" s="93">
        <f t="shared" si="296"/>
        <v>0.39862890260540995</v>
      </c>
      <c r="EO85" s="93">
        <f t="shared" si="297"/>
        <v>0.40449109234960712</v>
      </c>
      <c r="EP85" s="93">
        <f t="shared" si="298"/>
        <v>0.41043949076651309</v>
      </c>
      <c r="EQ85" s="93">
        <f t="shared" si="299"/>
        <v>0.41647536563072646</v>
      </c>
      <c r="ER85" s="93">
        <f t="shared" si="300"/>
        <v>0.42260000336059006</v>
      </c>
      <c r="ES85" s="93">
        <f t="shared" si="301"/>
        <v>0.42881470929236343</v>
      </c>
      <c r="ET85" s="93">
        <f t="shared" si="302"/>
        <v>0.43512080795842756</v>
      </c>
      <c r="EU85" s="93">
        <f t="shared" si="303"/>
        <v>0.44151964336958088</v>
      </c>
      <c r="EV85" s="93">
        <f t="shared" si="304"/>
        <v>0.44801257930148641</v>
      </c>
      <c r="EW85" s="93">
        <f t="shared" si="305"/>
        <v>0.45460099958533173</v>
      </c>
      <c r="EX85" s="93">
        <f t="shared" si="306"/>
        <v>0.46128630840276302</v>
      </c>
      <c r="EY85" s="93">
        <f t="shared" si="307"/>
        <v>0.46806993058515656</v>
      </c>
      <c r="EZ85" s="93">
        <f t="shared" si="308"/>
        <v>0.47495331191729118</v>
      </c>
      <c r="FA85" s="93">
        <f t="shared" si="309"/>
        <v>0.48193791944548658</v>
      </c>
      <c r="FB85" s="93">
        <f t="shared" si="310"/>
        <v>0.48902524179027312</v>
      </c>
      <c r="FC85" s="93">
        <f t="shared" si="311"/>
        <v>0.49621678946365944</v>
      </c>
      <c r="FD85" s="93">
        <f t="shared" si="312"/>
        <v>0.50351409519106616</v>
      </c>
      <c r="FE85" s="93">
        <f t="shared" si="313"/>
        <v>0.51091871423799351</v>
      </c>
      <c r="FF85" s="93">
        <f t="shared" si="314"/>
        <v>0.51843222474149331</v>
      </c>
      <c r="FG85" s="93">
        <f t="shared" si="315"/>
        <v>0.5260562280465152</v>
      </c>
      <c r="FH85" s="93">
        <f t="shared" si="316"/>
        <v>0.53379234904719919</v>
      </c>
      <c r="FI85" s="93">
        <f t="shared" si="317"/>
        <v>0.54164223653318744</v>
      </c>
      <c r="FJ85" s="93">
        <f t="shared" si="318"/>
        <v>0.54960756354102847</v>
      </c>
      <c r="FK85" s="93">
        <f t="shared" si="319"/>
        <v>0.55769002771074938</v>
      </c>
      <c r="FL85" s="93">
        <f t="shared" si="320"/>
        <v>0.56589135164767213</v>
      </c>
      <c r="FM85" s="93">
        <f t="shared" si="321"/>
        <v>0.57421328328954968</v>
      </c>
      <c r="FN85" s="93">
        <f t="shared" si="322"/>
        <v>0.58265759627910185</v>
      </c>
      <c r="FO85" s="93">
        <f t="shared" si="323"/>
        <v>0.59122609034202978</v>
      </c>
      <c r="FP85" s="93">
        <f t="shared" si="324"/>
        <v>0.59992059167058898</v>
      </c>
      <c r="FQ85" s="93">
        <f t="shared" si="325"/>
        <v>0.60874295331280348</v>
      </c>
      <c r="FR85" s="93">
        <f t="shared" si="326"/>
        <v>0.61769505556740356</v>
      </c>
      <c r="FS85" s="93">
        <f t="shared" si="327"/>
        <v>0.62677880638457129</v>
      </c>
      <c r="FT85" s="93">
        <f t="shared" si="328"/>
        <v>0.63599614177257957</v>
      </c>
      <c r="FU85" s="93">
        <f t="shared" si="329"/>
        <v>0.64534902621041157</v>
      </c>
      <c r="FV85" s="93">
        <f t="shared" si="330"/>
        <v>0.65483945306644697</v>
      </c>
      <c r="FW85" s="93">
        <f t="shared" si="331"/>
        <v>0.6644694450233064</v>
      </c>
      <c r="FX85" s="93">
        <f t="shared" si="332"/>
        <v>0.67424105450894323</v>
      </c>
      <c r="FY85" s="93">
        <f t="shared" si="333"/>
        <v>0.68415636413407466</v>
      </c>
      <c r="FZ85" s="93">
        <f t="shared" si="334"/>
        <v>0.69421748713604636</v>
      </c>
      <c r="GA85" s="93">
        <f t="shared" si="335"/>
        <v>0.70442656782922342</v>
      </c>
      <c r="GB85" s="93">
        <f t="shared" si="336"/>
        <v>0.71478578206200605</v>
      </c>
      <c r="GC85" s="93">
        <f t="shared" si="337"/>
        <v>0.72529733768056492</v>
      </c>
      <c r="GD85" s="93">
        <f t="shared" si="338"/>
        <v>0.73596347499939674</v>
      </c>
      <c r="GE85" s="93">
        <f t="shared" si="339"/>
        <v>0.7467864672787996</v>
      </c>
      <c r="GF85" s="93">
        <f t="shared" si="340"/>
        <v>0.75776862120937016</v>
      </c>
      <c r="GG85" s="93">
        <f t="shared" si="341"/>
        <v>0.76891227740362555</v>
      </c>
      <c r="GH85" s="93">
        <f t="shared" si="342"/>
        <v>0.78021981089485526</v>
      </c>
      <c r="GI85" s="93">
        <f t="shared" si="343"/>
        <v>0.79169363164330897</v>
      </c>
      <c r="GJ85" s="93">
        <f t="shared" si="344"/>
        <v>0.80333618504982807</v>
      </c>
      <c r="GK85" s="93">
        <f t="shared" si="345"/>
        <v>0.81514995247703126</v>
      </c>
      <c r="GL85" s="93">
        <f t="shared" si="346"/>
        <v>0.827137451778164</v>
      </c>
      <c r="GM85" s="93">
        <f t="shared" si="347"/>
        <v>0.83930123783372512</v>
      </c>
      <c r="GN85" s="93">
        <f t="shared" si="348"/>
        <v>0.8516439030959857</v>
      </c>
      <c r="GO85" s="93">
        <f t="shared" si="349"/>
        <v>0.86416807814151486</v>
      </c>
      <c r="GP85" s="93">
        <f t="shared" si="350"/>
        <v>0.8768764322318312</v>
      </c>
      <c r="GQ85" s="93">
        <f t="shared" si="351"/>
        <v>0.88977167388229927</v>
      </c>
      <c r="GR85" s="93">
        <f t="shared" si="352"/>
        <v>0.90285655143939192</v>
      </c>
      <c r="GS85" s="93">
        <f t="shared" si="353"/>
        <v>0.91613385366644173</v>
      </c>
      <c r="GT85" s="93">
        <f t="shared" si="354"/>
        <v>0.92960641033800695</v>
      </c>
      <c r="GU85" s="93">
        <f t="shared" si="355"/>
        <v>0.94327709284297756</v>
      </c>
      <c r="GV85" s="93">
        <f t="shared" si="356"/>
        <v>0.95714881479655067</v>
      </c>
      <c r="GW85" s="93">
        <f t="shared" si="357"/>
        <v>0.97122453266120568</v>
      </c>
      <c r="GX85" s="93">
        <f t="shared" si="358"/>
        <v>0.98550724637681164</v>
      </c>
      <c r="GY85" s="93">
        <f t="shared" si="359"/>
        <v>1</v>
      </c>
      <c r="GZ85" s="93">
        <f t="shared" si="360"/>
        <v>0</v>
      </c>
      <c r="HA85" s="93">
        <f t="shared" si="361"/>
        <v>0</v>
      </c>
      <c r="HB85" s="93">
        <f t="shared" si="362"/>
        <v>0</v>
      </c>
      <c r="HC85" s="93">
        <f t="shared" si="363"/>
        <v>0</v>
      </c>
      <c r="HD85" s="93">
        <f t="shared" si="364"/>
        <v>0</v>
      </c>
      <c r="HE85" s="93">
        <f t="shared" si="365"/>
        <v>0</v>
      </c>
      <c r="HF85" s="93">
        <f t="shared" si="366"/>
        <v>0</v>
      </c>
      <c r="HG85" s="93">
        <f t="shared" si="367"/>
        <v>0</v>
      </c>
      <c r="HH85" s="93">
        <f t="shared" si="368"/>
        <v>0</v>
      </c>
      <c r="HI85" s="93">
        <f t="shared" si="369"/>
        <v>0</v>
      </c>
      <c r="HJ85" s="93">
        <f t="shared" si="370"/>
        <v>0</v>
      </c>
      <c r="HK85" s="93">
        <f t="shared" si="371"/>
        <v>0</v>
      </c>
      <c r="HL85" s="93">
        <f t="shared" si="372"/>
        <v>0</v>
      </c>
      <c r="HM85" s="93">
        <f t="shared" si="373"/>
        <v>0</v>
      </c>
      <c r="HN85" s="93">
        <f t="shared" si="374"/>
        <v>0</v>
      </c>
      <c r="HO85" s="93">
        <f t="shared" si="375"/>
        <v>0</v>
      </c>
      <c r="HP85" s="93">
        <f t="shared" si="376"/>
        <v>0</v>
      </c>
      <c r="HQ85" s="93">
        <f t="shared" si="377"/>
        <v>0</v>
      </c>
    </row>
    <row r="86" spans="2:225" x14ac:dyDescent="0.25">
      <c r="B86" s="40">
        <v>82</v>
      </c>
      <c r="C86" s="91">
        <f t="shared" ca="1" si="271"/>
        <v>0</v>
      </c>
      <c r="D86" s="91">
        <f t="shared" ca="1" si="272"/>
        <v>0</v>
      </c>
      <c r="E86" s="91">
        <f t="shared" ca="1" si="273"/>
        <v>294832.10241396457</v>
      </c>
      <c r="F86" s="91">
        <f t="shared" ca="1" si="274"/>
        <v>298990.91396208783</v>
      </c>
      <c r="H86" s="40">
        <v>82</v>
      </c>
      <c r="I86" s="91">
        <v>0</v>
      </c>
      <c r="J86" s="41">
        <v>0</v>
      </c>
      <c r="K86" s="92">
        <f t="shared" si="275"/>
        <v>0</v>
      </c>
      <c r="L86" s="92">
        <f t="shared" si="276"/>
        <v>0</v>
      </c>
      <c r="M86" s="42"/>
      <c r="N86" s="40">
        <v>82</v>
      </c>
      <c r="O86" s="54">
        <f t="shared" si="379"/>
        <v>4.5612408870298156</v>
      </c>
      <c r="P86" s="92">
        <f t="shared" si="388"/>
        <v>287.35817588287836</v>
      </c>
      <c r="Q86" s="92">
        <f t="shared" si="277"/>
        <v>104885.7341972506</v>
      </c>
      <c r="R86" s="42"/>
      <c r="S86" s="40">
        <v>82</v>
      </c>
      <c r="T86" s="54">
        <f>'7. Dödsrisk'!F86</f>
        <v>4.7659999999999994E-2</v>
      </c>
      <c r="U86" s="90">
        <f t="shared" si="380"/>
        <v>0.95233999999999996</v>
      </c>
      <c r="V86" s="43"/>
      <c r="W86" s="37">
        <v>82</v>
      </c>
      <c r="X86" s="93">
        <f t="shared" si="385"/>
        <v>0.67424934924987323</v>
      </c>
      <c r="Y86" s="93">
        <f t="shared" si="385"/>
        <v>0.67566825258029184</v>
      </c>
      <c r="Z86" s="93">
        <f t="shared" si="385"/>
        <v>0.67579665394454136</v>
      </c>
      <c r="AA86" s="93">
        <f t="shared" si="385"/>
        <v>0.67587099975451448</v>
      </c>
      <c r="AB86" s="93">
        <f t="shared" si="385"/>
        <v>0.6759047949942637</v>
      </c>
      <c r="AC86" s="93">
        <f t="shared" si="385"/>
        <v>0.67595211164207925</v>
      </c>
      <c r="AD86" s="93">
        <f t="shared" si="385"/>
        <v>0.67595211164207925</v>
      </c>
      <c r="AE86" s="93">
        <f t="shared" si="385"/>
        <v>0.67602647455428011</v>
      </c>
      <c r="AF86" s="93">
        <f t="shared" si="385"/>
        <v>0.67608732241329728</v>
      </c>
      <c r="AG86" s="93">
        <f t="shared" si="385"/>
        <v>0.6761481757491149</v>
      </c>
      <c r="AH86" s="93">
        <f t="shared" si="385"/>
        <v>0.67620903456222525</v>
      </c>
      <c r="AI86" s="93">
        <f t="shared" si="385"/>
        <v>0.67634430342291008</v>
      </c>
      <c r="AJ86" s="93">
        <f t="shared" si="385"/>
        <v>0.67637135827724115</v>
      </c>
      <c r="AK86" s="93">
        <f t="shared" si="385"/>
        <v>0.6763984142138092</v>
      </c>
      <c r="AL86" s="93">
        <f t="shared" si="385"/>
        <v>0.6765066552786545</v>
      </c>
      <c r="AM86" s="93">
        <f t="shared" si="384"/>
        <v>0.6766419836753893</v>
      </c>
      <c r="AN86" s="93">
        <f t="shared" si="384"/>
        <v>0.67668258463046727</v>
      </c>
      <c r="AO86" s="93">
        <f t="shared" si="384"/>
        <v>0.67683825742967585</v>
      </c>
      <c r="AP86" s="93">
        <f t="shared" si="384"/>
        <v>0.67686533204295762</v>
      </c>
      <c r="AQ86" s="93">
        <f t="shared" si="384"/>
        <v>0.6770007321893956</v>
      </c>
      <c r="AR86" s="93">
        <f t="shared" si="384"/>
        <v>0.67714970512452255</v>
      </c>
      <c r="AS86" s="93">
        <f t="shared" si="384"/>
        <v>0.67732580983507995</v>
      </c>
      <c r="AT86" s="93">
        <f t="shared" si="384"/>
        <v>0.67750196034476973</v>
      </c>
      <c r="AU86" s="93">
        <f t="shared" si="384"/>
        <v>0.67761715526116428</v>
      </c>
      <c r="AV86" s="93">
        <f t="shared" si="384"/>
        <v>0.67780016130471643</v>
      </c>
      <c r="AW86" s="93">
        <f t="shared" si="384"/>
        <v>0.67797643517786255</v>
      </c>
      <c r="AX86" s="93">
        <f t="shared" si="384"/>
        <v>0.67812562281488187</v>
      </c>
      <c r="AY86" s="93">
        <f t="shared" si="384"/>
        <v>0.67831555116920916</v>
      </c>
      <c r="AZ86" s="93">
        <f t="shared" si="384"/>
        <v>0.67850553271837066</v>
      </c>
      <c r="BA86" s="93">
        <f t="shared" si="384"/>
        <v>0.678709145462009</v>
      </c>
      <c r="BB86" s="93">
        <f t="shared" si="384"/>
        <v>0.67896036079550293</v>
      </c>
      <c r="BC86" s="93">
        <f t="shared" si="384"/>
        <v>0.67913693639896688</v>
      </c>
      <c r="BD86" s="93">
        <f t="shared" si="386"/>
        <v>0.67940190314119209</v>
      </c>
      <c r="BE86" s="93">
        <f t="shared" si="386"/>
        <v>0.67966697326076375</v>
      </c>
      <c r="BF86" s="93">
        <f t="shared" si="386"/>
        <v>0.6799389488402996</v>
      </c>
      <c r="BG86" s="93">
        <f t="shared" si="386"/>
        <v>0.68025867041539523</v>
      </c>
      <c r="BH86" s="93">
        <f t="shared" si="386"/>
        <v>0.6804287776097977</v>
      </c>
      <c r="BI86" s="93">
        <f t="shared" si="386"/>
        <v>0.68066020207850408</v>
      </c>
      <c r="BJ86" s="93">
        <f t="shared" si="386"/>
        <v>0.68093938722726755</v>
      </c>
      <c r="BK86" s="93">
        <f t="shared" si="386"/>
        <v>0.6812595792295052</v>
      </c>
      <c r="BL86" s="93">
        <f t="shared" si="386"/>
        <v>0.68151855628089175</v>
      </c>
      <c r="BM86" s="93">
        <f t="shared" si="386"/>
        <v>0.6818731303086526</v>
      </c>
      <c r="BN86" s="93">
        <f t="shared" si="386"/>
        <v>0.68221423742736609</v>
      </c>
      <c r="BO86" s="93">
        <f t="shared" si="386"/>
        <v>0.68265796510468413</v>
      </c>
      <c r="BP86" s="93">
        <f t="shared" si="386"/>
        <v>0.68314299663229328</v>
      </c>
      <c r="BQ86" s="93">
        <f t="shared" si="386"/>
        <v>0.68364205533268585</v>
      </c>
      <c r="BR86" s="93">
        <f t="shared" si="386"/>
        <v>0.68413463226791893</v>
      </c>
      <c r="BS86" s="93">
        <f t="shared" si="386"/>
        <v>0.68484687301585567</v>
      </c>
      <c r="BT86" s="93">
        <f t="shared" ref="BT86:CI101" si="390">IF($W86&lt;BT$3,0,IF($W86=BT$3,1,BT85*$U85))</f>
        <v>0.68551868132355287</v>
      </c>
      <c r="BU86" s="93">
        <f t="shared" si="390"/>
        <v>0.68630106453712492</v>
      </c>
      <c r="BV86" s="93">
        <f t="shared" si="390"/>
        <v>0.687366482585132</v>
      </c>
      <c r="BW86" s="93">
        <f t="shared" si="390"/>
        <v>0.68842665964097893</v>
      </c>
      <c r="BX86" s="93">
        <f t="shared" si="390"/>
        <v>0.68962660994227865</v>
      </c>
      <c r="BY86" s="93">
        <f t="shared" si="390"/>
        <v>0.69078021289781777</v>
      </c>
      <c r="BZ86" s="93">
        <f t="shared" si="390"/>
        <v>0.69213680102783226</v>
      </c>
      <c r="CA86" s="93">
        <f t="shared" si="390"/>
        <v>0.69350995073027832</v>
      </c>
      <c r="CB86" s="93">
        <f t="shared" si="390"/>
        <v>0.69536657949753644</v>
      </c>
      <c r="CC86" s="93">
        <f t="shared" si="390"/>
        <v>0.69741698543471475</v>
      </c>
      <c r="CD86" s="93">
        <f t="shared" si="390"/>
        <v>0.69970502085290387</v>
      </c>
      <c r="CE86" s="93">
        <f t="shared" si="390"/>
        <v>0.7020287359689612</v>
      </c>
      <c r="CF86" s="93">
        <f t="shared" si="390"/>
        <v>0.70481274631691304</v>
      </c>
      <c r="CG86" s="93">
        <f t="shared" si="390"/>
        <v>0.70809832253346816</v>
      </c>
      <c r="CH86" s="93">
        <f t="shared" si="390"/>
        <v>0.71157793865348362</v>
      </c>
      <c r="CI86" s="93">
        <f t="shared" si="390"/>
        <v>0.71509621201660534</v>
      </c>
      <c r="CJ86" s="93">
        <f t="shared" si="389"/>
        <v>0.71941992577048586</v>
      </c>
      <c r="CK86" s="93">
        <f t="shared" si="389"/>
        <v>0.72398100610897231</v>
      </c>
      <c r="CL86" s="93">
        <f t="shared" si="389"/>
        <v>0.72920943777783953</v>
      </c>
      <c r="CM86" s="93">
        <f t="shared" si="389"/>
        <v>0.73489754477439351</v>
      </c>
      <c r="CN86" s="93">
        <f t="shared" si="389"/>
        <v>0.74122015267672592</v>
      </c>
      <c r="CO86" s="93">
        <f t="shared" si="389"/>
        <v>0.74820086676363051</v>
      </c>
      <c r="CP86" s="93">
        <f t="shared" si="389"/>
        <v>0.75667563386289494</v>
      </c>
      <c r="CQ86" s="93">
        <f t="shared" si="389"/>
        <v>0.76505296381668764</v>
      </c>
      <c r="CR86" s="93">
        <f t="shared" si="389"/>
        <v>0.77557755118628546</v>
      </c>
      <c r="CS86" s="93">
        <f t="shared" si="389"/>
        <v>0.78656587648072129</v>
      </c>
      <c r="CT86" s="93">
        <f t="shared" si="389"/>
        <v>0.79866566124863814</v>
      </c>
      <c r="CU86" s="93">
        <f t="shared" si="389"/>
        <v>0.81248604894112664</v>
      </c>
      <c r="CV86" s="93">
        <f t="shared" si="389"/>
        <v>0.82981253466493055</v>
      </c>
      <c r="CW86" s="93">
        <f t="shared" si="389"/>
        <v>0.8475691074663505</v>
      </c>
      <c r="CX86" s="93">
        <f t="shared" si="389"/>
        <v>0.86957812993500538</v>
      </c>
      <c r="CY86" s="93">
        <f t="shared" si="383"/>
        <v>0.893827674751</v>
      </c>
      <c r="CZ86" s="93">
        <f t="shared" si="383"/>
        <v>0.92204216500000002</v>
      </c>
      <c r="DA86" s="93">
        <f t="shared" si="383"/>
        <v>0.95721999999999996</v>
      </c>
      <c r="DB86" s="93">
        <f t="shared" si="383"/>
        <v>1</v>
      </c>
      <c r="DC86" s="93">
        <f t="shared" si="383"/>
        <v>0</v>
      </c>
      <c r="DD86" s="93">
        <f t="shared" si="383"/>
        <v>0</v>
      </c>
      <c r="DE86" s="93">
        <f t="shared" si="383"/>
        <v>0</v>
      </c>
      <c r="DF86" s="93">
        <f t="shared" si="383"/>
        <v>0</v>
      </c>
      <c r="DG86" s="93">
        <f t="shared" si="383"/>
        <v>0</v>
      </c>
      <c r="DH86" s="93">
        <f t="shared" si="383"/>
        <v>0</v>
      </c>
      <c r="DI86" s="93">
        <f t="shared" si="383"/>
        <v>0</v>
      </c>
      <c r="DJ86" s="93">
        <f t="shared" si="383"/>
        <v>0</v>
      </c>
      <c r="DK86" s="93">
        <f t="shared" si="383"/>
        <v>0</v>
      </c>
      <c r="DL86" s="93">
        <f t="shared" si="383"/>
        <v>0</v>
      </c>
      <c r="DM86" s="93">
        <f t="shared" si="383"/>
        <v>0</v>
      </c>
      <c r="DN86" s="93">
        <f t="shared" si="383"/>
        <v>0</v>
      </c>
      <c r="DO86" s="93">
        <f t="shared" ref="DO86:DS101" si="391">IF($W86&lt;DO$3,0,IF($W86=DO$3,1,DO85*$U85))</f>
        <v>0</v>
      </c>
      <c r="DP86" s="93">
        <f t="shared" si="387"/>
        <v>0</v>
      </c>
      <c r="DQ86" s="93">
        <f t="shared" si="387"/>
        <v>0</v>
      </c>
      <c r="DR86" s="93">
        <f t="shared" si="387"/>
        <v>0</v>
      </c>
      <c r="DS86" s="93">
        <f t="shared" si="387"/>
        <v>0</v>
      </c>
      <c r="DU86" s="37">
        <v>82</v>
      </c>
      <c r="DV86" s="93">
        <f t="shared" si="278"/>
        <v>0.30206847390150576</v>
      </c>
      <c r="DW86" s="93">
        <f t="shared" si="279"/>
        <v>0.30651065734123378</v>
      </c>
      <c r="DX86" s="93">
        <f t="shared" si="280"/>
        <v>0.3110181670080166</v>
      </c>
      <c r="DY86" s="93">
        <f t="shared" si="281"/>
        <v>0.31559196358166391</v>
      </c>
      <c r="DZ86" s="93">
        <f t="shared" si="282"/>
        <v>0.32023302186962954</v>
      </c>
      <c r="EA86" s="93">
        <f t="shared" si="283"/>
        <v>0.3249423310147711</v>
      </c>
      <c r="EB86" s="93">
        <f t="shared" si="284"/>
        <v>0.32972089470616478</v>
      </c>
      <c r="EC86" s="93">
        <f t="shared" si="285"/>
        <v>0.33456973139302015</v>
      </c>
      <c r="ED86" s="93">
        <f t="shared" si="286"/>
        <v>0.33948987450174101</v>
      </c>
      <c r="EE86" s="93">
        <f t="shared" si="287"/>
        <v>0.34448237265617832</v>
      </c>
      <c r="EF86" s="93">
        <f t="shared" si="288"/>
        <v>0.34954828990112208</v>
      </c>
      <c r="EG86" s="93">
        <f t="shared" si="289"/>
        <v>0.35468870592907975</v>
      </c>
      <c r="EH86" s="93">
        <f t="shared" si="290"/>
        <v>0.35990471631038967</v>
      </c>
      <c r="EI86" s="93">
        <f t="shared" si="291"/>
        <v>0.3651974327267189</v>
      </c>
      <c r="EJ86" s="93">
        <f t="shared" si="292"/>
        <v>0.37056798320799411</v>
      </c>
      <c r="EK86" s="93">
        <f t="shared" si="293"/>
        <v>0.37601751237281755</v>
      </c>
      <c r="EL86" s="93">
        <f t="shared" si="294"/>
        <v>0.3815471816724178</v>
      </c>
      <c r="EM86" s="93">
        <f t="shared" si="295"/>
        <v>0.38715816963818861</v>
      </c>
      <c r="EN86" s="93">
        <f t="shared" si="296"/>
        <v>0.39285167213286781</v>
      </c>
      <c r="EO86" s="93">
        <f t="shared" si="297"/>
        <v>0.39862890260540995</v>
      </c>
      <c r="EP86" s="93">
        <f t="shared" si="298"/>
        <v>0.40449109234960712</v>
      </c>
      <c r="EQ86" s="93">
        <f t="shared" si="299"/>
        <v>0.41043949076651309</v>
      </c>
      <c r="ER86" s="93">
        <f t="shared" si="300"/>
        <v>0.41647536563072646</v>
      </c>
      <c r="ES86" s="93">
        <f t="shared" si="301"/>
        <v>0.42260000336059006</v>
      </c>
      <c r="ET86" s="93">
        <f t="shared" si="302"/>
        <v>0.42881470929236343</v>
      </c>
      <c r="EU86" s="93">
        <f t="shared" si="303"/>
        <v>0.43512080795842756</v>
      </c>
      <c r="EV86" s="93">
        <f t="shared" si="304"/>
        <v>0.44151964336958088</v>
      </c>
      <c r="EW86" s="93">
        <f t="shared" si="305"/>
        <v>0.44801257930148641</v>
      </c>
      <c r="EX86" s="93">
        <f t="shared" si="306"/>
        <v>0.45460099958533173</v>
      </c>
      <c r="EY86" s="93">
        <f t="shared" si="307"/>
        <v>0.46128630840276302</v>
      </c>
      <c r="EZ86" s="93">
        <f t="shared" si="308"/>
        <v>0.46806993058515656</v>
      </c>
      <c r="FA86" s="93">
        <f t="shared" si="309"/>
        <v>0.47495331191729118</v>
      </c>
      <c r="FB86" s="93">
        <f t="shared" si="310"/>
        <v>0.48193791944548658</v>
      </c>
      <c r="FC86" s="93">
        <f t="shared" si="311"/>
        <v>0.48902524179027312</v>
      </c>
      <c r="FD86" s="93">
        <f t="shared" si="312"/>
        <v>0.49621678946365944</v>
      </c>
      <c r="FE86" s="93">
        <f t="shared" si="313"/>
        <v>0.50351409519106616</v>
      </c>
      <c r="FF86" s="93">
        <f t="shared" si="314"/>
        <v>0.51091871423799351</v>
      </c>
      <c r="FG86" s="93">
        <f t="shared" si="315"/>
        <v>0.51843222474149331</v>
      </c>
      <c r="FH86" s="93">
        <f t="shared" si="316"/>
        <v>0.5260562280465152</v>
      </c>
      <c r="FI86" s="93">
        <f t="shared" si="317"/>
        <v>0.53379234904719919</v>
      </c>
      <c r="FJ86" s="93">
        <f t="shared" si="318"/>
        <v>0.54164223653318744</v>
      </c>
      <c r="FK86" s="93">
        <f t="shared" si="319"/>
        <v>0.54960756354102847</v>
      </c>
      <c r="FL86" s="93">
        <f t="shared" si="320"/>
        <v>0.55769002771074938</v>
      </c>
      <c r="FM86" s="93">
        <f t="shared" si="321"/>
        <v>0.56589135164767213</v>
      </c>
      <c r="FN86" s="93">
        <f t="shared" si="322"/>
        <v>0.57421328328954968</v>
      </c>
      <c r="FO86" s="93">
        <f t="shared" si="323"/>
        <v>0.58265759627910185</v>
      </c>
      <c r="FP86" s="93">
        <f t="shared" si="324"/>
        <v>0.59122609034202978</v>
      </c>
      <c r="FQ86" s="93">
        <f t="shared" si="325"/>
        <v>0.59992059167058898</v>
      </c>
      <c r="FR86" s="93">
        <f t="shared" si="326"/>
        <v>0.60874295331280348</v>
      </c>
      <c r="FS86" s="93">
        <f t="shared" si="327"/>
        <v>0.61769505556740356</v>
      </c>
      <c r="FT86" s="93">
        <f t="shared" si="328"/>
        <v>0.62677880638457129</v>
      </c>
      <c r="FU86" s="93">
        <f t="shared" si="329"/>
        <v>0.63599614177257957</v>
      </c>
      <c r="FV86" s="93">
        <f t="shared" si="330"/>
        <v>0.64534902621041157</v>
      </c>
      <c r="FW86" s="93">
        <f t="shared" si="331"/>
        <v>0.65483945306644697</v>
      </c>
      <c r="FX86" s="93">
        <f t="shared" si="332"/>
        <v>0.6644694450233064</v>
      </c>
      <c r="FY86" s="93">
        <f t="shared" si="333"/>
        <v>0.67424105450894323</v>
      </c>
      <c r="FZ86" s="93">
        <f t="shared" si="334"/>
        <v>0.68415636413407466</v>
      </c>
      <c r="GA86" s="93">
        <f t="shared" si="335"/>
        <v>0.69421748713604636</v>
      </c>
      <c r="GB86" s="93">
        <f t="shared" si="336"/>
        <v>0.70442656782922342</v>
      </c>
      <c r="GC86" s="93">
        <f t="shared" si="337"/>
        <v>0.71478578206200605</v>
      </c>
      <c r="GD86" s="93">
        <f t="shared" si="338"/>
        <v>0.72529733768056492</v>
      </c>
      <c r="GE86" s="93">
        <f t="shared" si="339"/>
        <v>0.73596347499939674</v>
      </c>
      <c r="GF86" s="93">
        <f t="shared" si="340"/>
        <v>0.7467864672787996</v>
      </c>
      <c r="GG86" s="93">
        <f t="shared" si="341"/>
        <v>0.75776862120937016</v>
      </c>
      <c r="GH86" s="93">
        <f t="shared" si="342"/>
        <v>0.76891227740362555</v>
      </c>
      <c r="GI86" s="93">
        <f t="shared" si="343"/>
        <v>0.78021981089485526</v>
      </c>
      <c r="GJ86" s="93">
        <f t="shared" si="344"/>
        <v>0.79169363164330897</v>
      </c>
      <c r="GK86" s="93">
        <f t="shared" si="345"/>
        <v>0.80333618504982807</v>
      </c>
      <c r="GL86" s="93">
        <f t="shared" si="346"/>
        <v>0.81514995247703126</v>
      </c>
      <c r="GM86" s="93">
        <f t="shared" si="347"/>
        <v>0.827137451778164</v>
      </c>
      <c r="GN86" s="93">
        <f t="shared" si="348"/>
        <v>0.83930123783372512</v>
      </c>
      <c r="GO86" s="93">
        <f t="shared" si="349"/>
        <v>0.8516439030959857</v>
      </c>
      <c r="GP86" s="93">
        <f t="shared" si="350"/>
        <v>0.86416807814151486</v>
      </c>
      <c r="GQ86" s="93">
        <f t="shared" si="351"/>
        <v>0.8768764322318312</v>
      </c>
      <c r="GR86" s="93">
        <f t="shared" si="352"/>
        <v>0.88977167388229927</v>
      </c>
      <c r="GS86" s="93">
        <f t="shared" si="353"/>
        <v>0.90285655143939192</v>
      </c>
      <c r="GT86" s="93">
        <f t="shared" si="354"/>
        <v>0.91613385366644173</v>
      </c>
      <c r="GU86" s="93">
        <f t="shared" si="355"/>
        <v>0.92960641033800695</v>
      </c>
      <c r="GV86" s="93">
        <f t="shared" si="356"/>
        <v>0.94327709284297756</v>
      </c>
      <c r="GW86" s="93">
        <f t="shared" si="357"/>
        <v>0.95714881479655067</v>
      </c>
      <c r="GX86" s="93">
        <f t="shared" si="358"/>
        <v>0.97122453266120568</v>
      </c>
      <c r="GY86" s="93">
        <f t="shared" si="359"/>
        <v>0.98550724637681164</v>
      </c>
      <c r="GZ86" s="93">
        <f t="shared" si="360"/>
        <v>1</v>
      </c>
      <c r="HA86" s="93">
        <f t="shared" si="361"/>
        <v>0</v>
      </c>
      <c r="HB86" s="93">
        <f t="shared" si="362"/>
        <v>0</v>
      </c>
      <c r="HC86" s="93">
        <f t="shared" si="363"/>
        <v>0</v>
      </c>
      <c r="HD86" s="93">
        <f t="shared" si="364"/>
        <v>0</v>
      </c>
      <c r="HE86" s="93">
        <f t="shared" si="365"/>
        <v>0</v>
      </c>
      <c r="HF86" s="93">
        <f t="shared" si="366"/>
        <v>0</v>
      </c>
      <c r="HG86" s="93">
        <f t="shared" si="367"/>
        <v>0</v>
      </c>
      <c r="HH86" s="93">
        <f t="shared" si="368"/>
        <v>0</v>
      </c>
      <c r="HI86" s="93">
        <f t="shared" si="369"/>
        <v>0</v>
      </c>
      <c r="HJ86" s="93">
        <f t="shared" si="370"/>
        <v>0</v>
      </c>
      <c r="HK86" s="93">
        <f t="shared" si="371"/>
        <v>0</v>
      </c>
      <c r="HL86" s="93">
        <f t="shared" si="372"/>
        <v>0</v>
      </c>
      <c r="HM86" s="93">
        <f t="shared" si="373"/>
        <v>0</v>
      </c>
      <c r="HN86" s="93">
        <f t="shared" si="374"/>
        <v>0</v>
      </c>
      <c r="HO86" s="93">
        <f t="shared" si="375"/>
        <v>0</v>
      </c>
      <c r="HP86" s="93">
        <f t="shared" si="376"/>
        <v>0</v>
      </c>
      <c r="HQ86" s="93">
        <f t="shared" si="377"/>
        <v>0</v>
      </c>
    </row>
    <row r="87" spans="2:225" x14ac:dyDescent="0.25">
      <c r="B87" s="40">
        <v>83</v>
      </c>
      <c r="C87" s="91">
        <f t="shared" ca="1" si="271"/>
        <v>0</v>
      </c>
      <c r="D87" s="91">
        <f t="shared" ca="1" si="272"/>
        <v>0</v>
      </c>
      <c r="E87" s="91">
        <f t="shared" ca="1" si="273"/>
        <v>202385.38459066872</v>
      </c>
      <c r="F87" s="91">
        <f t="shared" ca="1" si="274"/>
        <v>203819.20297880721</v>
      </c>
      <c r="H87" s="40">
        <v>83</v>
      </c>
      <c r="I87" s="91">
        <v>0</v>
      </c>
      <c r="J87" s="41">
        <v>0</v>
      </c>
      <c r="K87" s="92">
        <f t="shared" si="275"/>
        <v>0</v>
      </c>
      <c r="L87" s="92">
        <f t="shared" si="276"/>
        <v>0</v>
      </c>
      <c r="M87" s="42"/>
      <c r="N87" s="40">
        <v>83</v>
      </c>
      <c r="O87" s="54">
        <f t="shared" si="379"/>
        <v>4.5612408870298156</v>
      </c>
      <c r="P87" s="92">
        <f t="shared" si="388"/>
        <v>287.35817588287836</v>
      </c>
      <c r="Q87" s="92">
        <f t="shared" si="277"/>
        <v>104885.7341972506</v>
      </c>
      <c r="R87" s="42"/>
      <c r="S87" s="40">
        <v>83</v>
      </c>
      <c r="T87" s="54">
        <f>'7. Dödsrisk'!F87</f>
        <v>5.6750000000000002E-2</v>
      </c>
      <c r="U87" s="90">
        <f t="shared" si="380"/>
        <v>0.94325000000000003</v>
      </c>
      <c r="V87" s="43"/>
      <c r="W87" s="37">
        <v>83</v>
      </c>
      <c r="X87" s="93">
        <f t="shared" si="385"/>
        <v>0.64211462526462426</v>
      </c>
      <c r="Y87" s="93">
        <f t="shared" si="385"/>
        <v>0.64346590366231515</v>
      </c>
      <c r="Z87" s="93">
        <f t="shared" si="385"/>
        <v>0.64358818541754448</v>
      </c>
      <c r="AA87" s="93">
        <f t="shared" si="385"/>
        <v>0.64365898790621434</v>
      </c>
      <c r="AB87" s="93">
        <f t="shared" si="385"/>
        <v>0.64369117246483709</v>
      </c>
      <c r="AC87" s="93">
        <f t="shared" si="385"/>
        <v>0.64373623400121771</v>
      </c>
      <c r="AD87" s="93">
        <f t="shared" si="385"/>
        <v>0.64373623400121771</v>
      </c>
      <c r="AE87" s="93">
        <f t="shared" si="385"/>
        <v>0.6438070527770231</v>
      </c>
      <c r="AF87" s="93">
        <f t="shared" si="385"/>
        <v>0.64386500062707952</v>
      </c>
      <c r="AG87" s="93">
        <f t="shared" si="385"/>
        <v>0.64392295369291208</v>
      </c>
      <c r="AH87" s="93">
        <f t="shared" si="385"/>
        <v>0.64398091197498952</v>
      </c>
      <c r="AI87" s="93">
        <f t="shared" si="385"/>
        <v>0.64410973392177417</v>
      </c>
      <c r="AJ87" s="93">
        <f t="shared" si="385"/>
        <v>0.64413549934174785</v>
      </c>
      <c r="AK87" s="93">
        <f t="shared" si="385"/>
        <v>0.64416126579237898</v>
      </c>
      <c r="AL87" s="93">
        <f t="shared" si="385"/>
        <v>0.64426434808807376</v>
      </c>
      <c r="AM87" s="93">
        <f t="shared" si="384"/>
        <v>0.64439322673342025</v>
      </c>
      <c r="AN87" s="93">
        <f t="shared" si="384"/>
        <v>0.6444318926469792</v>
      </c>
      <c r="AO87" s="93">
        <f t="shared" si="384"/>
        <v>0.64458014608057745</v>
      </c>
      <c r="AP87" s="93">
        <f t="shared" si="384"/>
        <v>0.64460593031779023</v>
      </c>
      <c r="AQ87" s="93">
        <f t="shared" si="384"/>
        <v>0.64473487729324896</v>
      </c>
      <c r="AR87" s="93">
        <f t="shared" si="384"/>
        <v>0.64487675017828783</v>
      </c>
      <c r="AS87" s="93">
        <f t="shared" si="384"/>
        <v>0.64504446173834007</v>
      </c>
      <c r="AT87" s="93">
        <f t="shared" si="384"/>
        <v>0.64521221691473796</v>
      </c>
      <c r="AU87" s="93">
        <f t="shared" si="384"/>
        <v>0.64532192164141722</v>
      </c>
      <c r="AV87" s="93">
        <f t="shared" si="384"/>
        <v>0.64549620561693366</v>
      </c>
      <c r="AW87" s="93">
        <f t="shared" si="384"/>
        <v>0.64566407827728556</v>
      </c>
      <c r="AX87" s="93">
        <f t="shared" si="384"/>
        <v>0.64580615563152455</v>
      </c>
      <c r="AY87" s="93">
        <f t="shared" si="384"/>
        <v>0.64598703200048468</v>
      </c>
      <c r="AZ87" s="93">
        <f t="shared" si="384"/>
        <v>0.64616795902901314</v>
      </c>
      <c r="BA87" s="93">
        <f t="shared" si="384"/>
        <v>0.6463618675892896</v>
      </c>
      <c r="BB87" s="93">
        <f t="shared" si="384"/>
        <v>0.64660110999998921</v>
      </c>
      <c r="BC87" s="93">
        <f t="shared" si="384"/>
        <v>0.64676927001019213</v>
      </c>
      <c r="BD87" s="93">
        <f t="shared" si="386"/>
        <v>0.6470216084374828</v>
      </c>
      <c r="BE87" s="93">
        <f t="shared" si="386"/>
        <v>0.64727404531515575</v>
      </c>
      <c r="BF87" s="93">
        <f t="shared" si="386"/>
        <v>0.6475330585385709</v>
      </c>
      <c r="BG87" s="93">
        <f t="shared" si="386"/>
        <v>0.64783754218339751</v>
      </c>
      <c r="BH87" s="93">
        <f t="shared" si="386"/>
        <v>0.64799954206891475</v>
      </c>
      <c r="BI87" s="93">
        <f t="shared" si="386"/>
        <v>0.6482199368474425</v>
      </c>
      <c r="BJ87" s="93">
        <f t="shared" si="386"/>
        <v>0.64848581603201594</v>
      </c>
      <c r="BK87" s="93">
        <f t="shared" si="386"/>
        <v>0.64879074768342693</v>
      </c>
      <c r="BL87" s="93">
        <f t="shared" si="386"/>
        <v>0.64903738188854443</v>
      </c>
      <c r="BM87" s="93">
        <f t="shared" si="386"/>
        <v>0.64937505691814223</v>
      </c>
      <c r="BN87" s="93">
        <f t="shared" si="386"/>
        <v>0.64969990687157775</v>
      </c>
      <c r="BO87" s="93">
        <f t="shared" si="386"/>
        <v>0.6501224864877948</v>
      </c>
      <c r="BP87" s="93">
        <f t="shared" si="386"/>
        <v>0.65058440141279816</v>
      </c>
      <c r="BQ87" s="93">
        <f t="shared" si="386"/>
        <v>0.65105967497552997</v>
      </c>
      <c r="BR87" s="93">
        <f t="shared" si="386"/>
        <v>0.65152877569402989</v>
      </c>
      <c r="BS87" s="93">
        <f t="shared" si="386"/>
        <v>0.65220707104791997</v>
      </c>
      <c r="BT87" s="93">
        <f t="shared" si="390"/>
        <v>0.65284686097167233</v>
      </c>
      <c r="BU87" s="93">
        <f t="shared" si="390"/>
        <v>0.65359195580128548</v>
      </c>
      <c r="BV87" s="93">
        <f t="shared" si="390"/>
        <v>0.65460659602512461</v>
      </c>
      <c r="BW87" s="93">
        <f t="shared" si="390"/>
        <v>0.65561624504248983</v>
      </c>
      <c r="BX87" s="93">
        <f t="shared" si="390"/>
        <v>0.65675900571242962</v>
      </c>
      <c r="BY87" s="93">
        <f t="shared" si="390"/>
        <v>0.6578576279511078</v>
      </c>
      <c r="BZ87" s="93">
        <f t="shared" si="390"/>
        <v>0.65914956109084577</v>
      </c>
      <c r="CA87" s="93">
        <f t="shared" si="390"/>
        <v>0.66045726647847325</v>
      </c>
      <c r="CB87" s="93">
        <f t="shared" si="390"/>
        <v>0.66222540831868382</v>
      </c>
      <c r="CC87" s="93">
        <f t="shared" si="390"/>
        <v>0.66417809190889621</v>
      </c>
      <c r="CD87" s="93">
        <f t="shared" si="390"/>
        <v>0.66635707955905443</v>
      </c>
      <c r="CE87" s="93">
        <f t="shared" si="390"/>
        <v>0.66857004641268047</v>
      </c>
      <c r="CF87" s="93">
        <f t="shared" si="390"/>
        <v>0.67122137082744893</v>
      </c>
      <c r="CG87" s="93">
        <f t="shared" si="390"/>
        <v>0.67435035648152308</v>
      </c>
      <c r="CH87" s="93">
        <f t="shared" si="390"/>
        <v>0.67766413409725856</v>
      </c>
      <c r="CI87" s="93">
        <f t="shared" si="390"/>
        <v>0.68101472655189388</v>
      </c>
      <c r="CJ87" s="93">
        <f t="shared" si="389"/>
        <v>0.6851323721082645</v>
      </c>
      <c r="CK87" s="93">
        <f t="shared" si="389"/>
        <v>0.68947607135781863</v>
      </c>
      <c r="CL87" s="93">
        <f t="shared" si="389"/>
        <v>0.69445531597334764</v>
      </c>
      <c r="CM87" s="93">
        <f t="shared" si="389"/>
        <v>0.69987232779044584</v>
      </c>
      <c r="CN87" s="93">
        <f t="shared" si="389"/>
        <v>0.70589360020015313</v>
      </c>
      <c r="CO87" s="93">
        <f t="shared" si="389"/>
        <v>0.71254161345367584</v>
      </c>
      <c r="CP87" s="93">
        <f t="shared" si="389"/>
        <v>0.72061247315298937</v>
      </c>
      <c r="CQ87" s="93">
        <f t="shared" si="389"/>
        <v>0.72859053956118425</v>
      </c>
      <c r="CR87" s="93">
        <f t="shared" si="389"/>
        <v>0.73861352509674705</v>
      </c>
      <c r="CS87" s="93">
        <f t="shared" si="389"/>
        <v>0.74907814680765006</v>
      </c>
      <c r="CT87" s="93">
        <f t="shared" si="389"/>
        <v>0.760601255833528</v>
      </c>
      <c r="CU87" s="93">
        <f t="shared" si="389"/>
        <v>0.77376296384859256</v>
      </c>
      <c r="CV87" s="93">
        <f t="shared" si="389"/>
        <v>0.79026366926279989</v>
      </c>
      <c r="CW87" s="93">
        <f t="shared" si="389"/>
        <v>0.80717396380450424</v>
      </c>
      <c r="CX87" s="93">
        <f t="shared" si="389"/>
        <v>0.82813403626230297</v>
      </c>
      <c r="CY87" s="93">
        <f t="shared" si="389"/>
        <v>0.85122784777236726</v>
      </c>
      <c r="CZ87" s="93">
        <f t="shared" ref="CZ87:DO102" si="392">IF($W87&lt;CZ$3,0,IF($W87=CZ$3,1,CZ86*$U86))</f>
        <v>0.87809763541609998</v>
      </c>
      <c r="DA87" s="93">
        <f t="shared" si="392"/>
        <v>0.91159889479999989</v>
      </c>
      <c r="DB87" s="93">
        <f t="shared" si="392"/>
        <v>0.95233999999999996</v>
      </c>
      <c r="DC87" s="93">
        <f t="shared" si="392"/>
        <v>1</v>
      </c>
      <c r="DD87" s="93">
        <f t="shared" si="392"/>
        <v>0</v>
      </c>
      <c r="DE87" s="93">
        <f t="shared" si="392"/>
        <v>0</v>
      </c>
      <c r="DF87" s="93">
        <f t="shared" si="392"/>
        <v>0</v>
      </c>
      <c r="DG87" s="93">
        <f t="shared" si="392"/>
        <v>0</v>
      </c>
      <c r="DH87" s="93">
        <f t="shared" si="392"/>
        <v>0</v>
      </c>
      <c r="DI87" s="93">
        <f t="shared" si="392"/>
        <v>0</v>
      </c>
      <c r="DJ87" s="93">
        <f t="shared" si="392"/>
        <v>0</v>
      </c>
      <c r="DK87" s="93">
        <f t="shared" si="392"/>
        <v>0</v>
      </c>
      <c r="DL87" s="93">
        <f t="shared" si="392"/>
        <v>0</v>
      </c>
      <c r="DM87" s="93">
        <f t="shared" si="392"/>
        <v>0</v>
      </c>
      <c r="DN87" s="93">
        <f t="shared" si="392"/>
        <v>0</v>
      </c>
      <c r="DO87" s="93">
        <f t="shared" si="391"/>
        <v>0</v>
      </c>
      <c r="DP87" s="93">
        <f t="shared" si="387"/>
        <v>0</v>
      </c>
      <c r="DQ87" s="93">
        <f t="shared" si="387"/>
        <v>0</v>
      </c>
      <c r="DR87" s="93">
        <f t="shared" si="387"/>
        <v>0</v>
      </c>
      <c r="DS87" s="93">
        <f t="shared" si="387"/>
        <v>0</v>
      </c>
      <c r="DU87" s="37">
        <v>83</v>
      </c>
      <c r="DV87" s="93">
        <f t="shared" si="278"/>
        <v>0.29769066993191878</v>
      </c>
      <c r="DW87" s="93">
        <f t="shared" si="279"/>
        <v>0.30206847390150576</v>
      </c>
      <c r="DX87" s="93">
        <f t="shared" si="280"/>
        <v>0.30651065734123378</v>
      </c>
      <c r="DY87" s="93">
        <f t="shared" si="281"/>
        <v>0.3110181670080166</v>
      </c>
      <c r="DZ87" s="93">
        <f t="shared" si="282"/>
        <v>0.31559196358166391</v>
      </c>
      <c r="EA87" s="93">
        <f t="shared" si="283"/>
        <v>0.32023302186962954</v>
      </c>
      <c r="EB87" s="93">
        <f t="shared" si="284"/>
        <v>0.3249423310147711</v>
      </c>
      <c r="EC87" s="93">
        <f t="shared" si="285"/>
        <v>0.32972089470616478</v>
      </c>
      <c r="ED87" s="93">
        <f t="shared" si="286"/>
        <v>0.33456973139302015</v>
      </c>
      <c r="EE87" s="93">
        <f t="shared" si="287"/>
        <v>0.33948987450174101</v>
      </c>
      <c r="EF87" s="93">
        <f t="shared" si="288"/>
        <v>0.34448237265617832</v>
      </c>
      <c r="EG87" s="93">
        <f t="shared" si="289"/>
        <v>0.34954828990112208</v>
      </c>
      <c r="EH87" s="93">
        <f t="shared" si="290"/>
        <v>0.35468870592907975</v>
      </c>
      <c r="EI87" s="93">
        <f t="shared" si="291"/>
        <v>0.35990471631038967</v>
      </c>
      <c r="EJ87" s="93">
        <f t="shared" si="292"/>
        <v>0.3651974327267189</v>
      </c>
      <c r="EK87" s="93">
        <f t="shared" si="293"/>
        <v>0.37056798320799411</v>
      </c>
      <c r="EL87" s="93">
        <f t="shared" si="294"/>
        <v>0.37601751237281755</v>
      </c>
      <c r="EM87" s="93">
        <f t="shared" si="295"/>
        <v>0.3815471816724178</v>
      </c>
      <c r="EN87" s="93">
        <f t="shared" si="296"/>
        <v>0.38715816963818861</v>
      </c>
      <c r="EO87" s="93">
        <f t="shared" si="297"/>
        <v>0.39285167213286781</v>
      </c>
      <c r="EP87" s="93">
        <f t="shared" si="298"/>
        <v>0.39862890260540995</v>
      </c>
      <c r="EQ87" s="93">
        <f t="shared" si="299"/>
        <v>0.40449109234960712</v>
      </c>
      <c r="ER87" s="93">
        <f t="shared" si="300"/>
        <v>0.41043949076651309</v>
      </c>
      <c r="ES87" s="93">
        <f t="shared" si="301"/>
        <v>0.41647536563072646</v>
      </c>
      <c r="ET87" s="93">
        <f t="shared" si="302"/>
        <v>0.42260000336059006</v>
      </c>
      <c r="EU87" s="93">
        <f t="shared" si="303"/>
        <v>0.42881470929236343</v>
      </c>
      <c r="EV87" s="93">
        <f t="shared" si="304"/>
        <v>0.43512080795842756</v>
      </c>
      <c r="EW87" s="93">
        <f t="shared" si="305"/>
        <v>0.44151964336958088</v>
      </c>
      <c r="EX87" s="93">
        <f t="shared" si="306"/>
        <v>0.44801257930148641</v>
      </c>
      <c r="EY87" s="93">
        <f t="shared" si="307"/>
        <v>0.45460099958533173</v>
      </c>
      <c r="EZ87" s="93">
        <f t="shared" si="308"/>
        <v>0.46128630840276302</v>
      </c>
      <c r="FA87" s="93">
        <f t="shared" si="309"/>
        <v>0.46806993058515656</v>
      </c>
      <c r="FB87" s="93">
        <f t="shared" si="310"/>
        <v>0.47495331191729118</v>
      </c>
      <c r="FC87" s="93">
        <f t="shared" si="311"/>
        <v>0.48193791944548658</v>
      </c>
      <c r="FD87" s="93">
        <f t="shared" si="312"/>
        <v>0.48902524179027312</v>
      </c>
      <c r="FE87" s="93">
        <f t="shared" si="313"/>
        <v>0.49621678946365944</v>
      </c>
      <c r="FF87" s="93">
        <f t="shared" si="314"/>
        <v>0.50351409519106616</v>
      </c>
      <c r="FG87" s="93">
        <f t="shared" si="315"/>
        <v>0.51091871423799351</v>
      </c>
      <c r="FH87" s="93">
        <f t="shared" si="316"/>
        <v>0.51843222474149331</v>
      </c>
      <c r="FI87" s="93">
        <f t="shared" si="317"/>
        <v>0.5260562280465152</v>
      </c>
      <c r="FJ87" s="93">
        <f t="shared" si="318"/>
        <v>0.53379234904719919</v>
      </c>
      <c r="FK87" s="93">
        <f t="shared" si="319"/>
        <v>0.54164223653318744</v>
      </c>
      <c r="FL87" s="93">
        <f t="shared" si="320"/>
        <v>0.54960756354102847</v>
      </c>
      <c r="FM87" s="93">
        <f t="shared" si="321"/>
        <v>0.55769002771074938</v>
      </c>
      <c r="FN87" s="93">
        <f t="shared" si="322"/>
        <v>0.56589135164767213</v>
      </c>
      <c r="FO87" s="93">
        <f t="shared" si="323"/>
        <v>0.57421328328954968</v>
      </c>
      <c r="FP87" s="93">
        <f t="shared" si="324"/>
        <v>0.58265759627910185</v>
      </c>
      <c r="FQ87" s="93">
        <f t="shared" si="325"/>
        <v>0.59122609034202978</v>
      </c>
      <c r="FR87" s="93">
        <f t="shared" si="326"/>
        <v>0.59992059167058898</v>
      </c>
      <c r="FS87" s="93">
        <f t="shared" si="327"/>
        <v>0.60874295331280348</v>
      </c>
      <c r="FT87" s="93">
        <f t="shared" si="328"/>
        <v>0.61769505556740356</v>
      </c>
      <c r="FU87" s="93">
        <f t="shared" si="329"/>
        <v>0.62677880638457129</v>
      </c>
      <c r="FV87" s="93">
        <f t="shared" si="330"/>
        <v>0.63599614177257957</v>
      </c>
      <c r="FW87" s="93">
        <f t="shared" si="331"/>
        <v>0.64534902621041157</v>
      </c>
      <c r="FX87" s="93">
        <f t="shared" si="332"/>
        <v>0.65483945306644697</v>
      </c>
      <c r="FY87" s="93">
        <f t="shared" si="333"/>
        <v>0.6644694450233064</v>
      </c>
      <c r="FZ87" s="93">
        <f t="shared" si="334"/>
        <v>0.67424105450894323</v>
      </c>
      <c r="GA87" s="93">
        <f t="shared" si="335"/>
        <v>0.68415636413407466</v>
      </c>
      <c r="GB87" s="93">
        <f t="shared" si="336"/>
        <v>0.69421748713604636</v>
      </c>
      <c r="GC87" s="93">
        <f t="shared" si="337"/>
        <v>0.70442656782922342</v>
      </c>
      <c r="GD87" s="93">
        <f t="shared" si="338"/>
        <v>0.71478578206200605</v>
      </c>
      <c r="GE87" s="93">
        <f t="shared" si="339"/>
        <v>0.72529733768056492</v>
      </c>
      <c r="GF87" s="93">
        <f t="shared" si="340"/>
        <v>0.73596347499939674</v>
      </c>
      <c r="GG87" s="93">
        <f t="shared" si="341"/>
        <v>0.7467864672787996</v>
      </c>
      <c r="GH87" s="93">
        <f t="shared" si="342"/>
        <v>0.75776862120937016</v>
      </c>
      <c r="GI87" s="93">
        <f t="shared" si="343"/>
        <v>0.76891227740362555</v>
      </c>
      <c r="GJ87" s="93">
        <f t="shared" si="344"/>
        <v>0.78021981089485526</v>
      </c>
      <c r="GK87" s="93">
        <f t="shared" si="345"/>
        <v>0.79169363164330897</v>
      </c>
      <c r="GL87" s="93">
        <f t="shared" si="346"/>
        <v>0.80333618504982807</v>
      </c>
      <c r="GM87" s="93">
        <f t="shared" si="347"/>
        <v>0.81514995247703126</v>
      </c>
      <c r="GN87" s="93">
        <f t="shared" si="348"/>
        <v>0.827137451778164</v>
      </c>
      <c r="GO87" s="93">
        <f t="shared" si="349"/>
        <v>0.83930123783372512</v>
      </c>
      <c r="GP87" s="93">
        <f t="shared" si="350"/>
        <v>0.8516439030959857</v>
      </c>
      <c r="GQ87" s="93">
        <f t="shared" si="351"/>
        <v>0.86416807814151486</v>
      </c>
      <c r="GR87" s="93">
        <f t="shared" si="352"/>
        <v>0.8768764322318312</v>
      </c>
      <c r="GS87" s="93">
        <f t="shared" si="353"/>
        <v>0.88977167388229927</v>
      </c>
      <c r="GT87" s="93">
        <f t="shared" si="354"/>
        <v>0.90285655143939192</v>
      </c>
      <c r="GU87" s="93">
        <f t="shared" si="355"/>
        <v>0.91613385366644173</v>
      </c>
      <c r="GV87" s="93">
        <f t="shared" si="356"/>
        <v>0.92960641033800695</v>
      </c>
      <c r="GW87" s="93">
        <f t="shared" si="357"/>
        <v>0.94327709284297756</v>
      </c>
      <c r="GX87" s="93">
        <f t="shared" si="358"/>
        <v>0.95714881479655067</v>
      </c>
      <c r="GY87" s="93">
        <f t="shared" si="359"/>
        <v>0.97122453266120568</v>
      </c>
      <c r="GZ87" s="93">
        <f t="shared" si="360"/>
        <v>0.98550724637681164</v>
      </c>
      <c r="HA87" s="93">
        <f t="shared" si="361"/>
        <v>1</v>
      </c>
      <c r="HB87" s="93">
        <f t="shared" si="362"/>
        <v>0</v>
      </c>
      <c r="HC87" s="93">
        <f t="shared" si="363"/>
        <v>0</v>
      </c>
      <c r="HD87" s="93">
        <f t="shared" si="364"/>
        <v>0</v>
      </c>
      <c r="HE87" s="93">
        <f t="shared" si="365"/>
        <v>0</v>
      </c>
      <c r="HF87" s="93">
        <f t="shared" si="366"/>
        <v>0</v>
      </c>
      <c r="HG87" s="93">
        <f t="shared" si="367"/>
        <v>0</v>
      </c>
      <c r="HH87" s="93">
        <f t="shared" si="368"/>
        <v>0</v>
      </c>
      <c r="HI87" s="93">
        <f t="shared" si="369"/>
        <v>0</v>
      </c>
      <c r="HJ87" s="93">
        <f t="shared" si="370"/>
        <v>0</v>
      </c>
      <c r="HK87" s="93">
        <f t="shared" si="371"/>
        <v>0</v>
      </c>
      <c r="HL87" s="93">
        <f t="shared" si="372"/>
        <v>0</v>
      </c>
      <c r="HM87" s="93">
        <f t="shared" si="373"/>
        <v>0</v>
      </c>
      <c r="HN87" s="93">
        <f t="shared" si="374"/>
        <v>0</v>
      </c>
      <c r="HO87" s="93">
        <f t="shared" si="375"/>
        <v>0</v>
      </c>
      <c r="HP87" s="93">
        <f t="shared" si="376"/>
        <v>0</v>
      </c>
      <c r="HQ87" s="93">
        <f t="shared" si="377"/>
        <v>0</v>
      </c>
    </row>
    <row r="88" spans="2:225" x14ac:dyDescent="0.25">
      <c r="B88" s="40">
        <v>84</v>
      </c>
      <c r="C88" s="91">
        <f t="shared" ca="1" si="271"/>
        <v>0</v>
      </c>
      <c r="D88" s="91">
        <f t="shared" ca="1" si="272"/>
        <v>0</v>
      </c>
      <c r="E88" s="91">
        <f t="shared" ca="1" si="273"/>
        <v>104885.7341972506</v>
      </c>
      <c r="F88" s="91">
        <f t="shared" ca="1" si="274"/>
        <v>104885.7341972506</v>
      </c>
      <c r="H88" s="40">
        <v>84</v>
      </c>
      <c r="I88" s="91">
        <v>0</v>
      </c>
      <c r="J88" s="41">
        <v>0</v>
      </c>
      <c r="K88" s="92">
        <f t="shared" si="275"/>
        <v>0</v>
      </c>
      <c r="L88" s="92">
        <f t="shared" si="276"/>
        <v>0</v>
      </c>
      <c r="M88" s="42"/>
      <c r="N88" s="40">
        <v>84</v>
      </c>
      <c r="O88" s="54">
        <f t="shared" si="379"/>
        <v>4.5612408870298156</v>
      </c>
      <c r="P88" s="92">
        <f t="shared" si="388"/>
        <v>287.35817588287836</v>
      </c>
      <c r="Q88" s="92">
        <f t="shared" si="277"/>
        <v>104885.7341972506</v>
      </c>
      <c r="R88" s="42"/>
      <c r="S88" s="40">
        <v>84</v>
      </c>
      <c r="T88" s="54">
        <f>'7. Dödsrisk'!F88</f>
        <v>6.0749999999999998E-2</v>
      </c>
      <c r="U88" s="90">
        <f t="shared" si="380"/>
        <v>0.93925000000000003</v>
      </c>
      <c r="V88" s="43"/>
      <c r="W88" s="37">
        <v>84</v>
      </c>
      <c r="X88" s="93">
        <f t="shared" si="385"/>
        <v>0.60567462028085683</v>
      </c>
      <c r="Y88" s="93">
        <f t="shared" si="385"/>
        <v>0.60694921362947873</v>
      </c>
      <c r="Z88" s="93">
        <f t="shared" si="385"/>
        <v>0.60706455589509889</v>
      </c>
      <c r="AA88" s="93">
        <f t="shared" si="385"/>
        <v>0.60713134034253669</v>
      </c>
      <c r="AB88" s="93">
        <f t="shared" si="385"/>
        <v>0.6071616984274576</v>
      </c>
      <c r="AC88" s="93">
        <f t="shared" si="385"/>
        <v>0.60720420272164866</v>
      </c>
      <c r="AD88" s="93">
        <f t="shared" si="385"/>
        <v>0.60720420272164866</v>
      </c>
      <c r="AE88" s="93">
        <f t="shared" si="385"/>
        <v>0.60727100253192712</v>
      </c>
      <c r="AF88" s="93">
        <f t="shared" si="385"/>
        <v>0.60732566184149273</v>
      </c>
      <c r="AG88" s="93">
        <f t="shared" si="385"/>
        <v>0.60738032607083936</v>
      </c>
      <c r="AH88" s="93">
        <f t="shared" si="385"/>
        <v>0.60743499522040889</v>
      </c>
      <c r="AI88" s="93">
        <f t="shared" si="385"/>
        <v>0.60755650652171356</v>
      </c>
      <c r="AJ88" s="93">
        <f t="shared" si="385"/>
        <v>0.60758080975410367</v>
      </c>
      <c r="AK88" s="93">
        <f t="shared" si="385"/>
        <v>0.60760511395866146</v>
      </c>
      <c r="AL88" s="93">
        <f t="shared" si="385"/>
        <v>0.6077023463340756</v>
      </c>
      <c r="AM88" s="93">
        <f t="shared" si="384"/>
        <v>0.60782391111629863</v>
      </c>
      <c r="AN88" s="93">
        <f t="shared" si="384"/>
        <v>0.60786038273926313</v>
      </c>
      <c r="AO88" s="93">
        <f t="shared" si="384"/>
        <v>0.6080002227905047</v>
      </c>
      <c r="AP88" s="93">
        <f t="shared" si="384"/>
        <v>0.60802454377225568</v>
      </c>
      <c r="AQ88" s="93">
        <f t="shared" si="384"/>
        <v>0.60814617300685714</v>
      </c>
      <c r="AR88" s="93">
        <f t="shared" si="384"/>
        <v>0.60827999460567006</v>
      </c>
      <c r="AS88" s="93">
        <f t="shared" si="384"/>
        <v>0.60843818853468934</v>
      </c>
      <c r="AT88" s="93">
        <f t="shared" si="384"/>
        <v>0.60859642360482658</v>
      </c>
      <c r="AU88" s="93">
        <f t="shared" si="384"/>
        <v>0.60869990258826678</v>
      </c>
      <c r="AV88" s="93">
        <f t="shared" si="384"/>
        <v>0.60886429594817271</v>
      </c>
      <c r="AW88" s="93">
        <f t="shared" si="384"/>
        <v>0.60902264183504962</v>
      </c>
      <c r="AX88" s="93">
        <f t="shared" si="384"/>
        <v>0.60915665629943561</v>
      </c>
      <c r="AY88" s="93">
        <f t="shared" si="384"/>
        <v>0.60932726793445724</v>
      </c>
      <c r="AZ88" s="93">
        <f t="shared" si="384"/>
        <v>0.60949792735411668</v>
      </c>
      <c r="BA88" s="93">
        <f t="shared" si="384"/>
        <v>0.60968083160359743</v>
      </c>
      <c r="BB88" s="93">
        <f t="shared" si="384"/>
        <v>0.60990649700748989</v>
      </c>
      <c r="BC88" s="93">
        <f t="shared" si="384"/>
        <v>0.61006511393711371</v>
      </c>
      <c r="BD88" s="93">
        <f t="shared" si="386"/>
        <v>0.61030313215865573</v>
      </c>
      <c r="BE88" s="93">
        <f t="shared" si="386"/>
        <v>0.61054124324352066</v>
      </c>
      <c r="BF88" s="93">
        <f t="shared" si="386"/>
        <v>0.61078555746650698</v>
      </c>
      <c r="BG88" s="93">
        <f t="shared" si="386"/>
        <v>0.61107276166448976</v>
      </c>
      <c r="BH88" s="93">
        <f t="shared" si="386"/>
        <v>0.61122556805650385</v>
      </c>
      <c r="BI88" s="93">
        <f t="shared" si="386"/>
        <v>0.61143345543135019</v>
      </c>
      <c r="BJ88" s="93">
        <f t="shared" si="386"/>
        <v>0.61168424597219906</v>
      </c>
      <c r="BK88" s="93">
        <f t="shared" si="386"/>
        <v>0.61197187275239251</v>
      </c>
      <c r="BL88" s="93">
        <f t="shared" si="386"/>
        <v>0.61220451046636959</v>
      </c>
      <c r="BM88" s="93">
        <f t="shared" si="386"/>
        <v>0.61252302243803769</v>
      </c>
      <c r="BN88" s="93">
        <f t="shared" si="386"/>
        <v>0.61282943715661575</v>
      </c>
      <c r="BO88" s="93">
        <f t="shared" si="386"/>
        <v>0.61322803537961246</v>
      </c>
      <c r="BP88" s="93">
        <f t="shared" si="386"/>
        <v>0.61366373663262186</v>
      </c>
      <c r="BQ88" s="93">
        <f t="shared" si="386"/>
        <v>0.61411203842066864</v>
      </c>
      <c r="BR88" s="93">
        <f t="shared" si="386"/>
        <v>0.61455451767339375</v>
      </c>
      <c r="BS88" s="93">
        <f t="shared" si="386"/>
        <v>0.61519431976595051</v>
      </c>
      <c r="BT88" s="93">
        <f t="shared" si="390"/>
        <v>0.61579780161152997</v>
      </c>
      <c r="BU88" s="93">
        <f t="shared" si="390"/>
        <v>0.61650061230956255</v>
      </c>
      <c r="BV88" s="93">
        <f t="shared" si="390"/>
        <v>0.61745767170069876</v>
      </c>
      <c r="BW88" s="93">
        <f t="shared" si="390"/>
        <v>0.61841002313632853</v>
      </c>
      <c r="BX88" s="93">
        <f t="shared" si="390"/>
        <v>0.61948793213824926</v>
      </c>
      <c r="BY88" s="93">
        <f t="shared" si="390"/>
        <v>0.62052420756488247</v>
      </c>
      <c r="BZ88" s="93">
        <f t="shared" si="390"/>
        <v>0.62174282349894028</v>
      </c>
      <c r="CA88" s="93">
        <f t="shared" si="390"/>
        <v>0.62297631660581987</v>
      </c>
      <c r="CB88" s="93">
        <f t="shared" si="390"/>
        <v>0.62464411639659856</v>
      </c>
      <c r="CC88" s="93">
        <f t="shared" si="390"/>
        <v>0.62648598519306642</v>
      </c>
      <c r="CD88" s="93">
        <f t="shared" si="390"/>
        <v>0.62854131529407808</v>
      </c>
      <c r="CE88" s="93">
        <f t="shared" si="390"/>
        <v>0.63062869627876084</v>
      </c>
      <c r="CF88" s="93">
        <f t="shared" si="390"/>
        <v>0.6331295580329912</v>
      </c>
      <c r="CG88" s="93">
        <f t="shared" si="390"/>
        <v>0.63608097375119665</v>
      </c>
      <c r="CH88" s="93">
        <f t="shared" si="390"/>
        <v>0.63920669448723921</v>
      </c>
      <c r="CI88" s="93">
        <f t="shared" si="390"/>
        <v>0.64236714082007396</v>
      </c>
      <c r="CJ88" s="93">
        <f t="shared" si="389"/>
        <v>0.64625110999112056</v>
      </c>
      <c r="CK88" s="93">
        <f t="shared" si="389"/>
        <v>0.6503483043082624</v>
      </c>
      <c r="CL88" s="93">
        <f t="shared" si="389"/>
        <v>0.65504497679186013</v>
      </c>
      <c r="CM88" s="93">
        <f t="shared" si="389"/>
        <v>0.66015457318833803</v>
      </c>
      <c r="CN88" s="93">
        <f t="shared" si="389"/>
        <v>0.66583413838879446</v>
      </c>
      <c r="CO88" s="93">
        <f t="shared" si="389"/>
        <v>0.67210487689017973</v>
      </c>
      <c r="CP88" s="93">
        <f t="shared" si="389"/>
        <v>0.67971771530155722</v>
      </c>
      <c r="CQ88" s="93">
        <f t="shared" si="389"/>
        <v>0.68724302644108703</v>
      </c>
      <c r="CR88" s="93">
        <f t="shared" si="389"/>
        <v>0.69669720754750664</v>
      </c>
      <c r="CS88" s="93">
        <f t="shared" si="389"/>
        <v>0.70656796197631599</v>
      </c>
      <c r="CT88" s="93">
        <f t="shared" si="389"/>
        <v>0.71743713456497527</v>
      </c>
      <c r="CU88" s="93">
        <f t="shared" si="389"/>
        <v>0.72985191565018492</v>
      </c>
      <c r="CV88" s="93">
        <f t="shared" si="389"/>
        <v>0.74541620603213599</v>
      </c>
      <c r="CW88" s="93">
        <f t="shared" si="389"/>
        <v>0.76136684135859867</v>
      </c>
      <c r="CX88" s="93">
        <f t="shared" si="389"/>
        <v>0.78113742970441735</v>
      </c>
      <c r="CY88" s="93">
        <f t="shared" si="389"/>
        <v>0.80292066741128543</v>
      </c>
      <c r="CZ88" s="93">
        <f t="shared" si="392"/>
        <v>0.82826559460623628</v>
      </c>
      <c r="DA88" s="93">
        <f t="shared" si="392"/>
        <v>0.85986565752009991</v>
      </c>
      <c r="DB88" s="93">
        <f t="shared" si="392"/>
        <v>0.89829470499999997</v>
      </c>
      <c r="DC88" s="93">
        <f t="shared" si="392"/>
        <v>0.94325000000000003</v>
      </c>
      <c r="DD88" s="93">
        <f t="shared" si="392"/>
        <v>1</v>
      </c>
      <c r="DE88" s="93">
        <f t="shared" si="392"/>
        <v>0</v>
      </c>
      <c r="DF88" s="93">
        <f t="shared" si="392"/>
        <v>0</v>
      </c>
      <c r="DG88" s="93">
        <f t="shared" si="392"/>
        <v>0</v>
      </c>
      <c r="DH88" s="93">
        <f t="shared" si="392"/>
        <v>0</v>
      </c>
      <c r="DI88" s="93">
        <f t="shared" si="392"/>
        <v>0</v>
      </c>
      <c r="DJ88" s="93">
        <f t="shared" si="392"/>
        <v>0</v>
      </c>
      <c r="DK88" s="93">
        <f t="shared" si="392"/>
        <v>0</v>
      </c>
      <c r="DL88" s="93">
        <f t="shared" si="392"/>
        <v>0</v>
      </c>
      <c r="DM88" s="93">
        <f t="shared" si="392"/>
        <v>0</v>
      </c>
      <c r="DN88" s="93">
        <f t="shared" si="392"/>
        <v>0</v>
      </c>
      <c r="DO88" s="93">
        <f t="shared" si="391"/>
        <v>0</v>
      </c>
      <c r="DP88" s="93">
        <f t="shared" si="387"/>
        <v>0</v>
      </c>
      <c r="DQ88" s="93">
        <f t="shared" si="387"/>
        <v>0</v>
      </c>
      <c r="DR88" s="93">
        <f t="shared" si="387"/>
        <v>0</v>
      </c>
      <c r="DS88" s="93">
        <f t="shared" si="387"/>
        <v>0</v>
      </c>
      <c r="DU88" s="37">
        <v>84</v>
      </c>
      <c r="DV88" s="93">
        <f t="shared" si="278"/>
        <v>0.29337631239667361</v>
      </c>
      <c r="DW88" s="93">
        <f t="shared" si="279"/>
        <v>0.29769066993191878</v>
      </c>
      <c r="DX88" s="93">
        <f t="shared" si="280"/>
        <v>0.30206847390150576</v>
      </c>
      <c r="DY88" s="93">
        <f t="shared" si="281"/>
        <v>0.30651065734123378</v>
      </c>
      <c r="DZ88" s="93">
        <f t="shared" si="282"/>
        <v>0.3110181670080166</v>
      </c>
      <c r="EA88" s="93">
        <f t="shared" si="283"/>
        <v>0.31559196358166391</v>
      </c>
      <c r="EB88" s="93">
        <f t="shared" si="284"/>
        <v>0.32023302186962954</v>
      </c>
      <c r="EC88" s="93">
        <f t="shared" si="285"/>
        <v>0.3249423310147711</v>
      </c>
      <c r="ED88" s="93">
        <f t="shared" si="286"/>
        <v>0.32972089470616478</v>
      </c>
      <c r="EE88" s="93">
        <f t="shared" si="287"/>
        <v>0.33456973139302015</v>
      </c>
      <c r="EF88" s="93">
        <f t="shared" si="288"/>
        <v>0.33948987450174101</v>
      </c>
      <c r="EG88" s="93">
        <f t="shared" si="289"/>
        <v>0.34448237265617832</v>
      </c>
      <c r="EH88" s="93">
        <f t="shared" si="290"/>
        <v>0.34954828990112208</v>
      </c>
      <c r="EI88" s="93">
        <f t="shared" si="291"/>
        <v>0.35468870592907975</v>
      </c>
      <c r="EJ88" s="93">
        <f t="shared" si="292"/>
        <v>0.35990471631038967</v>
      </c>
      <c r="EK88" s="93">
        <f t="shared" si="293"/>
        <v>0.3651974327267189</v>
      </c>
      <c r="EL88" s="93">
        <f t="shared" si="294"/>
        <v>0.37056798320799411</v>
      </c>
      <c r="EM88" s="93">
        <f t="shared" si="295"/>
        <v>0.37601751237281755</v>
      </c>
      <c r="EN88" s="93">
        <f t="shared" si="296"/>
        <v>0.3815471816724178</v>
      </c>
      <c r="EO88" s="93">
        <f t="shared" si="297"/>
        <v>0.38715816963818861</v>
      </c>
      <c r="EP88" s="93">
        <f t="shared" si="298"/>
        <v>0.39285167213286781</v>
      </c>
      <c r="EQ88" s="93">
        <f t="shared" si="299"/>
        <v>0.39862890260540995</v>
      </c>
      <c r="ER88" s="93">
        <f t="shared" si="300"/>
        <v>0.40449109234960712</v>
      </c>
      <c r="ES88" s="93">
        <f t="shared" si="301"/>
        <v>0.41043949076651309</v>
      </c>
      <c r="ET88" s="93">
        <f t="shared" si="302"/>
        <v>0.41647536563072646</v>
      </c>
      <c r="EU88" s="93">
        <f t="shared" si="303"/>
        <v>0.42260000336059006</v>
      </c>
      <c r="EV88" s="93">
        <f t="shared" si="304"/>
        <v>0.42881470929236343</v>
      </c>
      <c r="EW88" s="93">
        <f t="shared" si="305"/>
        <v>0.43512080795842756</v>
      </c>
      <c r="EX88" s="93">
        <f t="shared" si="306"/>
        <v>0.44151964336958088</v>
      </c>
      <c r="EY88" s="93">
        <f t="shared" si="307"/>
        <v>0.44801257930148641</v>
      </c>
      <c r="EZ88" s="93">
        <f t="shared" si="308"/>
        <v>0.45460099958533173</v>
      </c>
      <c r="FA88" s="93">
        <f t="shared" si="309"/>
        <v>0.46128630840276302</v>
      </c>
      <c r="FB88" s="93">
        <f t="shared" si="310"/>
        <v>0.46806993058515656</v>
      </c>
      <c r="FC88" s="93">
        <f t="shared" si="311"/>
        <v>0.47495331191729118</v>
      </c>
      <c r="FD88" s="93">
        <f t="shared" si="312"/>
        <v>0.48193791944548658</v>
      </c>
      <c r="FE88" s="93">
        <f t="shared" si="313"/>
        <v>0.48902524179027312</v>
      </c>
      <c r="FF88" s="93">
        <f t="shared" si="314"/>
        <v>0.49621678946365944</v>
      </c>
      <c r="FG88" s="93">
        <f t="shared" si="315"/>
        <v>0.50351409519106616</v>
      </c>
      <c r="FH88" s="93">
        <f t="shared" si="316"/>
        <v>0.51091871423799351</v>
      </c>
      <c r="FI88" s="93">
        <f t="shared" si="317"/>
        <v>0.51843222474149331</v>
      </c>
      <c r="FJ88" s="93">
        <f t="shared" si="318"/>
        <v>0.5260562280465152</v>
      </c>
      <c r="FK88" s="93">
        <f t="shared" si="319"/>
        <v>0.53379234904719919</v>
      </c>
      <c r="FL88" s="93">
        <f t="shared" si="320"/>
        <v>0.54164223653318744</v>
      </c>
      <c r="FM88" s="93">
        <f t="shared" si="321"/>
        <v>0.54960756354102847</v>
      </c>
      <c r="FN88" s="93">
        <f t="shared" si="322"/>
        <v>0.55769002771074938</v>
      </c>
      <c r="FO88" s="93">
        <f t="shared" si="323"/>
        <v>0.56589135164767213</v>
      </c>
      <c r="FP88" s="93">
        <f t="shared" si="324"/>
        <v>0.57421328328954968</v>
      </c>
      <c r="FQ88" s="93">
        <f t="shared" si="325"/>
        <v>0.58265759627910185</v>
      </c>
      <c r="FR88" s="93">
        <f t="shared" si="326"/>
        <v>0.59122609034202978</v>
      </c>
      <c r="FS88" s="93">
        <f t="shared" si="327"/>
        <v>0.59992059167058898</v>
      </c>
      <c r="FT88" s="93">
        <f t="shared" si="328"/>
        <v>0.60874295331280348</v>
      </c>
      <c r="FU88" s="93">
        <f t="shared" si="329"/>
        <v>0.61769505556740356</v>
      </c>
      <c r="FV88" s="93">
        <f t="shared" si="330"/>
        <v>0.62677880638457129</v>
      </c>
      <c r="FW88" s="93">
        <f t="shared" si="331"/>
        <v>0.63599614177257957</v>
      </c>
      <c r="FX88" s="93">
        <f t="shared" si="332"/>
        <v>0.64534902621041157</v>
      </c>
      <c r="FY88" s="93">
        <f t="shared" si="333"/>
        <v>0.65483945306644697</v>
      </c>
      <c r="FZ88" s="93">
        <f t="shared" si="334"/>
        <v>0.6644694450233064</v>
      </c>
      <c r="GA88" s="93">
        <f t="shared" si="335"/>
        <v>0.67424105450894323</v>
      </c>
      <c r="GB88" s="93">
        <f t="shared" si="336"/>
        <v>0.68415636413407466</v>
      </c>
      <c r="GC88" s="93">
        <f t="shared" si="337"/>
        <v>0.69421748713604636</v>
      </c>
      <c r="GD88" s="93">
        <f t="shared" si="338"/>
        <v>0.70442656782922342</v>
      </c>
      <c r="GE88" s="93">
        <f t="shared" si="339"/>
        <v>0.71478578206200605</v>
      </c>
      <c r="GF88" s="93">
        <f t="shared" si="340"/>
        <v>0.72529733768056492</v>
      </c>
      <c r="GG88" s="93">
        <f t="shared" si="341"/>
        <v>0.73596347499939674</v>
      </c>
      <c r="GH88" s="93">
        <f t="shared" si="342"/>
        <v>0.7467864672787996</v>
      </c>
      <c r="GI88" s="93">
        <f t="shared" si="343"/>
        <v>0.75776862120937016</v>
      </c>
      <c r="GJ88" s="93">
        <f t="shared" si="344"/>
        <v>0.76891227740362555</v>
      </c>
      <c r="GK88" s="93">
        <f t="shared" si="345"/>
        <v>0.78021981089485526</v>
      </c>
      <c r="GL88" s="93">
        <f t="shared" si="346"/>
        <v>0.79169363164330897</v>
      </c>
      <c r="GM88" s="93">
        <f t="shared" si="347"/>
        <v>0.80333618504982807</v>
      </c>
      <c r="GN88" s="93">
        <f t="shared" si="348"/>
        <v>0.81514995247703126</v>
      </c>
      <c r="GO88" s="93">
        <f t="shared" si="349"/>
        <v>0.827137451778164</v>
      </c>
      <c r="GP88" s="93">
        <f t="shared" si="350"/>
        <v>0.83930123783372512</v>
      </c>
      <c r="GQ88" s="93">
        <f t="shared" si="351"/>
        <v>0.8516439030959857</v>
      </c>
      <c r="GR88" s="93">
        <f t="shared" si="352"/>
        <v>0.86416807814151486</v>
      </c>
      <c r="GS88" s="93">
        <f t="shared" si="353"/>
        <v>0.8768764322318312</v>
      </c>
      <c r="GT88" s="93">
        <f t="shared" si="354"/>
        <v>0.88977167388229927</v>
      </c>
      <c r="GU88" s="93">
        <f t="shared" si="355"/>
        <v>0.90285655143939192</v>
      </c>
      <c r="GV88" s="93">
        <f t="shared" si="356"/>
        <v>0.91613385366644173</v>
      </c>
      <c r="GW88" s="93">
        <f t="shared" si="357"/>
        <v>0.92960641033800695</v>
      </c>
      <c r="GX88" s="93">
        <f t="shared" si="358"/>
        <v>0.94327709284297756</v>
      </c>
      <c r="GY88" s="93">
        <f t="shared" si="359"/>
        <v>0.95714881479655067</v>
      </c>
      <c r="GZ88" s="93">
        <f t="shared" si="360"/>
        <v>0.97122453266120568</v>
      </c>
      <c r="HA88" s="93">
        <f t="shared" si="361"/>
        <v>0.98550724637681164</v>
      </c>
      <c r="HB88" s="93">
        <f t="shared" si="362"/>
        <v>1</v>
      </c>
      <c r="HC88" s="93">
        <f t="shared" si="363"/>
        <v>0</v>
      </c>
      <c r="HD88" s="93">
        <f t="shared" si="364"/>
        <v>0</v>
      </c>
      <c r="HE88" s="93">
        <f t="shared" si="365"/>
        <v>0</v>
      </c>
      <c r="HF88" s="93">
        <f t="shared" si="366"/>
        <v>0</v>
      </c>
      <c r="HG88" s="93">
        <f t="shared" si="367"/>
        <v>0</v>
      </c>
      <c r="HH88" s="93">
        <f t="shared" si="368"/>
        <v>0</v>
      </c>
      <c r="HI88" s="93">
        <f t="shared" si="369"/>
        <v>0</v>
      </c>
      <c r="HJ88" s="93">
        <f t="shared" si="370"/>
        <v>0</v>
      </c>
      <c r="HK88" s="93">
        <f t="shared" si="371"/>
        <v>0</v>
      </c>
      <c r="HL88" s="93">
        <f t="shared" si="372"/>
        <v>0</v>
      </c>
      <c r="HM88" s="93">
        <f t="shared" si="373"/>
        <v>0</v>
      </c>
      <c r="HN88" s="93">
        <f t="shared" si="374"/>
        <v>0</v>
      </c>
      <c r="HO88" s="93">
        <f t="shared" si="375"/>
        <v>0</v>
      </c>
      <c r="HP88" s="93">
        <f t="shared" si="376"/>
        <v>0</v>
      </c>
      <c r="HQ88" s="93">
        <f t="shared" si="377"/>
        <v>0</v>
      </c>
    </row>
    <row r="89" spans="2:225" x14ac:dyDescent="0.25">
      <c r="B89" s="40">
        <v>85</v>
      </c>
      <c r="C89" s="91">
        <f t="shared" ca="1" si="271"/>
        <v>0</v>
      </c>
      <c r="D89" s="91">
        <f t="shared" ca="1" si="272"/>
        <v>0</v>
      </c>
      <c r="E89" s="91">
        <f t="shared" ca="1" si="273"/>
        <v>0</v>
      </c>
      <c r="F89" s="91">
        <f t="shared" ca="1" si="274"/>
        <v>0</v>
      </c>
      <c r="H89" s="40">
        <v>85</v>
      </c>
      <c r="I89" s="91">
        <v>0</v>
      </c>
      <c r="J89" s="41">
        <v>0</v>
      </c>
      <c r="K89" s="92">
        <f t="shared" si="275"/>
        <v>0</v>
      </c>
      <c r="L89" s="92">
        <f t="shared" si="276"/>
        <v>0</v>
      </c>
      <c r="M89" s="42"/>
      <c r="N89" s="40">
        <v>85</v>
      </c>
      <c r="O89" s="54">
        <v>0</v>
      </c>
      <c r="P89" s="92">
        <f t="shared" ref="P89:P103" si="393">O89*HA_värde</f>
        <v>0</v>
      </c>
      <c r="Q89" s="92">
        <f t="shared" si="277"/>
        <v>0</v>
      </c>
      <c r="R89" s="42"/>
      <c r="S89" s="40">
        <v>85</v>
      </c>
      <c r="T89" s="54">
        <f>'7. Dödsrisk'!F89</f>
        <v>7.2040000000000007E-2</v>
      </c>
      <c r="U89" s="90">
        <f t="shared" si="380"/>
        <v>0.92796000000000001</v>
      </c>
      <c r="V89" s="43"/>
      <c r="W89" s="37">
        <v>85</v>
      </c>
      <c r="X89" s="93">
        <f t="shared" si="385"/>
        <v>0.56887988709879478</v>
      </c>
      <c r="Y89" s="93">
        <f t="shared" si="385"/>
        <v>0.57007704890148791</v>
      </c>
      <c r="Z89" s="93">
        <f t="shared" si="385"/>
        <v>0.57018538412447162</v>
      </c>
      <c r="AA89" s="93">
        <f t="shared" si="385"/>
        <v>0.5702481114167276</v>
      </c>
      <c r="AB89" s="93">
        <f t="shared" si="385"/>
        <v>0.57027662524798961</v>
      </c>
      <c r="AC89" s="93">
        <f t="shared" si="385"/>
        <v>0.57031654740630855</v>
      </c>
      <c r="AD89" s="93">
        <f t="shared" si="385"/>
        <v>0.57031654740630855</v>
      </c>
      <c r="AE89" s="93">
        <f t="shared" si="385"/>
        <v>0.57037928912811253</v>
      </c>
      <c r="AF89" s="93">
        <f t="shared" si="385"/>
        <v>0.57043062788462207</v>
      </c>
      <c r="AG89" s="93">
        <f t="shared" si="385"/>
        <v>0.57048197126203593</v>
      </c>
      <c r="AH89" s="93">
        <f t="shared" si="385"/>
        <v>0.57053331926076911</v>
      </c>
      <c r="AI89" s="93">
        <f t="shared" si="385"/>
        <v>0.57064744875051943</v>
      </c>
      <c r="AJ89" s="93">
        <f t="shared" si="385"/>
        <v>0.57067027556154193</v>
      </c>
      <c r="AK89" s="93">
        <f t="shared" si="385"/>
        <v>0.5706931032856728</v>
      </c>
      <c r="AL89" s="93">
        <f t="shared" si="385"/>
        <v>0.57078442879428049</v>
      </c>
      <c r="AM89" s="93">
        <f t="shared" si="384"/>
        <v>0.57089860851598351</v>
      </c>
      <c r="AN89" s="93">
        <f t="shared" si="384"/>
        <v>0.57093286448785296</v>
      </c>
      <c r="AO89" s="93">
        <f t="shared" si="384"/>
        <v>0.57106420925598156</v>
      </c>
      <c r="AP89" s="93">
        <f t="shared" si="384"/>
        <v>0.57108705273809113</v>
      </c>
      <c r="AQ89" s="93">
        <f t="shared" si="384"/>
        <v>0.57120129299669054</v>
      </c>
      <c r="AR89" s="93">
        <f t="shared" si="384"/>
        <v>0.57132698493337564</v>
      </c>
      <c r="AS89" s="93">
        <f t="shared" si="384"/>
        <v>0.57147556858120696</v>
      </c>
      <c r="AT89" s="93">
        <f t="shared" si="384"/>
        <v>0.57162419087083338</v>
      </c>
      <c r="AU89" s="93">
        <f t="shared" si="384"/>
        <v>0.57172138350602963</v>
      </c>
      <c r="AV89" s="93">
        <f t="shared" si="384"/>
        <v>0.5718757899693212</v>
      </c>
      <c r="AW89" s="93">
        <f t="shared" si="384"/>
        <v>0.57202451634357032</v>
      </c>
      <c r="AX89" s="93">
        <f t="shared" si="384"/>
        <v>0.5721503894292449</v>
      </c>
      <c r="AY89" s="93">
        <f t="shared" si="384"/>
        <v>0.57231063640743896</v>
      </c>
      <c r="AZ89" s="93">
        <f t="shared" si="384"/>
        <v>0.57247092826735413</v>
      </c>
      <c r="BA89" s="93">
        <f t="shared" si="384"/>
        <v>0.57264272108367886</v>
      </c>
      <c r="BB89" s="93">
        <f t="shared" si="384"/>
        <v>0.57285467731428485</v>
      </c>
      <c r="BC89" s="93">
        <f t="shared" si="384"/>
        <v>0.57300365826543409</v>
      </c>
      <c r="BD89" s="93">
        <f t="shared" si="386"/>
        <v>0.57322721688001743</v>
      </c>
      <c r="BE89" s="93">
        <f t="shared" si="386"/>
        <v>0.57345086271647683</v>
      </c>
      <c r="BF89" s="93">
        <f t="shared" si="386"/>
        <v>0.5736803348504167</v>
      </c>
      <c r="BG89" s="93">
        <f t="shared" si="386"/>
        <v>0.57395009139337205</v>
      </c>
      <c r="BH89" s="93">
        <f t="shared" si="386"/>
        <v>0.57409361479707122</v>
      </c>
      <c r="BI89" s="93">
        <f t="shared" si="386"/>
        <v>0.57428887301389564</v>
      </c>
      <c r="BJ89" s="93">
        <f t="shared" si="386"/>
        <v>0.57452442802938797</v>
      </c>
      <c r="BK89" s="93">
        <f t="shared" si="386"/>
        <v>0.5747945814826847</v>
      </c>
      <c r="BL89" s="93">
        <f t="shared" si="386"/>
        <v>0.57501308645553761</v>
      </c>
      <c r="BM89" s="93">
        <f t="shared" si="386"/>
        <v>0.57531224882492693</v>
      </c>
      <c r="BN89" s="93">
        <f t="shared" si="386"/>
        <v>0.57560004884935134</v>
      </c>
      <c r="BO89" s="93">
        <f t="shared" si="386"/>
        <v>0.57597443223030098</v>
      </c>
      <c r="BP89" s="93">
        <f t="shared" si="386"/>
        <v>0.57638366463219015</v>
      </c>
      <c r="BQ89" s="93">
        <f t="shared" si="386"/>
        <v>0.57680473208661298</v>
      </c>
      <c r="BR89" s="93">
        <f t="shared" si="386"/>
        <v>0.57722033072473511</v>
      </c>
      <c r="BS89" s="93">
        <f t="shared" si="386"/>
        <v>0.57782126484016905</v>
      </c>
      <c r="BT89" s="93">
        <f t="shared" si="390"/>
        <v>0.5783880851636295</v>
      </c>
      <c r="BU89" s="93">
        <f t="shared" si="390"/>
        <v>0.57904820011175662</v>
      </c>
      <c r="BV89" s="93">
        <f t="shared" si="390"/>
        <v>0.57994711814488131</v>
      </c>
      <c r="BW89" s="93">
        <f t="shared" si="390"/>
        <v>0.58084161423079661</v>
      </c>
      <c r="BX89" s="93">
        <f t="shared" si="390"/>
        <v>0.58185404026085064</v>
      </c>
      <c r="BY89" s="93">
        <f t="shared" si="390"/>
        <v>0.58282736195531593</v>
      </c>
      <c r="BZ89" s="93">
        <f t="shared" si="390"/>
        <v>0.58397194697137966</v>
      </c>
      <c r="CA89" s="93">
        <f t="shared" si="390"/>
        <v>0.58513050537201639</v>
      </c>
      <c r="CB89" s="93">
        <f t="shared" si="390"/>
        <v>0.58669698632550527</v>
      </c>
      <c r="CC89" s="93">
        <f t="shared" si="390"/>
        <v>0.58842696159258767</v>
      </c>
      <c r="CD89" s="93">
        <f t="shared" si="390"/>
        <v>0.59035743038996291</v>
      </c>
      <c r="CE89" s="93">
        <f t="shared" si="390"/>
        <v>0.59231800297982617</v>
      </c>
      <c r="CF89" s="93">
        <f t="shared" si="390"/>
        <v>0.59466693738248699</v>
      </c>
      <c r="CG89" s="93">
        <f t="shared" si="390"/>
        <v>0.59743905459581148</v>
      </c>
      <c r="CH89" s="93">
        <f t="shared" si="390"/>
        <v>0.60037488779713943</v>
      </c>
      <c r="CI89" s="93">
        <f t="shared" si="390"/>
        <v>0.60334333701525444</v>
      </c>
      <c r="CJ89" s="93">
        <f t="shared" si="389"/>
        <v>0.60699135505916002</v>
      </c>
      <c r="CK89" s="93">
        <f t="shared" si="389"/>
        <v>0.61083964482153552</v>
      </c>
      <c r="CL89" s="93">
        <f t="shared" si="389"/>
        <v>0.61525099445175468</v>
      </c>
      <c r="CM89" s="93">
        <f t="shared" si="389"/>
        <v>0.62005018286714653</v>
      </c>
      <c r="CN89" s="93">
        <f t="shared" si="389"/>
        <v>0.62538471448167521</v>
      </c>
      <c r="CO89" s="93">
        <f t="shared" si="389"/>
        <v>0.63127450561910137</v>
      </c>
      <c r="CP89" s="93">
        <f t="shared" si="389"/>
        <v>0.63842486409698762</v>
      </c>
      <c r="CQ89" s="93">
        <f t="shared" si="389"/>
        <v>0.64549301258479097</v>
      </c>
      <c r="CR89" s="93">
        <f t="shared" si="389"/>
        <v>0.65437285218899566</v>
      </c>
      <c r="CS89" s="93">
        <f t="shared" si="389"/>
        <v>0.66364395828625478</v>
      </c>
      <c r="CT89" s="93">
        <f t="shared" si="389"/>
        <v>0.67385282864015306</v>
      </c>
      <c r="CU89" s="93">
        <f t="shared" si="389"/>
        <v>0.68551341177443625</v>
      </c>
      <c r="CV89" s="93">
        <f t="shared" si="389"/>
        <v>0.70013217151568374</v>
      </c>
      <c r="CW89" s="93">
        <f t="shared" si="389"/>
        <v>0.71511380574606387</v>
      </c>
      <c r="CX89" s="93">
        <f t="shared" si="389"/>
        <v>0.73368333084987403</v>
      </c>
      <c r="CY89" s="93">
        <f t="shared" si="389"/>
        <v>0.75414323686604989</v>
      </c>
      <c r="CZ89" s="93">
        <f t="shared" si="392"/>
        <v>0.77794845973390747</v>
      </c>
      <c r="DA89" s="93">
        <f t="shared" si="392"/>
        <v>0.80762881882575388</v>
      </c>
      <c r="DB89" s="93">
        <f t="shared" si="392"/>
        <v>0.84372330167124998</v>
      </c>
      <c r="DC89" s="93">
        <f t="shared" si="392"/>
        <v>0.88594756250000006</v>
      </c>
      <c r="DD89" s="93">
        <f t="shared" si="392"/>
        <v>0.93925000000000003</v>
      </c>
      <c r="DE89" s="93">
        <f t="shared" si="392"/>
        <v>1</v>
      </c>
      <c r="DF89" s="93">
        <f t="shared" si="392"/>
        <v>0</v>
      </c>
      <c r="DG89" s="93">
        <f t="shared" si="392"/>
        <v>0</v>
      </c>
      <c r="DH89" s="93">
        <f t="shared" si="392"/>
        <v>0</v>
      </c>
      <c r="DI89" s="93">
        <f t="shared" si="392"/>
        <v>0</v>
      </c>
      <c r="DJ89" s="93">
        <f t="shared" si="392"/>
        <v>0</v>
      </c>
      <c r="DK89" s="93">
        <f t="shared" si="392"/>
        <v>0</v>
      </c>
      <c r="DL89" s="93">
        <f t="shared" si="392"/>
        <v>0</v>
      </c>
      <c r="DM89" s="93">
        <f t="shared" si="392"/>
        <v>0</v>
      </c>
      <c r="DN89" s="93">
        <f t="shared" si="392"/>
        <v>0</v>
      </c>
      <c r="DO89" s="93">
        <f t="shared" si="391"/>
        <v>0</v>
      </c>
      <c r="DP89" s="93">
        <f t="shared" si="387"/>
        <v>0</v>
      </c>
      <c r="DQ89" s="93">
        <f t="shared" si="387"/>
        <v>0</v>
      </c>
      <c r="DR89" s="93">
        <f t="shared" si="387"/>
        <v>0</v>
      </c>
      <c r="DS89" s="93">
        <f t="shared" si="387"/>
        <v>0</v>
      </c>
      <c r="DU89" s="37">
        <v>85</v>
      </c>
      <c r="DV89" s="93">
        <f t="shared" si="278"/>
        <v>0.2891244817822291</v>
      </c>
      <c r="DW89" s="93">
        <f t="shared" si="279"/>
        <v>0.29337631239667361</v>
      </c>
      <c r="DX89" s="93">
        <f t="shared" si="280"/>
        <v>0.29769066993191878</v>
      </c>
      <c r="DY89" s="93">
        <f t="shared" si="281"/>
        <v>0.30206847390150576</v>
      </c>
      <c r="DZ89" s="93">
        <f t="shared" si="282"/>
        <v>0.30651065734123378</v>
      </c>
      <c r="EA89" s="93">
        <f t="shared" si="283"/>
        <v>0.3110181670080166</v>
      </c>
      <c r="EB89" s="93">
        <f t="shared" si="284"/>
        <v>0.31559196358166391</v>
      </c>
      <c r="EC89" s="93">
        <f t="shared" si="285"/>
        <v>0.32023302186962954</v>
      </c>
      <c r="ED89" s="93">
        <f t="shared" si="286"/>
        <v>0.3249423310147711</v>
      </c>
      <c r="EE89" s="93">
        <f t="shared" si="287"/>
        <v>0.32972089470616478</v>
      </c>
      <c r="EF89" s="93">
        <f t="shared" si="288"/>
        <v>0.33456973139302015</v>
      </c>
      <c r="EG89" s="93">
        <f t="shared" si="289"/>
        <v>0.33948987450174101</v>
      </c>
      <c r="EH89" s="93">
        <f t="shared" si="290"/>
        <v>0.34448237265617832</v>
      </c>
      <c r="EI89" s="93">
        <f t="shared" si="291"/>
        <v>0.34954828990112208</v>
      </c>
      <c r="EJ89" s="93">
        <f t="shared" si="292"/>
        <v>0.35468870592907975</v>
      </c>
      <c r="EK89" s="93">
        <f t="shared" si="293"/>
        <v>0.35990471631038967</v>
      </c>
      <c r="EL89" s="93">
        <f t="shared" si="294"/>
        <v>0.3651974327267189</v>
      </c>
      <c r="EM89" s="93">
        <f t="shared" si="295"/>
        <v>0.37056798320799411</v>
      </c>
      <c r="EN89" s="93">
        <f t="shared" si="296"/>
        <v>0.37601751237281755</v>
      </c>
      <c r="EO89" s="93">
        <f t="shared" si="297"/>
        <v>0.3815471816724178</v>
      </c>
      <c r="EP89" s="93">
        <f t="shared" si="298"/>
        <v>0.38715816963818861</v>
      </c>
      <c r="EQ89" s="93">
        <f t="shared" si="299"/>
        <v>0.39285167213286781</v>
      </c>
      <c r="ER89" s="93">
        <f t="shared" si="300"/>
        <v>0.39862890260540995</v>
      </c>
      <c r="ES89" s="93">
        <f t="shared" si="301"/>
        <v>0.40449109234960712</v>
      </c>
      <c r="ET89" s="93">
        <f t="shared" si="302"/>
        <v>0.41043949076651309</v>
      </c>
      <c r="EU89" s="93">
        <f t="shared" si="303"/>
        <v>0.41647536563072646</v>
      </c>
      <c r="EV89" s="93">
        <f t="shared" si="304"/>
        <v>0.42260000336059006</v>
      </c>
      <c r="EW89" s="93">
        <f t="shared" si="305"/>
        <v>0.42881470929236343</v>
      </c>
      <c r="EX89" s="93">
        <f t="shared" si="306"/>
        <v>0.43512080795842756</v>
      </c>
      <c r="EY89" s="93">
        <f t="shared" si="307"/>
        <v>0.44151964336958088</v>
      </c>
      <c r="EZ89" s="93">
        <f t="shared" si="308"/>
        <v>0.44801257930148641</v>
      </c>
      <c r="FA89" s="93">
        <f t="shared" si="309"/>
        <v>0.45460099958533173</v>
      </c>
      <c r="FB89" s="93">
        <f t="shared" si="310"/>
        <v>0.46128630840276302</v>
      </c>
      <c r="FC89" s="93">
        <f t="shared" si="311"/>
        <v>0.46806993058515656</v>
      </c>
      <c r="FD89" s="93">
        <f t="shared" si="312"/>
        <v>0.47495331191729118</v>
      </c>
      <c r="FE89" s="93">
        <f t="shared" si="313"/>
        <v>0.48193791944548658</v>
      </c>
      <c r="FF89" s="93">
        <f t="shared" si="314"/>
        <v>0.48902524179027312</v>
      </c>
      <c r="FG89" s="93">
        <f t="shared" si="315"/>
        <v>0.49621678946365944</v>
      </c>
      <c r="FH89" s="93">
        <f t="shared" si="316"/>
        <v>0.50351409519106616</v>
      </c>
      <c r="FI89" s="93">
        <f t="shared" si="317"/>
        <v>0.51091871423799351</v>
      </c>
      <c r="FJ89" s="93">
        <f t="shared" si="318"/>
        <v>0.51843222474149331</v>
      </c>
      <c r="FK89" s="93">
        <f t="shared" si="319"/>
        <v>0.5260562280465152</v>
      </c>
      <c r="FL89" s="93">
        <f t="shared" si="320"/>
        <v>0.53379234904719919</v>
      </c>
      <c r="FM89" s="93">
        <f t="shared" si="321"/>
        <v>0.54164223653318744</v>
      </c>
      <c r="FN89" s="93">
        <f t="shared" si="322"/>
        <v>0.54960756354102847</v>
      </c>
      <c r="FO89" s="93">
        <f t="shared" si="323"/>
        <v>0.55769002771074938</v>
      </c>
      <c r="FP89" s="93">
        <f t="shared" si="324"/>
        <v>0.56589135164767213</v>
      </c>
      <c r="FQ89" s="93">
        <f t="shared" si="325"/>
        <v>0.57421328328954968</v>
      </c>
      <c r="FR89" s="93">
        <f t="shared" si="326"/>
        <v>0.58265759627910185</v>
      </c>
      <c r="FS89" s="93">
        <f t="shared" si="327"/>
        <v>0.59122609034202978</v>
      </c>
      <c r="FT89" s="93">
        <f t="shared" si="328"/>
        <v>0.59992059167058898</v>
      </c>
      <c r="FU89" s="93">
        <f t="shared" si="329"/>
        <v>0.60874295331280348</v>
      </c>
      <c r="FV89" s="93">
        <f t="shared" si="330"/>
        <v>0.61769505556740356</v>
      </c>
      <c r="FW89" s="93">
        <f t="shared" si="331"/>
        <v>0.62677880638457129</v>
      </c>
      <c r="FX89" s="93">
        <f t="shared" si="332"/>
        <v>0.63599614177257957</v>
      </c>
      <c r="FY89" s="93">
        <f t="shared" si="333"/>
        <v>0.64534902621041157</v>
      </c>
      <c r="FZ89" s="93">
        <f t="shared" si="334"/>
        <v>0.65483945306644697</v>
      </c>
      <c r="GA89" s="93">
        <f t="shared" si="335"/>
        <v>0.6644694450233064</v>
      </c>
      <c r="GB89" s="93">
        <f t="shared" si="336"/>
        <v>0.67424105450894323</v>
      </c>
      <c r="GC89" s="93">
        <f t="shared" si="337"/>
        <v>0.68415636413407466</v>
      </c>
      <c r="GD89" s="93">
        <f t="shared" si="338"/>
        <v>0.69421748713604636</v>
      </c>
      <c r="GE89" s="93">
        <f t="shared" si="339"/>
        <v>0.70442656782922342</v>
      </c>
      <c r="GF89" s="93">
        <f t="shared" si="340"/>
        <v>0.71478578206200605</v>
      </c>
      <c r="GG89" s="93">
        <f t="shared" si="341"/>
        <v>0.72529733768056492</v>
      </c>
      <c r="GH89" s="93">
        <f t="shared" si="342"/>
        <v>0.73596347499939674</v>
      </c>
      <c r="GI89" s="93">
        <f t="shared" si="343"/>
        <v>0.7467864672787996</v>
      </c>
      <c r="GJ89" s="93">
        <f t="shared" si="344"/>
        <v>0.75776862120937016</v>
      </c>
      <c r="GK89" s="93">
        <f t="shared" si="345"/>
        <v>0.76891227740362555</v>
      </c>
      <c r="GL89" s="93">
        <f t="shared" si="346"/>
        <v>0.78021981089485526</v>
      </c>
      <c r="GM89" s="93">
        <f t="shared" si="347"/>
        <v>0.79169363164330897</v>
      </c>
      <c r="GN89" s="93">
        <f t="shared" si="348"/>
        <v>0.80333618504982807</v>
      </c>
      <c r="GO89" s="93">
        <f t="shared" si="349"/>
        <v>0.81514995247703126</v>
      </c>
      <c r="GP89" s="93">
        <f t="shared" si="350"/>
        <v>0.827137451778164</v>
      </c>
      <c r="GQ89" s="93">
        <f t="shared" si="351"/>
        <v>0.83930123783372512</v>
      </c>
      <c r="GR89" s="93">
        <f t="shared" si="352"/>
        <v>0.8516439030959857</v>
      </c>
      <c r="GS89" s="93">
        <f t="shared" si="353"/>
        <v>0.86416807814151486</v>
      </c>
      <c r="GT89" s="93">
        <f t="shared" si="354"/>
        <v>0.8768764322318312</v>
      </c>
      <c r="GU89" s="93">
        <f t="shared" si="355"/>
        <v>0.88977167388229927</v>
      </c>
      <c r="GV89" s="93">
        <f t="shared" si="356"/>
        <v>0.90285655143939192</v>
      </c>
      <c r="GW89" s="93">
        <f t="shared" si="357"/>
        <v>0.91613385366644173</v>
      </c>
      <c r="GX89" s="93">
        <f t="shared" si="358"/>
        <v>0.92960641033800695</v>
      </c>
      <c r="GY89" s="93">
        <f t="shared" si="359"/>
        <v>0.94327709284297756</v>
      </c>
      <c r="GZ89" s="93">
        <f t="shared" si="360"/>
        <v>0.95714881479655067</v>
      </c>
      <c r="HA89" s="93">
        <f t="shared" si="361"/>
        <v>0.97122453266120568</v>
      </c>
      <c r="HB89" s="93">
        <f t="shared" si="362"/>
        <v>0.98550724637681164</v>
      </c>
      <c r="HC89" s="93">
        <f t="shared" si="363"/>
        <v>1</v>
      </c>
      <c r="HD89" s="93">
        <f t="shared" si="364"/>
        <v>0</v>
      </c>
      <c r="HE89" s="93">
        <f t="shared" si="365"/>
        <v>0</v>
      </c>
      <c r="HF89" s="93">
        <f t="shared" si="366"/>
        <v>0</v>
      </c>
      <c r="HG89" s="93">
        <f t="shared" si="367"/>
        <v>0</v>
      </c>
      <c r="HH89" s="93">
        <f t="shared" si="368"/>
        <v>0</v>
      </c>
      <c r="HI89" s="93">
        <f t="shared" si="369"/>
        <v>0</v>
      </c>
      <c r="HJ89" s="93">
        <f t="shared" si="370"/>
        <v>0</v>
      </c>
      <c r="HK89" s="93">
        <f t="shared" si="371"/>
        <v>0</v>
      </c>
      <c r="HL89" s="93">
        <f t="shared" si="372"/>
        <v>0</v>
      </c>
      <c r="HM89" s="93">
        <f t="shared" si="373"/>
        <v>0</v>
      </c>
      <c r="HN89" s="93">
        <f t="shared" si="374"/>
        <v>0</v>
      </c>
      <c r="HO89" s="93">
        <f t="shared" si="375"/>
        <v>0</v>
      </c>
      <c r="HP89" s="93">
        <f t="shared" si="376"/>
        <v>0</v>
      </c>
      <c r="HQ89" s="93">
        <f t="shared" si="377"/>
        <v>0</v>
      </c>
    </row>
    <row r="90" spans="2:225" x14ac:dyDescent="0.25">
      <c r="B90" s="40">
        <v>86</v>
      </c>
      <c r="C90" s="91">
        <f t="shared" ca="1" si="271"/>
        <v>0</v>
      </c>
      <c r="D90" s="91">
        <f t="shared" ca="1" si="272"/>
        <v>0</v>
      </c>
      <c r="E90" s="91">
        <f t="shared" ca="1" si="273"/>
        <v>0</v>
      </c>
      <c r="F90" s="91">
        <f t="shared" ca="1" si="274"/>
        <v>0</v>
      </c>
      <c r="H90" s="40">
        <v>86</v>
      </c>
      <c r="I90" s="91">
        <v>0</v>
      </c>
      <c r="J90" s="41">
        <v>0</v>
      </c>
      <c r="K90" s="92">
        <f t="shared" si="275"/>
        <v>0</v>
      </c>
      <c r="L90" s="92">
        <f t="shared" si="276"/>
        <v>0</v>
      </c>
      <c r="M90" s="42"/>
      <c r="N90" s="40">
        <v>86</v>
      </c>
      <c r="O90" s="54">
        <v>0</v>
      </c>
      <c r="P90" s="92">
        <f t="shared" si="393"/>
        <v>0</v>
      </c>
      <c r="Q90" s="92">
        <f t="shared" si="277"/>
        <v>0</v>
      </c>
      <c r="R90" s="42"/>
      <c r="S90" s="40">
        <v>86</v>
      </c>
      <c r="T90" s="54">
        <f>'7. Dödsrisk'!F90</f>
        <v>8.0420000000000005E-2</v>
      </c>
      <c r="U90" s="90">
        <f t="shared" si="380"/>
        <v>0.91957999999999995</v>
      </c>
      <c r="V90" s="43"/>
      <c r="W90" s="37">
        <v>86</v>
      </c>
      <c r="X90" s="93">
        <f t="shared" si="385"/>
        <v>0.52789778003219756</v>
      </c>
      <c r="Y90" s="93">
        <f t="shared" si="385"/>
        <v>0.52900869829862474</v>
      </c>
      <c r="Z90" s="93">
        <f t="shared" si="385"/>
        <v>0.52910922905214464</v>
      </c>
      <c r="AA90" s="93">
        <f t="shared" si="385"/>
        <v>0.52916743747026651</v>
      </c>
      <c r="AB90" s="93">
        <f t="shared" si="385"/>
        <v>0.52919389716512444</v>
      </c>
      <c r="AC90" s="93">
        <f t="shared" si="385"/>
        <v>0.52923094333115805</v>
      </c>
      <c r="AD90" s="93">
        <f t="shared" si="385"/>
        <v>0.52923094333115805</v>
      </c>
      <c r="AE90" s="93">
        <f t="shared" si="385"/>
        <v>0.52928916513932334</v>
      </c>
      <c r="AF90" s="93">
        <f t="shared" si="385"/>
        <v>0.52933680545181394</v>
      </c>
      <c r="AG90" s="93">
        <f t="shared" si="385"/>
        <v>0.52938445005231882</v>
      </c>
      <c r="AH90" s="93">
        <f t="shared" si="385"/>
        <v>0.52943209894122334</v>
      </c>
      <c r="AI90" s="93">
        <f t="shared" si="385"/>
        <v>0.52953800654253202</v>
      </c>
      <c r="AJ90" s="93">
        <f t="shared" si="385"/>
        <v>0.52955918891008846</v>
      </c>
      <c r="AK90" s="93">
        <f t="shared" si="385"/>
        <v>0.52958037212497289</v>
      </c>
      <c r="AL90" s="93">
        <f t="shared" si="385"/>
        <v>0.52966511854394049</v>
      </c>
      <c r="AM90" s="93">
        <f t="shared" si="384"/>
        <v>0.52977107275849211</v>
      </c>
      <c r="AN90" s="93">
        <f t="shared" si="384"/>
        <v>0.52980286093014806</v>
      </c>
      <c r="AO90" s="93">
        <f t="shared" si="384"/>
        <v>0.52992474362118069</v>
      </c>
      <c r="AP90" s="93">
        <f t="shared" si="384"/>
        <v>0.529945941458839</v>
      </c>
      <c r="AQ90" s="93">
        <f t="shared" si="384"/>
        <v>0.53005195184920895</v>
      </c>
      <c r="AR90" s="93">
        <f t="shared" si="384"/>
        <v>0.53016858893877528</v>
      </c>
      <c r="AS90" s="93">
        <f t="shared" si="384"/>
        <v>0.53030646862061681</v>
      </c>
      <c r="AT90" s="93">
        <f t="shared" si="384"/>
        <v>0.53044438416049855</v>
      </c>
      <c r="AU90" s="93">
        <f t="shared" si="384"/>
        <v>0.5305345750382553</v>
      </c>
      <c r="AV90" s="93">
        <f t="shared" si="384"/>
        <v>0.53067785805993128</v>
      </c>
      <c r="AW90" s="93">
        <f t="shared" si="384"/>
        <v>0.53081587018617948</v>
      </c>
      <c r="AX90" s="93">
        <f t="shared" si="384"/>
        <v>0.53093267537476208</v>
      </c>
      <c r="AY90" s="93">
        <f t="shared" si="384"/>
        <v>0.53108137816064704</v>
      </c>
      <c r="AZ90" s="93">
        <f t="shared" si="384"/>
        <v>0.53123012259497393</v>
      </c>
      <c r="BA90" s="93">
        <f t="shared" si="384"/>
        <v>0.53138953945681067</v>
      </c>
      <c r="BB90" s="93">
        <f t="shared" si="384"/>
        <v>0.53158622636056374</v>
      </c>
      <c r="BC90" s="93">
        <f t="shared" si="384"/>
        <v>0.5317244747239922</v>
      </c>
      <c r="BD90" s="93">
        <f t="shared" si="386"/>
        <v>0.53193192817598101</v>
      </c>
      <c r="BE90" s="93">
        <f t="shared" si="386"/>
        <v>0.53213946256638189</v>
      </c>
      <c r="BF90" s="93">
        <f t="shared" si="386"/>
        <v>0.53235240352779267</v>
      </c>
      <c r="BG90" s="93">
        <f t="shared" si="386"/>
        <v>0.53260272680939358</v>
      </c>
      <c r="BH90" s="93">
        <f t="shared" si="386"/>
        <v>0.53273591078709026</v>
      </c>
      <c r="BI90" s="93">
        <f t="shared" si="386"/>
        <v>0.53291710260197456</v>
      </c>
      <c r="BJ90" s="93">
        <f t="shared" si="386"/>
        <v>0.53313568823415092</v>
      </c>
      <c r="BK90" s="93">
        <f t="shared" si="386"/>
        <v>0.53338637983267212</v>
      </c>
      <c r="BL90" s="93">
        <f t="shared" si="386"/>
        <v>0.53358914370728072</v>
      </c>
      <c r="BM90" s="93">
        <f t="shared" si="386"/>
        <v>0.5338667544195792</v>
      </c>
      <c r="BN90" s="93">
        <f t="shared" si="386"/>
        <v>0.53413382133024412</v>
      </c>
      <c r="BO90" s="93">
        <f t="shared" si="386"/>
        <v>0.53448123413243009</v>
      </c>
      <c r="BP90" s="93">
        <f t="shared" si="386"/>
        <v>0.53486098543208715</v>
      </c>
      <c r="BQ90" s="93">
        <f t="shared" si="386"/>
        <v>0.53525171918709336</v>
      </c>
      <c r="BR90" s="93">
        <f t="shared" si="386"/>
        <v>0.53563737809932521</v>
      </c>
      <c r="BS90" s="93">
        <f t="shared" si="386"/>
        <v>0.53619502092108329</v>
      </c>
      <c r="BT90" s="93">
        <f t="shared" si="390"/>
        <v>0.53672100750844165</v>
      </c>
      <c r="BU90" s="93">
        <f t="shared" si="390"/>
        <v>0.53733356777570562</v>
      </c>
      <c r="BV90" s="93">
        <f t="shared" si="390"/>
        <v>0.53816772775372401</v>
      </c>
      <c r="BW90" s="93">
        <f t="shared" si="390"/>
        <v>0.53899778434161005</v>
      </c>
      <c r="BX90" s="93">
        <f t="shared" si="390"/>
        <v>0.53993727520045898</v>
      </c>
      <c r="BY90" s="93">
        <f t="shared" si="390"/>
        <v>0.54084047880005492</v>
      </c>
      <c r="BZ90" s="93">
        <f t="shared" si="390"/>
        <v>0.54190260791156153</v>
      </c>
      <c r="CA90" s="93">
        <f t="shared" si="390"/>
        <v>0.54297770376501631</v>
      </c>
      <c r="CB90" s="93">
        <f t="shared" si="390"/>
        <v>0.54443133543061584</v>
      </c>
      <c r="CC90" s="93">
        <f t="shared" si="390"/>
        <v>0.54603668327945765</v>
      </c>
      <c r="CD90" s="93">
        <f t="shared" si="390"/>
        <v>0.54782808110466996</v>
      </c>
      <c r="CE90" s="93">
        <f t="shared" si="390"/>
        <v>0.54964741404515949</v>
      </c>
      <c r="CF90" s="93">
        <f t="shared" si="390"/>
        <v>0.55182713121345262</v>
      </c>
      <c r="CG90" s="93">
        <f t="shared" si="390"/>
        <v>0.55439954510272926</v>
      </c>
      <c r="CH90" s="93">
        <f t="shared" si="390"/>
        <v>0.55712388088023357</v>
      </c>
      <c r="CI90" s="93">
        <f t="shared" si="390"/>
        <v>0.55987848301667553</v>
      </c>
      <c r="CJ90" s="93">
        <f t="shared" si="389"/>
        <v>0.56326369784069819</v>
      </c>
      <c r="CK90" s="93">
        <f t="shared" si="389"/>
        <v>0.56683475680859208</v>
      </c>
      <c r="CL90" s="93">
        <f t="shared" si="389"/>
        <v>0.57092831281145029</v>
      </c>
      <c r="CM90" s="93">
        <f t="shared" si="389"/>
        <v>0.57538176769339733</v>
      </c>
      <c r="CN90" s="93">
        <f t="shared" si="389"/>
        <v>0.58033199965041538</v>
      </c>
      <c r="CO90" s="93">
        <f t="shared" si="389"/>
        <v>0.58579749023430128</v>
      </c>
      <c r="CP90" s="93">
        <f t="shared" si="389"/>
        <v>0.59243273688744069</v>
      </c>
      <c r="CQ90" s="93">
        <f t="shared" si="389"/>
        <v>0.59899169595818258</v>
      </c>
      <c r="CR90" s="93">
        <f t="shared" si="389"/>
        <v>0.60723183191730046</v>
      </c>
      <c r="CS90" s="93">
        <f t="shared" si="389"/>
        <v>0.61583504753131302</v>
      </c>
      <c r="CT90" s="93">
        <f t="shared" si="389"/>
        <v>0.62530847086491648</v>
      </c>
      <c r="CU90" s="93">
        <f t="shared" si="389"/>
        <v>0.6361290255902059</v>
      </c>
      <c r="CV90" s="93">
        <f t="shared" si="389"/>
        <v>0.64969464987969394</v>
      </c>
      <c r="CW90" s="93">
        <f t="shared" si="389"/>
        <v>0.66359700718011738</v>
      </c>
      <c r="CX90" s="93">
        <f t="shared" si="389"/>
        <v>0.68082878369544908</v>
      </c>
      <c r="CY90" s="93">
        <f t="shared" si="389"/>
        <v>0.69981475808221971</v>
      </c>
      <c r="CZ90" s="93">
        <f t="shared" si="392"/>
        <v>0.72190505269467675</v>
      </c>
      <c r="DA90" s="93">
        <f t="shared" si="392"/>
        <v>0.74944723871754659</v>
      </c>
      <c r="DB90" s="93">
        <f t="shared" si="392"/>
        <v>0.78294147501885314</v>
      </c>
      <c r="DC90" s="93">
        <f t="shared" si="392"/>
        <v>0.82212390009750003</v>
      </c>
      <c r="DD90" s="93">
        <f t="shared" si="392"/>
        <v>0.87158643000000002</v>
      </c>
      <c r="DE90" s="93">
        <f t="shared" si="392"/>
        <v>0.92796000000000001</v>
      </c>
      <c r="DF90" s="93">
        <f t="shared" si="392"/>
        <v>1</v>
      </c>
      <c r="DG90" s="93">
        <f t="shared" si="392"/>
        <v>0</v>
      </c>
      <c r="DH90" s="93">
        <f t="shared" si="392"/>
        <v>0</v>
      </c>
      <c r="DI90" s="93">
        <f t="shared" si="392"/>
        <v>0</v>
      </c>
      <c r="DJ90" s="93">
        <f t="shared" si="392"/>
        <v>0</v>
      </c>
      <c r="DK90" s="93">
        <f t="shared" si="392"/>
        <v>0</v>
      </c>
      <c r="DL90" s="93">
        <f t="shared" si="392"/>
        <v>0</v>
      </c>
      <c r="DM90" s="93">
        <f t="shared" si="392"/>
        <v>0</v>
      </c>
      <c r="DN90" s="93">
        <f t="shared" si="392"/>
        <v>0</v>
      </c>
      <c r="DO90" s="93">
        <f t="shared" si="391"/>
        <v>0</v>
      </c>
      <c r="DP90" s="93">
        <f t="shared" si="387"/>
        <v>0</v>
      </c>
      <c r="DQ90" s="93">
        <f t="shared" si="387"/>
        <v>0</v>
      </c>
      <c r="DR90" s="93">
        <f t="shared" si="387"/>
        <v>0</v>
      </c>
      <c r="DS90" s="93">
        <f t="shared" si="387"/>
        <v>0</v>
      </c>
      <c r="DU90" s="37">
        <v>86</v>
      </c>
      <c r="DV90" s="93">
        <f t="shared" si="278"/>
        <v>0.28493427190132725</v>
      </c>
      <c r="DW90" s="93">
        <f t="shared" si="279"/>
        <v>0.2891244817822291</v>
      </c>
      <c r="DX90" s="93">
        <f t="shared" si="280"/>
        <v>0.29337631239667361</v>
      </c>
      <c r="DY90" s="93">
        <f t="shared" si="281"/>
        <v>0.29769066993191878</v>
      </c>
      <c r="DZ90" s="93">
        <f t="shared" si="282"/>
        <v>0.30206847390150576</v>
      </c>
      <c r="EA90" s="93">
        <f t="shared" si="283"/>
        <v>0.30651065734123378</v>
      </c>
      <c r="EB90" s="93">
        <f t="shared" si="284"/>
        <v>0.3110181670080166</v>
      </c>
      <c r="EC90" s="93">
        <f t="shared" si="285"/>
        <v>0.31559196358166391</v>
      </c>
      <c r="ED90" s="93">
        <f t="shared" si="286"/>
        <v>0.32023302186962954</v>
      </c>
      <c r="EE90" s="93">
        <f t="shared" si="287"/>
        <v>0.3249423310147711</v>
      </c>
      <c r="EF90" s="93">
        <f t="shared" si="288"/>
        <v>0.32972089470616478</v>
      </c>
      <c r="EG90" s="93">
        <f t="shared" si="289"/>
        <v>0.33456973139302015</v>
      </c>
      <c r="EH90" s="93">
        <f t="shared" si="290"/>
        <v>0.33948987450174101</v>
      </c>
      <c r="EI90" s="93">
        <f t="shared" si="291"/>
        <v>0.34448237265617832</v>
      </c>
      <c r="EJ90" s="93">
        <f t="shared" si="292"/>
        <v>0.34954828990112208</v>
      </c>
      <c r="EK90" s="93">
        <f t="shared" si="293"/>
        <v>0.35468870592907975</v>
      </c>
      <c r="EL90" s="93">
        <f t="shared" si="294"/>
        <v>0.35990471631038967</v>
      </c>
      <c r="EM90" s="93">
        <f t="shared" si="295"/>
        <v>0.3651974327267189</v>
      </c>
      <c r="EN90" s="93">
        <f t="shared" si="296"/>
        <v>0.37056798320799411</v>
      </c>
      <c r="EO90" s="93">
        <f t="shared" si="297"/>
        <v>0.37601751237281755</v>
      </c>
      <c r="EP90" s="93">
        <f t="shared" si="298"/>
        <v>0.3815471816724178</v>
      </c>
      <c r="EQ90" s="93">
        <f t="shared" si="299"/>
        <v>0.38715816963818861</v>
      </c>
      <c r="ER90" s="93">
        <f t="shared" si="300"/>
        <v>0.39285167213286781</v>
      </c>
      <c r="ES90" s="93">
        <f t="shared" si="301"/>
        <v>0.39862890260540995</v>
      </c>
      <c r="ET90" s="93">
        <f t="shared" si="302"/>
        <v>0.40449109234960712</v>
      </c>
      <c r="EU90" s="93">
        <f t="shared" si="303"/>
        <v>0.41043949076651309</v>
      </c>
      <c r="EV90" s="93">
        <f t="shared" si="304"/>
        <v>0.41647536563072646</v>
      </c>
      <c r="EW90" s="93">
        <f t="shared" si="305"/>
        <v>0.42260000336059006</v>
      </c>
      <c r="EX90" s="93">
        <f t="shared" si="306"/>
        <v>0.42881470929236343</v>
      </c>
      <c r="EY90" s="93">
        <f t="shared" si="307"/>
        <v>0.43512080795842756</v>
      </c>
      <c r="EZ90" s="93">
        <f t="shared" si="308"/>
        <v>0.44151964336958088</v>
      </c>
      <c r="FA90" s="93">
        <f t="shared" si="309"/>
        <v>0.44801257930148641</v>
      </c>
      <c r="FB90" s="93">
        <f t="shared" si="310"/>
        <v>0.45460099958533173</v>
      </c>
      <c r="FC90" s="93">
        <f t="shared" si="311"/>
        <v>0.46128630840276302</v>
      </c>
      <c r="FD90" s="93">
        <f t="shared" si="312"/>
        <v>0.46806993058515656</v>
      </c>
      <c r="FE90" s="93">
        <f t="shared" si="313"/>
        <v>0.47495331191729118</v>
      </c>
      <c r="FF90" s="93">
        <f t="shared" si="314"/>
        <v>0.48193791944548658</v>
      </c>
      <c r="FG90" s="93">
        <f t="shared" si="315"/>
        <v>0.48902524179027312</v>
      </c>
      <c r="FH90" s="93">
        <f t="shared" si="316"/>
        <v>0.49621678946365944</v>
      </c>
      <c r="FI90" s="93">
        <f t="shared" si="317"/>
        <v>0.50351409519106616</v>
      </c>
      <c r="FJ90" s="93">
        <f t="shared" si="318"/>
        <v>0.51091871423799351</v>
      </c>
      <c r="FK90" s="93">
        <f t="shared" si="319"/>
        <v>0.51843222474149331</v>
      </c>
      <c r="FL90" s="93">
        <f t="shared" si="320"/>
        <v>0.5260562280465152</v>
      </c>
      <c r="FM90" s="93">
        <f t="shared" si="321"/>
        <v>0.53379234904719919</v>
      </c>
      <c r="FN90" s="93">
        <f t="shared" si="322"/>
        <v>0.54164223653318744</v>
      </c>
      <c r="FO90" s="93">
        <f t="shared" si="323"/>
        <v>0.54960756354102847</v>
      </c>
      <c r="FP90" s="93">
        <f t="shared" si="324"/>
        <v>0.55769002771074938</v>
      </c>
      <c r="FQ90" s="93">
        <f t="shared" si="325"/>
        <v>0.56589135164767213</v>
      </c>
      <c r="FR90" s="93">
        <f t="shared" si="326"/>
        <v>0.57421328328954968</v>
      </c>
      <c r="FS90" s="93">
        <f t="shared" si="327"/>
        <v>0.58265759627910185</v>
      </c>
      <c r="FT90" s="93">
        <f t="shared" si="328"/>
        <v>0.59122609034202978</v>
      </c>
      <c r="FU90" s="93">
        <f t="shared" si="329"/>
        <v>0.59992059167058898</v>
      </c>
      <c r="FV90" s="93">
        <f t="shared" si="330"/>
        <v>0.60874295331280348</v>
      </c>
      <c r="FW90" s="93">
        <f t="shared" si="331"/>
        <v>0.61769505556740356</v>
      </c>
      <c r="FX90" s="93">
        <f t="shared" si="332"/>
        <v>0.62677880638457129</v>
      </c>
      <c r="FY90" s="93">
        <f t="shared" si="333"/>
        <v>0.63599614177257957</v>
      </c>
      <c r="FZ90" s="93">
        <f t="shared" si="334"/>
        <v>0.64534902621041157</v>
      </c>
      <c r="GA90" s="93">
        <f t="shared" si="335"/>
        <v>0.65483945306644697</v>
      </c>
      <c r="GB90" s="93">
        <f t="shared" si="336"/>
        <v>0.6644694450233064</v>
      </c>
      <c r="GC90" s="93">
        <f t="shared" si="337"/>
        <v>0.67424105450894323</v>
      </c>
      <c r="GD90" s="93">
        <f t="shared" si="338"/>
        <v>0.68415636413407466</v>
      </c>
      <c r="GE90" s="93">
        <f t="shared" si="339"/>
        <v>0.69421748713604636</v>
      </c>
      <c r="GF90" s="93">
        <f t="shared" si="340"/>
        <v>0.70442656782922342</v>
      </c>
      <c r="GG90" s="93">
        <f t="shared" si="341"/>
        <v>0.71478578206200605</v>
      </c>
      <c r="GH90" s="93">
        <f t="shared" si="342"/>
        <v>0.72529733768056492</v>
      </c>
      <c r="GI90" s="93">
        <f t="shared" si="343"/>
        <v>0.73596347499939674</v>
      </c>
      <c r="GJ90" s="93">
        <f t="shared" si="344"/>
        <v>0.7467864672787996</v>
      </c>
      <c r="GK90" s="93">
        <f t="shared" si="345"/>
        <v>0.75776862120937016</v>
      </c>
      <c r="GL90" s="93">
        <f t="shared" si="346"/>
        <v>0.76891227740362555</v>
      </c>
      <c r="GM90" s="93">
        <f t="shared" si="347"/>
        <v>0.78021981089485526</v>
      </c>
      <c r="GN90" s="93">
        <f t="shared" si="348"/>
        <v>0.79169363164330897</v>
      </c>
      <c r="GO90" s="93">
        <f t="shared" si="349"/>
        <v>0.80333618504982807</v>
      </c>
      <c r="GP90" s="93">
        <f t="shared" si="350"/>
        <v>0.81514995247703126</v>
      </c>
      <c r="GQ90" s="93">
        <f t="shared" si="351"/>
        <v>0.827137451778164</v>
      </c>
      <c r="GR90" s="93">
        <f t="shared" si="352"/>
        <v>0.83930123783372512</v>
      </c>
      <c r="GS90" s="93">
        <f t="shared" si="353"/>
        <v>0.8516439030959857</v>
      </c>
      <c r="GT90" s="93">
        <f t="shared" si="354"/>
        <v>0.86416807814151486</v>
      </c>
      <c r="GU90" s="93">
        <f t="shared" si="355"/>
        <v>0.8768764322318312</v>
      </c>
      <c r="GV90" s="93">
        <f t="shared" si="356"/>
        <v>0.88977167388229927</v>
      </c>
      <c r="GW90" s="93">
        <f t="shared" si="357"/>
        <v>0.90285655143939192</v>
      </c>
      <c r="GX90" s="93">
        <f t="shared" si="358"/>
        <v>0.91613385366644173</v>
      </c>
      <c r="GY90" s="93">
        <f t="shared" si="359"/>
        <v>0.92960641033800695</v>
      </c>
      <c r="GZ90" s="93">
        <f t="shared" si="360"/>
        <v>0.94327709284297756</v>
      </c>
      <c r="HA90" s="93">
        <f t="shared" si="361"/>
        <v>0.95714881479655067</v>
      </c>
      <c r="HB90" s="93">
        <f t="shared" si="362"/>
        <v>0.97122453266120568</v>
      </c>
      <c r="HC90" s="93">
        <f t="shared" si="363"/>
        <v>0.98550724637681164</v>
      </c>
      <c r="HD90" s="93">
        <f t="shared" si="364"/>
        <v>1</v>
      </c>
      <c r="HE90" s="93">
        <f t="shared" si="365"/>
        <v>0</v>
      </c>
      <c r="HF90" s="93">
        <f t="shared" si="366"/>
        <v>0</v>
      </c>
      <c r="HG90" s="93">
        <f t="shared" si="367"/>
        <v>0</v>
      </c>
      <c r="HH90" s="93">
        <f t="shared" si="368"/>
        <v>0</v>
      </c>
      <c r="HI90" s="93">
        <f t="shared" si="369"/>
        <v>0</v>
      </c>
      <c r="HJ90" s="93">
        <f t="shared" si="370"/>
        <v>0</v>
      </c>
      <c r="HK90" s="93">
        <f t="shared" si="371"/>
        <v>0</v>
      </c>
      <c r="HL90" s="93">
        <f t="shared" si="372"/>
        <v>0</v>
      </c>
      <c r="HM90" s="93">
        <f t="shared" si="373"/>
        <v>0</v>
      </c>
      <c r="HN90" s="93">
        <f t="shared" si="374"/>
        <v>0</v>
      </c>
      <c r="HO90" s="93">
        <f t="shared" si="375"/>
        <v>0</v>
      </c>
      <c r="HP90" s="93">
        <f t="shared" si="376"/>
        <v>0</v>
      </c>
      <c r="HQ90" s="93">
        <f t="shared" si="377"/>
        <v>0</v>
      </c>
    </row>
    <row r="91" spans="2:225" x14ac:dyDescent="0.25">
      <c r="B91" s="40">
        <v>87</v>
      </c>
      <c r="C91" s="91">
        <f t="shared" ca="1" si="271"/>
        <v>0</v>
      </c>
      <c r="D91" s="91">
        <f t="shared" ca="1" si="272"/>
        <v>0</v>
      </c>
      <c r="E91" s="91">
        <f t="shared" ca="1" si="273"/>
        <v>0</v>
      </c>
      <c r="F91" s="91">
        <f t="shared" ca="1" si="274"/>
        <v>0</v>
      </c>
      <c r="H91" s="40">
        <v>87</v>
      </c>
      <c r="I91" s="91">
        <v>0</v>
      </c>
      <c r="J91" s="41">
        <v>0</v>
      </c>
      <c r="K91" s="92">
        <f t="shared" si="275"/>
        <v>0</v>
      </c>
      <c r="L91" s="92">
        <f t="shared" si="276"/>
        <v>0</v>
      </c>
      <c r="M91" s="42"/>
      <c r="N91" s="40">
        <v>87</v>
      </c>
      <c r="O91" s="54">
        <v>0</v>
      </c>
      <c r="P91" s="92">
        <f t="shared" si="393"/>
        <v>0</v>
      </c>
      <c r="Q91" s="92">
        <f t="shared" si="277"/>
        <v>0</v>
      </c>
      <c r="R91" s="42"/>
      <c r="S91" s="40">
        <v>87</v>
      </c>
      <c r="T91" s="54">
        <f>'7. Dödsrisk'!F91</f>
        <v>8.9900000000000008E-2</v>
      </c>
      <c r="U91" s="90">
        <f t="shared" si="380"/>
        <v>0.91010000000000002</v>
      </c>
      <c r="V91" s="43"/>
      <c r="W91" s="37">
        <v>87</v>
      </c>
      <c r="X91" s="93">
        <f t="shared" si="385"/>
        <v>0.48544424056200819</v>
      </c>
      <c r="Y91" s="93">
        <f t="shared" si="385"/>
        <v>0.48646581878144929</v>
      </c>
      <c r="Z91" s="93">
        <f t="shared" si="385"/>
        <v>0.48655826485177112</v>
      </c>
      <c r="AA91" s="93">
        <f t="shared" si="385"/>
        <v>0.48661179214890765</v>
      </c>
      <c r="AB91" s="93">
        <f t="shared" si="385"/>
        <v>0.48663612395510508</v>
      </c>
      <c r="AC91" s="93">
        <f t="shared" si="385"/>
        <v>0.4866701908684663</v>
      </c>
      <c r="AD91" s="93">
        <f t="shared" si="385"/>
        <v>0.4866701908684663</v>
      </c>
      <c r="AE91" s="93">
        <f t="shared" si="385"/>
        <v>0.48672373047881895</v>
      </c>
      <c r="AF91" s="93">
        <f t="shared" si="385"/>
        <v>0.48676753955737906</v>
      </c>
      <c r="AG91" s="93">
        <f t="shared" si="385"/>
        <v>0.48681135257911134</v>
      </c>
      <c r="AH91" s="93">
        <f t="shared" si="385"/>
        <v>0.48685516954437014</v>
      </c>
      <c r="AI91" s="93">
        <f t="shared" si="385"/>
        <v>0.4869525600563816</v>
      </c>
      <c r="AJ91" s="93">
        <f t="shared" si="385"/>
        <v>0.48697203893793911</v>
      </c>
      <c r="AK91" s="93">
        <f t="shared" si="385"/>
        <v>0.48699151859868256</v>
      </c>
      <c r="AL91" s="93">
        <f t="shared" si="385"/>
        <v>0.48706944971063676</v>
      </c>
      <c r="AM91" s="93">
        <f t="shared" si="385"/>
        <v>0.48716688308725414</v>
      </c>
      <c r="AN91" s="93">
        <f t="shared" ref="AN91:BC103" si="394">IF($W91&lt;AN$3,0,IF($W91=AN$3,1,AN90*$U90))</f>
        <v>0.48719611485414555</v>
      </c>
      <c r="AO91" s="93">
        <f t="shared" si="394"/>
        <v>0.48730819573916534</v>
      </c>
      <c r="AP91" s="93">
        <f t="shared" si="394"/>
        <v>0.48732768884671912</v>
      </c>
      <c r="AQ91" s="93">
        <f t="shared" si="394"/>
        <v>0.48742517388149553</v>
      </c>
      <c r="AR91" s="93">
        <f t="shared" si="394"/>
        <v>0.48753243101631893</v>
      </c>
      <c r="AS91" s="93">
        <f t="shared" si="394"/>
        <v>0.48765922241414678</v>
      </c>
      <c r="AT91" s="93">
        <f t="shared" si="394"/>
        <v>0.48778604678631121</v>
      </c>
      <c r="AU91" s="93">
        <f t="shared" si="394"/>
        <v>0.48786898451367877</v>
      </c>
      <c r="AV91" s="93">
        <f t="shared" si="394"/>
        <v>0.48800074471475158</v>
      </c>
      <c r="AW91" s="93">
        <f t="shared" si="394"/>
        <v>0.48812765790580692</v>
      </c>
      <c r="AX91" s="93">
        <f t="shared" si="394"/>
        <v>0.48823506962112367</v>
      </c>
      <c r="AY91" s="93">
        <f t="shared" si="394"/>
        <v>0.48837181372896776</v>
      </c>
      <c r="AZ91" s="93">
        <f t="shared" si="394"/>
        <v>0.4885085961358861</v>
      </c>
      <c r="BA91" s="93">
        <f t="shared" si="394"/>
        <v>0.48865519269369395</v>
      </c>
      <c r="BB91" s="93">
        <f t="shared" si="394"/>
        <v>0.4888360620366472</v>
      </c>
      <c r="BC91" s="93">
        <f t="shared" si="394"/>
        <v>0.48896319246668873</v>
      </c>
      <c r="BD91" s="93">
        <f t="shared" si="386"/>
        <v>0.48915396251206861</v>
      </c>
      <c r="BE91" s="93">
        <f t="shared" si="386"/>
        <v>0.48934480698679345</v>
      </c>
      <c r="BF91" s="93">
        <f t="shared" si="386"/>
        <v>0.48954062323608755</v>
      </c>
      <c r="BG91" s="93">
        <f t="shared" si="386"/>
        <v>0.48977081551938212</v>
      </c>
      <c r="BH91" s="93">
        <f t="shared" si="386"/>
        <v>0.48989328884159244</v>
      </c>
      <c r="BI91" s="93">
        <f t="shared" si="386"/>
        <v>0.49005990921072373</v>
      </c>
      <c r="BJ91" s="93">
        <f t="shared" si="386"/>
        <v>0.49026091618636047</v>
      </c>
      <c r="BK91" s="93">
        <f t="shared" si="386"/>
        <v>0.49049144716652859</v>
      </c>
      <c r="BL91" s="93">
        <f t="shared" si="386"/>
        <v>0.49067790477034118</v>
      </c>
      <c r="BM91" s="93">
        <f t="shared" si="386"/>
        <v>0.49093319002915664</v>
      </c>
      <c r="BN91" s="93">
        <f t="shared" si="386"/>
        <v>0.49117877941886584</v>
      </c>
      <c r="BO91" s="93">
        <f t="shared" si="386"/>
        <v>0.49149825328350005</v>
      </c>
      <c r="BP91" s="93">
        <f t="shared" si="386"/>
        <v>0.49184746498363868</v>
      </c>
      <c r="BQ91" s="93">
        <f t="shared" si="386"/>
        <v>0.49220677593006729</v>
      </c>
      <c r="BR91" s="93">
        <f t="shared" si="386"/>
        <v>0.49256142015257748</v>
      </c>
      <c r="BS91" s="93">
        <f t="shared" si="386"/>
        <v>0.49307421733860973</v>
      </c>
      <c r="BT91" s="93">
        <f t="shared" si="390"/>
        <v>0.49355790408461275</v>
      </c>
      <c r="BU91" s="93">
        <f t="shared" si="390"/>
        <v>0.49412120225518336</v>
      </c>
      <c r="BV91" s="93">
        <f t="shared" si="390"/>
        <v>0.4948882790877695</v>
      </c>
      <c r="BW91" s="93">
        <f t="shared" si="390"/>
        <v>0.49565158252485775</v>
      </c>
      <c r="BX91" s="93">
        <f t="shared" si="390"/>
        <v>0.49651551952883805</v>
      </c>
      <c r="BY91" s="93">
        <f t="shared" si="390"/>
        <v>0.49734608749495446</v>
      </c>
      <c r="BZ91" s="93">
        <f t="shared" si="390"/>
        <v>0.49832280018331371</v>
      </c>
      <c r="CA91" s="93">
        <f t="shared" si="390"/>
        <v>0.49931143682823365</v>
      </c>
      <c r="CB91" s="93">
        <f t="shared" si="390"/>
        <v>0.50064816743528573</v>
      </c>
      <c r="CC91" s="93">
        <f t="shared" si="390"/>
        <v>0.50212441321012369</v>
      </c>
      <c r="CD91" s="93">
        <f t="shared" si="390"/>
        <v>0.50377174682223236</v>
      </c>
      <c r="CE91" s="93">
        <f t="shared" si="390"/>
        <v>0.50544476900764779</v>
      </c>
      <c r="CF91" s="93">
        <f t="shared" si="390"/>
        <v>0.5074491933212667</v>
      </c>
      <c r="CG91" s="93">
        <f t="shared" si="390"/>
        <v>0.50981473368556773</v>
      </c>
      <c r="CH91" s="93">
        <f t="shared" si="390"/>
        <v>0.51231997837984511</v>
      </c>
      <c r="CI91" s="93">
        <f t="shared" si="390"/>
        <v>0.5148530554124745</v>
      </c>
      <c r="CJ91" s="93">
        <f t="shared" si="389"/>
        <v>0.51796603126034924</v>
      </c>
      <c r="CK91" s="93">
        <f t="shared" si="389"/>
        <v>0.52124990566604512</v>
      </c>
      <c r="CL91" s="93">
        <f t="shared" si="389"/>
        <v>0.52501425789515344</v>
      </c>
      <c r="CM91" s="93">
        <f t="shared" si="389"/>
        <v>0.5291095659354943</v>
      </c>
      <c r="CN91" s="93">
        <f t="shared" si="389"/>
        <v>0.53366170023852899</v>
      </c>
      <c r="CO91" s="93">
        <f t="shared" si="389"/>
        <v>0.53868765606965874</v>
      </c>
      <c r="CP91" s="93">
        <f t="shared" si="389"/>
        <v>0.54478929618695271</v>
      </c>
      <c r="CQ91" s="93">
        <f t="shared" si="389"/>
        <v>0.5508207837692255</v>
      </c>
      <c r="CR91" s="93">
        <f t="shared" si="389"/>
        <v>0.5583982479945111</v>
      </c>
      <c r="CS91" s="93">
        <f t="shared" si="389"/>
        <v>0.56630959300884476</v>
      </c>
      <c r="CT91" s="93">
        <f t="shared" si="389"/>
        <v>0.57502116363795985</v>
      </c>
      <c r="CU91" s="93">
        <f t="shared" si="389"/>
        <v>0.5849715293522415</v>
      </c>
      <c r="CV91" s="93">
        <f t="shared" si="389"/>
        <v>0.5974462061363689</v>
      </c>
      <c r="CW91" s="93">
        <f t="shared" si="389"/>
        <v>0.61023053586269227</v>
      </c>
      <c r="CX91" s="93">
        <f t="shared" si="389"/>
        <v>0.62607653291066101</v>
      </c>
      <c r="CY91" s="93">
        <f t="shared" si="389"/>
        <v>0.64353565523724754</v>
      </c>
      <c r="CZ91" s="93">
        <f t="shared" si="392"/>
        <v>0.66384944835697079</v>
      </c>
      <c r="DA91" s="93">
        <f t="shared" si="392"/>
        <v>0.6891766917798815</v>
      </c>
      <c r="DB91" s="93">
        <f t="shared" si="392"/>
        <v>0.71997732159783689</v>
      </c>
      <c r="DC91" s="93">
        <f t="shared" si="392"/>
        <v>0.75600869605165899</v>
      </c>
      <c r="DD91" s="93">
        <f t="shared" si="392"/>
        <v>0.80149344929940003</v>
      </c>
      <c r="DE91" s="93">
        <f t="shared" si="392"/>
        <v>0.85333345679999995</v>
      </c>
      <c r="DF91" s="93">
        <f t="shared" si="392"/>
        <v>0.91957999999999995</v>
      </c>
      <c r="DG91" s="93">
        <f t="shared" si="392"/>
        <v>1</v>
      </c>
      <c r="DH91" s="93">
        <f t="shared" si="392"/>
        <v>0</v>
      </c>
      <c r="DI91" s="93">
        <f t="shared" si="392"/>
        <v>0</v>
      </c>
      <c r="DJ91" s="93">
        <f t="shared" si="392"/>
        <v>0</v>
      </c>
      <c r="DK91" s="93">
        <f t="shared" si="392"/>
        <v>0</v>
      </c>
      <c r="DL91" s="93">
        <f t="shared" si="392"/>
        <v>0</v>
      </c>
      <c r="DM91" s="93">
        <f t="shared" si="392"/>
        <v>0</v>
      </c>
      <c r="DN91" s="93">
        <f t="shared" si="392"/>
        <v>0</v>
      </c>
      <c r="DO91" s="93">
        <f t="shared" si="391"/>
        <v>0</v>
      </c>
      <c r="DP91" s="93">
        <f t="shared" si="387"/>
        <v>0</v>
      </c>
      <c r="DQ91" s="93">
        <f t="shared" si="387"/>
        <v>0</v>
      </c>
      <c r="DR91" s="93">
        <f t="shared" si="387"/>
        <v>0</v>
      </c>
      <c r="DS91" s="93">
        <f t="shared" si="387"/>
        <v>0</v>
      </c>
      <c r="DU91" s="37">
        <v>87</v>
      </c>
      <c r="DV91" s="93">
        <f t="shared" si="278"/>
        <v>0.28080478969985878</v>
      </c>
      <c r="DW91" s="93">
        <f t="shared" si="279"/>
        <v>0.28493427190132725</v>
      </c>
      <c r="DX91" s="93">
        <f t="shared" si="280"/>
        <v>0.2891244817822291</v>
      </c>
      <c r="DY91" s="93">
        <f t="shared" si="281"/>
        <v>0.29337631239667361</v>
      </c>
      <c r="DZ91" s="93">
        <f t="shared" si="282"/>
        <v>0.29769066993191878</v>
      </c>
      <c r="EA91" s="93">
        <f t="shared" si="283"/>
        <v>0.30206847390150576</v>
      </c>
      <c r="EB91" s="93">
        <f t="shared" si="284"/>
        <v>0.30651065734123378</v>
      </c>
      <c r="EC91" s="93">
        <f t="shared" si="285"/>
        <v>0.3110181670080166</v>
      </c>
      <c r="ED91" s="93">
        <f t="shared" si="286"/>
        <v>0.31559196358166391</v>
      </c>
      <c r="EE91" s="93">
        <f t="shared" si="287"/>
        <v>0.32023302186962954</v>
      </c>
      <c r="EF91" s="93">
        <f t="shared" si="288"/>
        <v>0.3249423310147711</v>
      </c>
      <c r="EG91" s="93">
        <f t="shared" si="289"/>
        <v>0.32972089470616478</v>
      </c>
      <c r="EH91" s="93">
        <f t="shared" si="290"/>
        <v>0.33456973139302015</v>
      </c>
      <c r="EI91" s="93">
        <f t="shared" si="291"/>
        <v>0.33948987450174101</v>
      </c>
      <c r="EJ91" s="93">
        <f t="shared" si="292"/>
        <v>0.34448237265617832</v>
      </c>
      <c r="EK91" s="93">
        <f t="shared" si="293"/>
        <v>0.34954828990112208</v>
      </c>
      <c r="EL91" s="93">
        <f t="shared" si="294"/>
        <v>0.35468870592907975</v>
      </c>
      <c r="EM91" s="93">
        <f t="shared" si="295"/>
        <v>0.35990471631038967</v>
      </c>
      <c r="EN91" s="93">
        <f t="shared" si="296"/>
        <v>0.3651974327267189</v>
      </c>
      <c r="EO91" s="93">
        <f t="shared" si="297"/>
        <v>0.37056798320799411</v>
      </c>
      <c r="EP91" s="93">
        <f t="shared" si="298"/>
        <v>0.37601751237281755</v>
      </c>
      <c r="EQ91" s="93">
        <f t="shared" si="299"/>
        <v>0.3815471816724178</v>
      </c>
      <c r="ER91" s="93">
        <f t="shared" si="300"/>
        <v>0.38715816963818861</v>
      </c>
      <c r="ES91" s="93">
        <f t="shared" si="301"/>
        <v>0.39285167213286781</v>
      </c>
      <c r="ET91" s="93">
        <f t="shared" si="302"/>
        <v>0.39862890260540995</v>
      </c>
      <c r="EU91" s="93">
        <f t="shared" si="303"/>
        <v>0.40449109234960712</v>
      </c>
      <c r="EV91" s="93">
        <f t="shared" si="304"/>
        <v>0.41043949076651309</v>
      </c>
      <c r="EW91" s="93">
        <f t="shared" si="305"/>
        <v>0.41647536563072646</v>
      </c>
      <c r="EX91" s="93">
        <f t="shared" si="306"/>
        <v>0.42260000336059006</v>
      </c>
      <c r="EY91" s="93">
        <f t="shared" si="307"/>
        <v>0.42881470929236343</v>
      </c>
      <c r="EZ91" s="93">
        <f t="shared" si="308"/>
        <v>0.43512080795842756</v>
      </c>
      <c r="FA91" s="93">
        <f t="shared" si="309"/>
        <v>0.44151964336958088</v>
      </c>
      <c r="FB91" s="93">
        <f t="shared" si="310"/>
        <v>0.44801257930148641</v>
      </c>
      <c r="FC91" s="93">
        <f t="shared" si="311"/>
        <v>0.45460099958533173</v>
      </c>
      <c r="FD91" s="93">
        <f t="shared" si="312"/>
        <v>0.46128630840276302</v>
      </c>
      <c r="FE91" s="93">
        <f t="shared" si="313"/>
        <v>0.46806993058515656</v>
      </c>
      <c r="FF91" s="93">
        <f t="shared" si="314"/>
        <v>0.47495331191729118</v>
      </c>
      <c r="FG91" s="93">
        <f t="shared" si="315"/>
        <v>0.48193791944548658</v>
      </c>
      <c r="FH91" s="93">
        <f t="shared" si="316"/>
        <v>0.48902524179027312</v>
      </c>
      <c r="FI91" s="93">
        <f t="shared" si="317"/>
        <v>0.49621678946365944</v>
      </c>
      <c r="FJ91" s="93">
        <f t="shared" si="318"/>
        <v>0.50351409519106616</v>
      </c>
      <c r="FK91" s="93">
        <f t="shared" si="319"/>
        <v>0.51091871423799351</v>
      </c>
      <c r="FL91" s="93">
        <f t="shared" si="320"/>
        <v>0.51843222474149331</v>
      </c>
      <c r="FM91" s="93">
        <f t="shared" si="321"/>
        <v>0.5260562280465152</v>
      </c>
      <c r="FN91" s="93">
        <f t="shared" si="322"/>
        <v>0.53379234904719919</v>
      </c>
      <c r="FO91" s="93">
        <f t="shared" si="323"/>
        <v>0.54164223653318744</v>
      </c>
      <c r="FP91" s="93">
        <f t="shared" si="324"/>
        <v>0.54960756354102847</v>
      </c>
      <c r="FQ91" s="93">
        <f t="shared" si="325"/>
        <v>0.55769002771074938</v>
      </c>
      <c r="FR91" s="93">
        <f t="shared" si="326"/>
        <v>0.56589135164767213</v>
      </c>
      <c r="FS91" s="93">
        <f t="shared" si="327"/>
        <v>0.57421328328954968</v>
      </c>
      <c r="FT91" s="93">
        <f t="shared" si="328"/>
        <v>0.58265759627910185</v>
      </c>
      <c r="FU91" s="93">
        <f t="shared" si="329"/>
        <v>0.59122609034202978</v>
      </c>
      <c r="FV91" s="93">
        <f t="shared" si="330"/>
        <v>0.59992059167058898</v>
      </c>
      <c r="FW91" s="93">
        <f t="shared" si="331"/>
        <v>0.60874295331280348</v>
      </c>
      <c r="FX91" s="93">
        <f t="shared" si="332"/>
        <v>0.61769505556740356</v>
      </c>
      <c r="FY91" s="93">
        <f t="shared" si="333"/>
        <v>0.62677880638457129</v>
      </c>
      <c r="FZ91" s="93">
        <f t="shared" si="334"/>
        <v>0.63599614177257957</v>
      </c>
      <c r="GA91" s="93">
        <f t="shared" si="335"/>
        <v>0.64534902621041157</v>
      </c>
      <c r="GB91" s="93">
        <f t="shared" si="336"/>
        <v>0.65483945306644697</v>
      </c>
      <c r="GC91" s="93">
        <f t="shared" si="337"/>
        <v>0.6644694450233064</v>
      </c>
      <c r="GD91" s="93">
        <f t="shared" si="338"/>
        <v>0.67424105450894323</v>
      </c>
      <c r="GE91" s="93">
        <f t="shared" si="339"/>
        <v>0.68415636413407466</v>
      </c>
      <c r="GF91" s="93">
        <f t="shared" si="340"/>
        <v>0.69421748713604636</v>
      </c>
      <c r="GG91" s="93">
        <f t="shared" si="341"/>
        <v>0.70442656782922342</v>
      </c>
      <c r="GH91" s="93">
        <f t="shared" si="342"/>
        <v>0.71478578206200605</v>
      </c>
      <c r="GI91" s="93">
        <f t="shared" si="343"/>
        <v>0.72529733768056492</v>
      </c>
      <c r="GJ91" s="93">
        <f t="shared" si="344"/>
        <v>0.73596347499939674</v>
      </c>
      <c r="GK91" s="93">
        <f t="shared" si="345"/>
        <v>0.7467864672787996</v>
      </c>
      <c r="GL91" s="93">
        <f t="shared" si="346"/>
        <v>0.75776862120937016</v>
      </c>
      <c r="GM91" s="93">
        <f t="shared" si="347"/>
        <v>0.76891227740362555</v>
      </c>
      <c r="GN91" s="93">
        <f t="shared" si="348"/>
        <v>0.78021981089485526</v>
      </c>
      <c r="GO91" s="93">
        <f t="shared" si="349"/>
        <v>0.79169363164330897</v>
      </c>
      <c r="GP91" s="93">
        <f t="shared" si="350"/>
        <v>0.80333618504982807</v>
      </c>
      <c r="GQ91" s="93">
        <f t="shared" si="351"/>
        <v>0.81514995247703126</v>
      </c>
      <c r="GR91" s="93">
        <f t="shared" si="352"/>
        <v>0.827137451778164</v>
      </c>
      <c r="GS91" s="93">
        <f t="shared" si="353"/>
        <v>0.83930123783372512</v>
      </c>
      <c r="GT91" s="93">
        <f t="shared" si="354"/>
        <v>0.8516439030959857</v>
      </c>
      <c r="GU91" s="93">
        <f t="shared" si="355"/>
        <v>0.86416807814151486</v>
      </c>
      <c r="GV91" s="93">
        <f t="shared" si="356"/>
        <v>0.8768764322318312</v>
      </c>
      <c r="GW91" s="93">
        <f t="shared" si="357"/>
        <v>0.88977167388229927</v>
      </c>
      <c r="GX91" s="93">
        <f t="shared" si="358"/>
        <v>0.90285655143939192</v>
      </c>
      <c r="GY91" s="93">
        <f t="shared" si="359"/>
        <v>0.91613385366644173</v>
      </c>
      <c r="GZ91" s="93">
        <f t="shared" si="360"/>
        <v>0.92960641033800695</v>
      </c>
      <c r="HA91" s="93">
        <f t="shared" si="361"/>
        <v>0.94327709284297756</v>
      </c>
      <c r="HB91" s="93">
        <f t="shared" si="362"/>
        <v>0.95714881479655067</v>
      </c>
      <c r="HC91" s="93">
        <f t="shared" si="363"/>
        <v>0.97122453266120568</v>
      </c>
      <c r="HD91" s="93">
        <f t="shared" si="364"/>
        <v>0.98550724637681164</v>
      </c>
      <c r="HE91" s="93">
        <f t="shared" si="365"/>
        <v>1</v>
      </c>
      <c r="HF91" s="93">
        <f t="shared" si="366"/>
        <v>0</v>
      </c>
      <c r="HG91" s="93">
        <f t="shared" si="367"/>
        <v>0</v>
      </c>
      <c r="HH91" s="93">
        <f t="shared" si="368"/>
        <v>0</v>
      </c>
      <c r="HI91" s="93">
        <f t="shared" si="369"/>
        <v>0</v>
      </c>
      <c r="HJ91" s="93">
        <f t="shared" si="370"/>
        <v>0</v>
      </c>
      <c r="HK91" s="93">
        <f t="shared" si="371"/>
        <v>0</v>
      </c>
      <c r="HL91" s="93">
        <f t="shared" si="372"/>
        <v>0</v>
      </c>
      <c r="HM91" s="93">
        <f t="shared" si="373"/>
        <v>0</v>
      </c>
      <c r="HN91" s="93">
        <f t="shared" si="374"/>
        <v>0</v>
      </c>
      <c r="HO91" s="93">
        <f t="shared" si="375"/>
        <v>0</v>
      </c>
      <c r="HP91" s="93">
        <f t="shared" si="376"/>
        <v>0</v>
      </c>
      <c r="HQ91" s="93">
        <f t="shared" si="377"/>
        <v>0</v>
      </c>
    </row>
    <row r="92" spans="2:225" x14ac:dyDescent="0.25">
      <c r="B92" s="40">
        <v>88</v>
      </c>
      <c r="C92" s="91">
        <f t="shared" ca="1" si="271"/>
        <v>0</v>
      </c>
      <c r="D92" s="91">
        <f t="shared" ca="1" si="272"/>
        <v>0</v>
      </c>
      <c r="E92" s="91">
        <f t="shared" ca="1" si="273"/>
        <v>0</v>
      </c>
      <c r="F92" s="91">
        <f t="shared" ca="1" si="274"/>
        <v>0</v>
      </c>
      <c r="H92" s="40">
        <v>88</v>
      </c>
      <c r="I92" s="91">
        <v>0</v>
      </c>
      <c r="J92" s="41">
        <v>0</v>
      </c>
      <c r="K92" s="92">
        <f t="shared" si="275"/>
        <v>0</v>
      </c>
      <c r="L92" s="92">
        <f t="shared" si="276"/>
        <v>0</v>
      </c>
      <c r="M92" s="42"/>
      <c r="N92" s="40">
        <v>88</v>
      </c>
      <c r="O92" s="54">
        <v>0</v>
      </c>
      <c r="P92" s="92">
        <f t="shared" si="393"/>
        <v>0</v>
      </c>
      <c r="Q92" s="92">
        <f t="shared" si="277"/>
        <v>0</v>
      </c>
      <c r="R92" s="42"/>
      <c r="S92" s="40">
        <v>88</v>
      </c>
      <c r="T92" s="54">
        <f>'7. Dödsrisk'!F92</f>
        <v>0.10571999999999999</v>
      </c>
      <c r="U92" s="90">
        <f t="shared" si="380"/>
        <v>0.89427999999999996</v>
      </c>
      <c r="V92" s="43"/>
      <c r="W92" s="37">
        <v>88</v>
      </c>
      <c r="X92" s="93">
        <f t="shared" si="385"/>
        <v>0.44180280333548366</v>
      </c>
      <c r="Y92" s="93">
        <f t="shared" si="385"/>
        <v>0.44273254167299703</v>
      </c>
      <c r="Z92" s="93">
        <f t="shared" si="385"/>
        <v>0.44281667684159692</v>
      </c>
      <c r="AA92" s="93">
        <f t="shared" si="385"/>
        <v>0.44286539203472086</v>
      </c>
      <c r="AB92" s="93">
        <f t="shared" si="385"/>
        <v>0.44288753641154116</v>
      </c>
      <c r="AC92" s="93">
        <f t="shared" si="385"/>
        <v>0.44291854070939118</v>
      </c>
      <c r="AD92" s="93">
        <f t="shared" si="385"/>
        <v>0.44291854070939118</v>
      </c>
      <c r="AE92" s="93">
        <f t="shared" si="385"/>
        <v>0.44296726710877316</v>
      </c>
      <c r="AF92" s="93">
        <f t="shared" si="385"/>
        <v>0.44300713775117068</v>
      </c>
      <c r="AG92" s="93">
        <f t="shared" si="385"/>
        <v>0.44304701198224927</v>
      </c>
      <c r="AH92" s="93">
        <f t="shared" si="385"/>
        <v>0.4430868898023313</v>
      </c>
      <c r="AI92" s="93">
        <f t="shared" si="385"/>
        <v>0.44317552490731288</v>
      </c>
      <c r="AJ92" s="93">
        <f t="shared" si="385"/>
        <v>0.44319325263741838</v>
      </c>
      <c r="AK92" s="93">
        <f t="shared" si="385"/>
        <v>0.44321098107666101</v>
      </c>
      <c r="AL92" s="93">
        <f t="shared" si="385"/>
        <v>0.44328190618165053</v>
      </c>
      <c r="AM92" s="93">
        <f t="shared" si="385"/>
        <v>0.44337058029770998</v>
      </c>
      <c r="AN92" s="93">
        <f t="shared" si="394"/>
        <v>0.44339718412875789</v>
      </c>
      <c r="AO92" s="93">
        <f t="shared" si="394"/>
        <v>0.44349918894221441</v>
      </c>
      <c r="AP92" s="93">
        <f t="shared" si="394"/>
        <v>0.44351692961939909</v>
      </c>
      <c r="AQ92" s="93">
        <f t="shared" si="394"/>
        <v>0.44360565074954911</v>
      </c>
      <c r="AR92" s="93">
        <f t="shared" si="394"/>
        <v>0.44370326546795186</v>
      </c>
      <c r="AS92" s="93">
        <f t="shared" si="394"/>
        <v>0.44381865831911499</v>
      </c>
      <c r="AT92" s="93">
        <f t="shared" si="394"/>
        <v>0.44393408118022182</v>
      </c>
      <c r="AU92" s="93">
        <f t="shared" si="394"/>
        <v>0.44400956280589904</v>
      </c>
      <c r="AV92" s="93">
        <f t="shared" si="394"/>
        <v>0.44412947776489542</v>
      </c>
      <c r="AW92" s="93">
        <f t="shared" si="394"/>
        <v>0.44424498146007491</v>
      </c>
      <c r="AX92" s="93">
        <f t="shared" si="394"/>
        <v>0.44434273686218467</v>
      </c>
      <c r="AY92" s="93">
        <f t="shared" si="394"/>
        <v>0.44446718767473359</v>
      </c>
      <c r="AZ92" s="93">
        <f t="shared" si="394"/>
        <v>0.44459167334326993</v>
      </c>
      <c r="BA92" s="93">
        <f t="shared" si="394"/>
        <v>0.44472509087053086</v>
      </c>
      <c r="BB92" s="93">
        <f t="shared" si="394"/>
        <v>0.44488970005955264</v>
      </c>
      <c r="BC92" s="93">
        <f t="shared" si="394"/>
        <v>0.44500540146393341</v>
      </c>
      <c r="BD92" s="93">
        <f t="shared" si="386"/>
        <v>0.44517902128223363</v>
      </c>
      <c r="BE92" s="93">
        <f t="shared" si="386"/>
        <v>0.44535270883868072</v>
      </c>
      <c r="BF92" s="93">
        <f t="shared" si="386"/>
        <v>0.44553092120716331</v>
      </c>
      <c r="BG92" s="93">
        <f t="shared" si="386"/>
        <v>0.44574041920418966</v>
      </c>
      <c r="BH92" s="93">
        <f t="shared" si="386"/>
        <v>0.44585188217473332</v>
      </c>
      <c r="BI92" s="93">
        <f t="shared" si="386"/>
        <v>0.44600352337267968</v>
      </c>
      <c r="BJ92" s="93">
        <f t="shared" si="386"/>
        <v>0.44618645982120669</v>
      </c>
      <c r="BK92" s="93">
        <f t="shared" si="386"/>
        <v>0.44639626606625771</v>
      </c>
      <c r="BL92" s="93">
        <f t="shared" si="386"/>
        <v>0.4465659611314875</v>
      </c>
      <c r="BM92" s="93">
        <f t="shared" si="386"/>
        <v>0.44679829624553546</v>
      </c>
      <c r="BN92" s="93">
        <f t="shared" si="386"/>
        <v>0.44702180714910983</v>
      </c>
      <c r="BO92" s="93">
        <f t="shared" si="386"/>
        <v>0.4473125603133134</v>
      </c>
      <c r="BP92" s="93">
        <f t="shared" si="386"/>
        <v>0.44763037788160959</v>
      </c>
      <c r="BQ92" s="93">
        <f t="shared" si="386"/>
        <v>0.44795738677395425</v>
      </c>
      <c r="BR92" s="93">
        <f t="shared" si="386"/>
        <v>0.44828014848086079</v>
      </c>
      <c r="BS92" s="93">
        <f t="shared" si="386"/>
        <v>0.44874684519986874</v>
      </c>
      <c r="BT92" s="93">
        <f t="shared" si="390"/>
        <v>0.44918704850740609</v>
      </c>
      <c r="BU92" s="93">
        <f t="shared" si="390"/>
        <v>0.44969970617244237</v>
      </c>
      <c r="BV92" s="93">
        <f t="shared" si="390"/>
        <v>0.45039782279777901</v>
      </c>
      <c r="BW92" s="93">
        <f t="shared" si="390"/>
        <v>0.45109250525587302</v>
      </c>
      <c r="BX92" s="93">
        <f t="shared" si="390"/>
        <v>0.45187877432319551</v>
      </c>
      <c r="BY92" s="93">
        <f t="shared" si="390"/>
        <v>0.45263467422915804</v>
      </c>
      <c r="BZ92" s="93">
        <f t="shared" si="390"/>
        <v>0.45352358044683383</v>
      </c>
      <c r="CA92" s="93">
        <f t="shared" si="390"/>
        <v>0.45442333865737544</v>
      </c>
      <c r="CB92" s="93">
        <f t="shared" si="390"/>
        <v>0.45563989718285353</v>
      </c>
      <c r="CC92" s="93">
        <f t="shared" si="390"/>
        <v>0.45698342846253359</v>
      </c>
      <c r="CD92" s="93">
        <f t="shared" si="390"/>
        <v>0.45848266678291366</v>
      </c>
      <c r="CE92" s="93">
        <f t="shared" si="390"/>
        <v>0.46000528427386028</v>
      </c>
      <c r="CF92" s="93">
        <f t="shared" si="390"/>
        <v>0.46182951084168483</v>
      </c>
      <c r="CG92" s="93">
        <f t="shared" si="390"/>
        <v>0.46398238912723522</v>
      </c>
      <c r="CH92" s="93">
        <f t="shared" si="390"/>
        <v>0.46626241232349702</v>
      </c>
      <c r="CI92" s="93">
        <f t="shared" si="390"/>
        <v>0.46856776573089304</v>
      </c>
      <c r="CJ92" s="93">
        <f t="shared" si="389"/>
        <v>0.47140088505004385</v>
      </c>
      <c r="CK92" s="93">
        <f t="shared" si="389"/>
        <v>0.47438953914666765</v>
      </c>
      <c r="CL92" s="93">
        <f t="shared" si="389"/>
        <v>0.47781547611037917</v>
      </c>
      <c r="CM92" s="93">
        <f t="shared" si="389"/>
        <v>0.48154261595789338</v>
      </c>
      <c r="CN92" s="93">
        <f t="shared" si="389"/>
        <v>0.48568551338708527</v>
      </c>
      <c r="CO92" s="93">
        <f t="shared" si="389"/>
        <v>0.49025963578899645</v>
      </c>
      <c r="CP92" s="93">
        <f t="shared" si="389"/>
        <v>0.49581273845974566</v>
      </c>
      <c r="CQ92" s="93">
        <f t="shared" si="389"/>
        <v>0.50130199530837216</v>
      </c>
      <c r="CR92" s="93">
        <f t="shared" si="389"/>
        <v>0.50819824549980452</v>
      </c>
      <c r="CS92" s="93">
        <f t="shared" si="389"/>
        <v>0.51539836059734967</v>
      </c>
      <c r="CT92" s="93">
        <f t="shared" si="389"/>
        <v>0.52332676102690723</v>
      </c>
      <c r="CU92" s="93">
        <f t="shared" si="389"/>
        <v>0.532382588863475</v>
      </c>
      <c r="CV92" s="93">
        <f t="shared" si="389"/>
        <v>0.54373579220470936</v>
      </c>
      <c r="CW92" s="93">
        <f t="shared" si="389"/>
        <v>0.55537081068863625</v>
      </c>
      <c r="CX92" s="93">
        <f t="shared" si="389"/>
        <v>0.56979225260199262</v>
      </c>
      <c r="CY92" s="93">
        <f t="shared" si="389"/>
        <v>0.58568179983141899</v>
      </c>
      <c r="CZ92" s="93">
        <f t="shared" si="392"/>
        <v>0.60416938294967915</v>
      </c>
      <c r="DA92" s="93">
        <f t="shared" si="392"/>
        <v>0.62721970718887021</v>
      </c>
      <c r="DB92" s="93">
        <f t="shared" si="392"/>
        <v>0.65525136038619136</v>
      </c>
      <c r="DC92" s="93">
        <f t="shared" si="392"/>
        <v>0.68804351427661481</v>
      </c>
      <c r="DD92" s="93">
        <f t="shared" si="392"/>
        <v>0.72943918820738396</v>
      </c>
      <c r="DE92" s="93">
        <f t="shared" si="392"/>
        <v>0.77661877903367993</v>
      </c>
      <c r="DF92" s="93">
        <f t="shared" si="392"/>
        <v>0.836909758</v>
      </c>
      <c r="DG92" s="93">
        <f t="shared" si="392"/>
        <v>0.91010000000000002</v>
      </c>
      <c r="DH92" s="93">
        <f t="shared" si="392"/>
        <v>1</v>
      </c>
      <c r="DI92" s="93">
        <f t="shared" si="392"/>
        <v>0</v>
      </c>
      <c r="DJ92" s="93">
        <f t="shared" si="392"/>
        <v>0</v>
      </c>
      <c r="DK92" s="93">
        <f t="shared" si="392"/>
        <v>0</v>
      </c>
      <c r="DL92" s="93">
        <f t="shared" si="392"/>
        <v>0</v>
      </c>
      <c r="DM92" s="93">
        <f t="shared" si="392"/>
        <v>0</v>
      </c>
      <c r="DN92" s="93">
        <f t="shared" si="392"/>
        <v>0</v>
      </c>
      <c r="DO92" s="93">
        <f t="shared" si="391"/>
        <v>0</v>
      </c>
      <c r="DP92" s="93">
        <f t="shared" si="387"/>
        <v>0</v>
      </c>
      <c r="DQ92" s="93">
        <f t="shared" si="387"/>
        <v>0</v>
      </c>
      <c r="DR92" s="93">
        <f t="shared" si="387"/>
        <v>0</v>
      </c>
      <c r="DS92" s="93">
        <f t="shared" si="387"/>
        <v>0</v>
      </c>
      <c r="DU92" s="37">
        <v>88</v>
      </c>
      <c r="DV92" s="93">
        <f t="shared" si="278"/>
        <v>0.27673515506652752</v>
      </c>
      <c r="DW92" s="93">
        <f t="shared" si="279"/>
        <v>0.28080478969985878</v>
      </c>
      <c r="DX92" s="93">
        <f t="shared" si="280"/>
        <v>0.28493427190132725</v>
      </c>
      <c r="DY92" s="93">
        <f t="shared" si="281"/>
        <v>0.2891244817822291</v>
      </c>
      <c r="DZ92" s="93">
        <f t="shared" si="282"/>
        <v>0.29337631239667361</v>
      </c>
      <c r="EA92" s="93">
        <f t="shared" si="283"/>
        <v>0.29769066993191878</v>
      </c>
      <c r="EB92" s="93">
        <f t="shared" si="284"/>
        <v>0.30206847390150576</v>
      </c>
      <c r="EC92" s="93">
        <f t="shared" si="285"/>
        <v>0.30651065734123378</v>
      </c>
      <c r="ED92" s="93">
        <f t="shared" si="286"/>
        <v>0.3110181670080166</v>
      </c>
      <c r="EE92" s="93">
        <f t="shared" si="287"/>
        <v>0.31559196358166391</v>
      </c>
      <c r="EF92" s="93">
        <f t="shared" si="288"/>
        <v>0.32023302186962954</v>
      </c>
      <c r="EG92" s="93">
        <f t="shared" si="289"/>
        <v>0.3249423310147711</v>
      </c>
      <c r="EH92" s="93">
        <f t="shared" si="290"/>
        <v>0.32972089470616478</v>
      </c>
      <c r="EI92" s="93">
        <f t="shared" si="291"/>
        <v>0.33456973139302015</v>
      </c>
      <c r="EJ92" s="93">
        <f t="shared" si="292"/>
        <v>0.33948987450174101</v>
      </c>
      <c r="EK92" s="93">
        <f t="shared" si="293"/>
        <v>0.34448237265617832</v>
      </c>
      <c r="EL92" s="93">
        <f t="shared" si="294"/>
        <v>0.34954828990112208</v>
      </c>
      <c r="EM92" s="93">
        <f t="shared" si="295"/>
        <v>0.35468870592907975</v>
      </c>
      <c r="EN92" s="93">
        <f t="shared" si="296"/>
        <v>0.35990471631038967</v>
      </c>
      <c r="EO92" s="93">
        <f t="shared" si="297"/>
        <v>0.3651974327267189</v>
      </c>
      <c r="EP92" s="93">
        <f t="shared" si="298"/>
        <v>0.37056798320799411</v>
      </c>
      <c r="EQ92" s="93">
        <f t="shared" si="299"/>
        <v>0.37601751237281755</v>
      </c>
      <c r="ER92" s="93">
        <f t="shared" si="300"/>
        <v>0.3815471816724178</v>
      </c>
      <c r="ES92" s="93">
        <f t="shared" si="301"/>
        <v>0.38715816963818861</v>
      </c>
      <c r="ET92" s="93">
        <f t="shared" si="302"/>
        <v>0.39285167213286781</v>
      </c>
      <c r="EU92" s="93">
        <f t="shared" si="303"/>
        <v>0.39862890260540995</v>
      </c>
      <c r="EV92" s="93">
        <f t="shared" si="304"/>
        <v>0.40449109234960712</v>
      </c>
      <c r="EW92" s="93">
        <f t="shared" si="305"/>
        <v>0.41043949076651309</v>
      </c>
      <c r="EX92" s="93">
        <f t="shared" si="306"/>
        <v>0.41647536563072646</v>
      </c>
      <c r="EY92" s="93">
        <f t="shared" si="307"/>
        <v>0.42260000336059006</v>
      </c>
      <c r="EZ92" s="93">
        <f t="shared" si="308"/>
        <v>0.42881470929236343</v>
      </c>
      <c r="FA92" s="93">
        <f t="shared" si="309"/>
        <v>0.43512080795842756</v>
      </c>
      <c r="FB92" s="93">
        <f t="shared" si="310"/>
        <v>0.44151964336958088</v>
      </c>
      <c r="FC92" s="93">
        <f t="shared" si="311"/>
        <v>0.44801257930148641</v>
      </c>
      <c r="FD92" s="93">
        <f t="shared" si="312"/>
        <v>0.45460099958533173</v>
      </c>
      <c r="FE92" s="93">
        <f t="shared" si="313"/>
        <v>0.46128630840276302</v>
      </c>
      <c r="FF92" s="93">
        <f t="shared" si="314"/>
        <v>0.46806993058515656</v>
      </c>
      <c r="FG92" s="93">
        <f t="shared" si="315"/>
        <v>0.47495331191729118</v>
      </c>
      <c r="FH92" s="93">
        <f t="shared" si="316"/>
        <v>0.48193791944548658</v>
      </c>
      <c r="FI92" s="93">
        <f t="shared" si="317"/>
        <v>0.48902524179027312</v>
      </c>
      <c r="FJ92" s="93">
        <f t="shared" si="318"/>
        <v>0.49621678946365944</v>
      </c>
      <c r="FK92" s="93">
        <f t="shared" si="319"/>
        <v>0.50351409519106616</v>
      </c>
      <c r="FL92" s="93">
        <f t="shared" si="320"/>
        <v>0.51091871423799351</v>
      </c>
      <c r="FM92" s="93">
        <f t="shared" si="321"/>
        <v>0.51843222474149331</v>
      </c>
      <c r="FN92" s="93">
        <f t="shared" si="322"/>
        <v>0.5260562280465152</v>
      </c>
      <c r="FO92" s="93">
        <f t="shared" si="323"/>
        <v>0.53379234904719919</v>
      </c>
      <c r="FP92" s="93">
        <f t="shared" si="324"/>
        <v>0.54164223653318744</v>
      </c>
      <c r="FQ92" s="93">
        <f t="shared" si="325"/>
        <v>0.54960756354102847</v>
      </c>
      <c r="FR92" s="93">
        <f t="shared" si="326"/>
        <v>0.55769002771074938</v>
      </c>
      <c r="FS92" s="93">
        <f t="shared" si="327"/>
        <v>0.56589135164767213</v>
      </c>
      <c r="FT92" s="93">
        <f t="shared" si="328"/>
        <v>0.57421328328954968</v>
      </c>
      <c r="FU92" s="93">
        <f t="shared" si="329"/>
        <v>0.58265759627910185</v>
      </c>
      <c r="FV92" s="93">
        <f t="shared" si="330"/>
        <v>0.59122609034202978</v>
      </c>
      <c r="FW92" s="93">
        <f t="shared" si="331"/>
        <v>0.59992059167058898</v>
      </c>
      <c r="FX92" s="93">
        <f t="shared" si="332"/>
        <v>0.60874295331280348</v>
      </c>
      <c r="FY92" s="93">
        <f t="shared" si="333"/>
        <v>0.61769505556740356</v>
      </c>
      <c r="FZ92" s="93">
        <f t="shared" si="334"/>
        <v>0.62677880638457129</v>
      </c>
      <c r="GA92" s="93">
        <f t="shared" si="335"/>
        <v>0.63599614177257957</v>
      </c>
      <c r="GB92" s="93">
        <f t="shared" si="336"/>
        <v>0.64534902621041157</v>
      </c>
      <c r="GC92" s="93">
        <f t="shared" si="337"/>
        <v>0.65483945306644697</v>
      </c>
      <c r="GD92" s="93">
        <f t="shared" si="338"/>
        <v>0.6644694450233064</v>
      </c>
      <c r="GE92" s="93">
        <f t="shared" si="339"/>
        <v>0.67424105450894323</v>
      </c>
      <c r="GF92" s="93">
        <f t="shared" si="340"/>
        <v>0.68415636413407466</v>
      </c>
      <c r="GG92" s="93">
        <f t="shared" si="341"/>
        <v>0.69421748713604636</v>
      </c>
      <c r="GH92" s="93">
        <f t="shared" si="342"/>
        <v>0.70442656782922342</v>
      </c>
      <c r="GI92" s="93">
        <f t="shared" si="343"/>
        <v>0.71478578206200605</v>
      </c>
      <c r="GJ92" s="93">
        <f t="shared" si="344"/>
        <v>0.72529733768056492</v>
      </c>
      <c r="GK92" s="93">
        <f t="shared" si="345"/>
        <v>0.73596347499939674</v>
      </c>
      <c r="GL92" s="93">
        <f t="shared" si="346"/>
        <v>0.7467864672787996</v>
      </c>
      <c r="GM92" s="93">
        <f t="shared" si="347"/>
        <v>0.75776862120937016</v>
      </c>
      <c r="GN92" s="93">
        <f t="shared" si="348"/>
        <v>0.76891227740362555</v>
      </c>
      <c r="GO92" s="93">
        <f t="shared" si="349"/>
        <v>0.78021981089485526</v>
      </c>
      <c r="GP92" s="93">
        <f t="shared" si="350"/>
        <v>0.79169363164330897</v>
      </c>
      <c r="GQ92" s="93">
        <f t="shared" si="351"/>
        <v>0.80333618504982807</v>
      </c>
      <c r="GR92" s="93">
        <f t="shared" si="352"/>
        <v>0.81514995247703126</v>
      </c>
      <c r="GS92" s="93">
        <f t="shared" si="353"/>
        <v>0.827137451778164</v>
      </c>
      <c r="GT92" s="93">
        <f t="shared" si="354"/>
        <v>0.83930123783372512</v>
      </c>
      <c r="GU92" s="93">
        <f t="shared" si="355"/>
        <v>0.8516439030959857</v>
      </c>
      <c r="GV92" s="93">
        <f t="shared" si="356"/>
        <v>0.86416807814151486</v>
      </c>
      <c r="GW92" s="93">
        <f t="shared" si="357"/>
        <v>0.8768764322318312</v>
      </c>
      <c r="GX92" s="93">
        <f t="shared" si="358"/>
        <v>0.88977167388229927</v>
      </c>
      <c r="GY92" s="93">
        <f t="shared" si="359"/>
        <v>0.90285655143939192</v>
      </c>
      <c r="GZ92" s="93">
        <f t="shared" si="360"/>
        <v>0.91613385366644173</v>
      </c>
      <c r="HA92" s="93">
        <f t="shared" si="361"/>
        <v>0.92960641033800695</v>
      </c>
      <c r="HB92" s="93">
        <f t="shared" si="362"/>
        <v>0.94327709284297756</v>
      </c>
      <c r="HC92" s="93">
        <f t="shared" si="363"/>
        <v>0.95714881479655067</v>
      </c>
      <c r="HD92" s="93">
        <f t="shared" si="364"/>
        <v>0.97122453266120568</v>
      </c>
      <c r="HE92" s="93">
        <f t="shared" si="365"/>
        <v>0.98550724637681164</v>
      </c>
      <c r="HF92" s="93">
        <f t="shared" si="366"/>
        <v>1</v>
      </c>
      <c r="HG92" s="93">
        <f t="shared" si="367"/>
        <v>0</v>
      </c>
      <c r="HH92" s="93">
        <f t="shared" si="368"/>
        <v>0</v>
      </c>
      <c r="HI92" s="93">
        <f t="shared" si="369"/>
        <v>0</v>
      </c>
      <c r="HJ92" s="93">
        <f t="shared" si="370"/>
        <v>0</v>
      </c>
      <c r="HK92" s="93">
        <f t="shared" si="371"/>
        <v>0</v>
      </c>
      <c r="HL92" s="93">
        <f t="shared" si="372"/>
        <v>0</v>
      </c>
      <c r="HM92" s="93">
        <f t="shared" si="373"/>
        <v>0</v>
      </c>
      <c r="HN92" s="93">
        <f t="shared" si="374"/>
        <v>0</v>
      </c>
      <c r="HO92" s="93">
        <f t="shared" si="375"/>
        <v>0</v>
      </c>
      <c r="HP92" s="93">
        <f t="shared" si="376"/>
        <v>0</v>
      </c>
      <c r="HQ92" s="93">
        <f t="shared" si="377"/>
        <v>0</v>
      </c>
    </row>
    <row r="93" spans="2:225" x14ac:dyDescent="0.25">
      <c r="B93" s="40">
        <v>89</v>
      </c>
      <c r="C93" s="91">
        <f t="shared" ca="1" si="271"/>
        <v>0</v>
      </c>
      <c r="D93" s="91">
        <f t="shared" ca="1" si="272"/>
        <v>0</v>
      </c>
      <c r="E93" s="91">
        <f t="shared" ca="1" si="273"/>
        <v>0</v>
      </c>
      <c r="F93" s="91">
        <f t="shared" ca="1" si="274"/>
        <v>0</v>
      </c>
      <c r="H93" s="40">
        <v>89</v>
      </c>
      <c r="I93" s="91">
        <v>0</v>
      </c>
      <c r="J93" s="41">
        <v>0</v>
      </c>
      <c r="K93" s="92">
        <f t="shared" si="275"/>
        <v>0</v>
      </c>
      <c r="L93" s="92">
        <f t="shared" si="276"/>
        <v>0</v>
      </c>
      <c r="M93" s="42"/>
      <c r="N93" s="40">
        <v>89</v>
      </c>
      <c r="O93" s="54">
        <v>0</v>
      </c>
      <c r="P93" s="92">
        <f t="shared" si="393"/>
        <v>0</v>
      </c>
      <c r="Q93" s="92">
        <f t="shared" si="277"/>
        <v>0</v>
      </c>
      <c r="R93" s="42"/>
      <c r="S93" s="40">
        <v>89</v>
      </c>
      <c r="T93" s="54">
        <f>'7. Dödsrisk'!F93</f>
        <v>0.12212000000000001</v>
      </c>
      <c r="U93" s="90">
        <f t="shared" si="380"/>
        <v>0.87787999999999999</v>
      </c>
      <c r="V93" s="43"/>
      <c r="W93" s="37">
        <v>89</v>
      </c>
      <c r="X93" s="93">
        <f t="shared" ref="X93:AM103" si="395">IF($W93&lt;X$3,0,IF($W93=X$3,1,X92*$U92))</f>
        <v>0.3950954109668563</v>
      </c>
      <c r="Y93" s="93">
        <f t="shared" si="395"/>
        <v>0.39592685736732774</v>
      </c>
      <c r="Z93" s="93">
        <f t="shared" si="395"/>
        <v>0.39600209776590328</v>
      </c>
      <c r="AA93" s="93">
        <f t="shared" si="395"/>
        <v>0.39604566278881015</v>
      </c>
      <c r="AB93" s="93">
        <f t="shared" si="395"/>
        <v>0.39606546606211301</v>
      </c>
      <c r="AC93" s="93">
        <f t="shared" si="395"/>
        <v>0.39609319258559433</v>
      </c>
      <c r="AD93" s="93">
        <f t="shared" si="395"/>
        <v>0.39609319258559433</v>
      </c>
      <c r="AE93" s="93">
        <f t="shared" si="395"/>
        <v>0.39613676763003364</v>
      </c>
      <c r="AF93" s="93">
        <f t="shared" si="395"/>
        <v>0.3961724231481169</v>
      </c>
      <c r="AG93" s="93">
        <f t="shared" si="395"/>
        <v>0.39620808187548584</v>
      </c>
      <c r="AH93" s="93">
        <f t="shared" si="395"/>
        <v>0.39624374381242883</v>
      </c>
      <c r="AI93" s="93">
        <f t="shared" si="395"/>
        <v>0.39632300841411172</v>
      </c>
      <c r="AJ93" s="93">
        <f t="shared" si="395"/>
        <v>0.39633886196859047</v>
      </c>
      <c r="AK93" s="93">
        <f t="shared" si="395"/>
        <v>0.39635471615723639</v>
      </c>
      <c r="AL93" s="93">
        <f t="shared" si="395"/>
        <v>0.3964181430601264</v>
      </c>
      <c r="AM93" s="93">
        <f t="shared" si="395"/>
        <v>0.39649744254863606</v>
      </c>
      <c r="AN93" s="93">
        <f t="shared" si="394"/>
        <v>0.39652123382266558</v>
      </c>
      <c r="AO93" s="93">
        <f t="shared" si="394"/>
        <v>0.39661245468724349</v>
      </c>
      <c r="AP93" s="93">
        <f t="shared" si="394"/>
        <v>0.39662831982003621</v>
      </c>
      <c r="AQ93" s="93">
        <f t="shared" si="394"/>
        <v>0.39670766135230678</v>
      </c>
      <c r="AR93" s="93">
        <f t="shared" si="394"/>
        <v>0.39679495624267996</v>
      </c>
      <c r="AS93" s="93">
        <f t="shared" si="394"/>
        <v>0.39689814976161814</v>
      </c>
      <c r="AT93" s="93">
        <f t="shared" si="394"/>
        <v>0.39700137011784875</v>
      </c>
      <c r="AU93" s="93">
        <f t="shared" si="394"/>
        <v>0.39706887182605938</v>
      </c>
      <c r="AV93" s="93">
        <f t="shared" si="394"/>
        <v>0.39717610937559067</v>
      </c>
      <c r="AW93" s="93">
        <f t="shared" si="394"/>
        <v>0.39727940202011575</v>
      </c>
      <c r="AX93" s="93">
        <f t="shared" si="394"/>
        <v>0.39736682272111451</v>
      </c>
      <c r="AY93" s="93">
        <f t="shared" si="394"/>
        <v>0.39747811659376076</v>
      </c>
      <c r="AZ93" s="93">
        <f t="shared" si="394"/>
        <v>0.39758944163741944</v>
      </c>
      <c r="BA93" s="93">
        <f t="shared" si="394"/>
        <v>0.39770875426369834</v>
      </c>
      <c r="BB93" s="93">
        <f t="shared" si="394"/>
        <v>0.39785596096925674</v>
      </c>
      <c r="BC93" s="93">
        <f t="shared" si="394"/>
        <v>0.39795943042116638</v>
      </c>
      <c r="BD93" s="93">
        <f t="shared" si="386"/>
        <v>0.39811469515227588</v>
      </c>
      <c r="BE93" s="93">
        <f t="shared" si="386"/>
        <v>0.39827002046025539</v>
      </c>
      <c r="BF93" s="93">
        <f t="shared" si="386"/>
        <v>0.39842939221714196</v>
      </c>
      <c r="BG93" s="93">
        <f t="shared" si="386"/>
        <v>0.39861674208592274</v>
      </c>
      <c r="BH93" s="93">
        <f t="shared" si="386"/>
        <v>0.39871642119122047</v>
      </c>
      <c r="BI93" s="93">
        <f t="shared" si="386"/>
        <v>0.39885203088171994</v>
      </c>
      <c r="BJ93" s="93">
        <f t="shared" si="386"/>
        <v>0.39901562728890871</v>
      </c>
      <c r="BK93" s="93">
        <f t="shared" si="386"/>
        <v>0.39920325281773295</v>
      </c>
      <c r="BL93" s="93">
        <f t="shared" si="386"/>
        <v>0.39935500772066662</v>
      </c>
      <c r="BM93" s="93">
        <f t="shared" si="386"/>
        <v>0.39956278036645743</v>
      </c>
      <c r="BN93" s="93">
        <f t="shared" si="386"/>
        <v>0.3997626616973059</v>
      </c>
      <c r="BO93" s="93">
        <f t="shared" si="386"/>
        <v>0.40002267643698991</v>
      </c>
      <c r="BP93" s="93">
        <f t="shared" si="386"/>
        <v>0.40030689433196581</v>
      </c>
      <c r="BQ93" s="93">
        <f t="shared" si="386"/>
        <v>0.40059933184421181</v>
      </c>
      <c r="BR93" s="93">
        <f t="shared" si="386"/>
        <v>0.40088797118346414</v>
      </c>
      <c r="BS93" s="93">
        <f t="shared" si="386"/>
        <v>0.40130532872533858</v>
      </c>
      <c r="BT93" s="93">
        <f t="shared" si="390"/>
        <v>0.40169899373920309</v>
      </c>
      <c r="BU93" s="93">
        <f t="shared" si="390"/>
        <v>0.40215745323589175</v>
      </c>
      <c r="BV93" s="93">
        <f t="shared" si="390"/>
        <v>0.40278176497159779</v>
      </c>
      <c r="BW93" s="93">
        <f t="shared" si="390"/>
        <v>0.40340300560022213</v>
      </c>
      <c r="BX93" s="93">
        <f t="shared" si="390"/>
        <v>0.40410615030174729</v>
      </c>
      <c r="BY93" s="93">
        <f t="shared" si="390"/>
        <v>0.40478213646965144</v>
      </c>
      <c r="BZ93" s="93">
        <f t="shared" si="390"/>
        <v>0.40557706752199452</v>
      </c>
      <c r="CA93" s="93">
        <f t="shared" si="390"/>
        <v>0.40638170329451767</v>
      </c>
      <c r="CB93" s="93">
        <f t="shared" si="390"/>
        <v>0.40746964725268225</v>
      </c>
      <c r="CC93" s="93">
        <f t="shared" si="390"/>
        <v>0.40867114040547453</v>
      </c>
      <c r="CD93" s="93">
        <f t="shared" si="390"/>
        <v>0.41001187925062399</v>
      </c>
      <c r="CE93" s="93">
        <f t="shared" si="390"/>
        <v>0.41137352562042778</v>
      </c>
      <c r="CF93" s="93">
        <f t="shared" si="390"/>
        <v>0.41300489495550191</v>
      </c>
      <c r="CG93" s="93">
        <f t="shared" si="390"/>
        <v>0.41493017094870388</v>
      </c>
      <c r="CH93" s="93">
        <f t="shared" si="390"/>
        <v>0.41696915009265689</v>
      </c>
      <c r="CI93" s="93">
        <f t="shared" si="390"/>
        <v>0.41903078153782303</v>
      </c>
      <c r="CJ93" s="93">
        <f t="shared" si="389"/>
        <v>0.42156438348255321</v>
      </c>
      <c r="CK93" s="93">
        <f t="shared" si="389"/>
        <v>0.42423707706808195</v>
      </c>
      <c r="CL93" s="93">
        <f t="shared" si="389"/>
        <v>0.42730082397598984</v>
      </c>
      <c r="CM93" s="93">
        <f t="shared" si="389"/>
        <v>0.43063393059882488</v>
      </c>
      <c r="CN93" s="93">
        <f t="shared" si="389"/>
        <v>0.43433884091180258</v>
      </c>
      <c r="CO93" s="93">
        <f t="shared" si="389"/>
        <v>0.43842938709338375</v>
      </c>
      <c r="CP93" s="93">
        <f t="shared" si="389"/>
        <v>0.44339541574978131</v>
      </c>
      <c r="CQ93" s="93">
        <f t="shared" si="389"/>
        <v>0.44830434836437105</v>
      </c>
      <c r="CR93" s="93">
        <f t="shared" si="389"/>
        <v>0.45447152698556514</v>
      </c>
      <c r="CS93" s="93">
        <f t="shared" si="389"/>
        <v>0.46091044591499786</v>
      </c>
      <c r="CT93" s="93">
        <f t="shared" si="389"/>
        <v>0.46800065585114259</v>
      </c>
      <c r="CU93" s="93">
        <f t="shared" si="389"/>
        <v>0.4760991015688284</v>
      </c>
      <c r="CV93" s="93">
        <f t="shared" si="389"/>
        <v>0.48625204425282748</v>
      </c>
      <c r="CW93" s="93">
        <f t="shared" si="389"/>
        <v>0.49665700858263362</v>
      </c>
      <c r="CX93" s="93">
        <f t="shared" si="389"/>
        <v>0.50955381565690994</v>
      </c>
      <c r="CY93" s="93">
        <f t="shared" si="389"/>
        <v>0.52376351995324133</v>
      </c>
      <c r="CZ93" s="93">
        <f t="shared" si="392"/>
        <v>0.54029659578423905</v>
      </c>
      <c r="DA93" s="93">
        <f t="shared" si="392"/>
        <v>0.56091003974486286</v>
      </c>
      <c r="DB93" s="93">
        <f t="shared" si="392"/>
        <v>0.58597818656616318</v>
      </c>
      <c r="DC93" s="93">
        <f t="shared" si="392"/>
        <v>0.61530355394729108</v>
      </c>
      <c r="DD93" s="93">
        <f t="shared" si="392"/>
        <v>0.6523228772300993</v>
      </c>
      <c r="DE93" s="93">
        <f t="shared" si="392"/>
        <v>0.69451464171423927</v>
      </c>
      <c r="DF93" s="93">
        <f t="shared" si="392"/>
        <v>0.74843165838423997</v>
      </c>
      <c r="DG93" s="93">
        <f t="shared" si="392"/>
        <v>0.81388422799999993</v>
      </c>
      <c r="DH93" s="93">
        <f t="shared" si="392"/>
        <v>0.89427999999999996</v>
      </c>
      <c r="DI93" s="93">
        <f t="shared" si="392"/>
        <v>1</v>
      </c>
      <c r="DJ93" s="93">
        <f t="shared" si="392"/>
        <v>0</v>
      </c>
      <c r="DK93" s="93">
        <f t="shared" si="392"/>
        <v>0</v>
      </c>
      <c r="DL93" s="93">
        <f t="shared" si="392"/>
        <v>0</v>
      </c>
      <c r="DM93" s="93">
        <f t="shared" si="392"/>
        <v>0</v>
      </c>
      <c r="DN93" s="93">
        <f t="shared" si="392"/>
        <v>0</v>
      </c>
      <c r="DO93" s="93">
        <f t="shared" si="391"/>
        <v>0</v>
      </c>
      <c r="DP93" s="93">
        <f t="shared" si="387"/>
        <v>0</v>
      </c>
      <c r="DQ93" s="93">
        <f t="shared" si="387"/>
        <v>0</v>
      </c>
      <c r="DR93" s="93">
        <f t="shared" si="387"/>
        <v>0</v>
      </c>
      <c r="DS93" s="93">
        <f t="shared" si="387"/>
        <v>0</v>
      </c>
      <c r="DU93" s="37">
        <v>89</v>
      </c>
      <c r="DV93" s="93">
        <f t="shared" si="278"/>
        <v>0.27272450064527348</v>
      </c>
      <c r="DW93" s="93">
        <f t="shared" si="279"/>
        <v>0.27673515506652752</v>
      </c>
      <c r="DX93" s="93">
        <f t="shared" si="280"/>
        <v>0.28080478969985878</v>
      </c>
      <c r="DY93" s="93">
        <f t="shared" si="281"/>
        <v>0.28493427190132725</v>
      </c>
      <c r="DZ93" s="93">
        <f t="shared" si="282"/>
        <v>0.2891244817822291</v>
      </c>
      <c r="EA93" s="93">
        <f t="shared" si="283"/>
        <v>0.29337631239667361</v>
      </c>
      <c r="EB93" s="93">
        <f t="shared" si="284"/>
        <v>0.29769066993191878</v>
      </c>
      <c r="EC93" s="93">
        <f t="shared" si="285"/>
        <v>0.30206847390150576</v>
      </c>
      <c r="ED93" s="93">
        <f t="shared" si="286"/>
        <v>0.30651065734123378</v>
      </c>
      <c r="EE93" s="93">
        <f t="shared" si="287"/>
        <v>0.3110181670080166</v>
      </c>
      <c r="EF93" s="93">
        <f t="shared" si="288"/>
        <v>0.31559196358166391</v>
      </c>
      <c r="EG93" s="93">
        <f t="shared" si="289"/>
        <v>0.32023302186962954</v>
      </c>
      <c r="EH93" s="93">
        <f t="shared" si="290"/>
        <v>0.3249423310147711</v>
      </c>
      <c r="EI93" s="93">
        <f t="shared" si="291"/>
        <v>0.32972089470616478</v>
      </c>
      <c r="EJ93" s="93">
        <f t="shared" si="292"/>
        <v>0.33456973139302015</v>
      </c>
      <c r="EK93" s="93">
        <f t="shared" si="293"/>
        <v>0.33948987450174101</v>
      </c>
      <c r="EL93" s="93">
        <f t="shared" si="294"/>
        <v>0.34448237265617832</v>
      </c>
      <c r="EM93" s="93">
        <f t="shared" si="295"/>
        <v>0.34954828990112208</v>
      </c>
      <c r="EN93" s="93">
        <f t="shared" si="296"/>
        <v>0.35468870592907975</v>
      </c>
      <c r="EO93" s="93">
        <f t="shared" si="297"/>
        <v>0.35990471631038967</v>
      </c>
      <c r="EP93" s="93">
        <f t="shared" si="298"/>
        <v>0.3651974327267189</v>
      </c>
      <c r="EQ93" s="93">
        <f t="shared" si="299"/>
        <v>0.37056798320799411</v>
      </c>
      <c r="ER93" s="93">
        <f t="shared" si="300"/>
        <v>0.37601751237281755</v>
      </c>
      <c r="ES93" s="93">
        <f t="shared" si="301"/>
        <v>0.3815471816724178</v>
      </c>
      <c r="ET93" s="93">
        <f t="shared" si="302"/>
        <v>0.38715816963818861</v>
      </c>
      <c r="EU93" s="93">
        <f t="shared" si="303"/>
        <v>0.39285167213286781</v>
      </c>
      <c r="EV93" s="93">
        <f t="shared" si="304"/>
        <v>0.39862890260540995</v>
      </c>
      <c r="EW93" s="93">
        <f t="shared" si="305"/>
        <v>0.40449109234960712</v>
      </c>
      <c r="EX93" s="93">
        <f t="shared" si="306"/>
        <v>0.41043949076651309</v>
      </c>
      <c r="EY93" s="93">
        <f t="shared" si="307"/>
        <v>0.41647536563072646</v>
      </c>
      <c r="EZ93" s="93">
        <f t="shared" si="308"/>
        <v>0.42260000336059006</v>
      </c>
      <c r="FA93" s="93">
        <f t="shared" si="309"/>
        <v>0.42881470929236343</v>
      </c>
      <c r="FB93" s="93">
        <f t="shared" si="310"/>
        <v>0.43512080795842756</v>
      </c>
      <c r="FC93" s="93">
        <f t="shared" si="311"/>
        <v>0.44151964336958088</v>
      </c>
      <c r="FD93" s="93">
        <f t="shared" si="312"/>
        <v>0.44801257930148641</v>
      </c>
      <c r="FE93" s="93">
        <f t="shared" si="313"/>
        <v>0.45460099958533173</v>
      </c>
      <c r="FF93" s="93">
        <f t="shared" si="314"/>
        <v>0.46128630840276302</v>
      </c>
      <c r="FG93" s="93">
        <f t="shared" si="315"/>
        <v>0.46806993058515656</v>
      </c>
      <c r="FH93" s="93">
        <f t="shared" si="316"/>
        <v>0.47495331191729118</v>
      </c>
      <c r="FI93" s="93">
        <f t="shared" si="317"/>
        <v>0.48193791944548658</v>
      </c>
      <c r="FJ93" s="93">
        <f t="shared" si="318"/>
        <v>0.48902524179027312</v>
      </c>
      <c r="FK93" s="93">
        <f t="shared" si="319"/>
        <v>0.49621678946365944</v>
      </c>
      <c r="FL93" s="93">
        <f t="shared" si="320"/>
        <v>0.50351409519106616</v>
      </c>
      <c r="FM93" s="93">
        <f t="shared" si="321"/>
        <v>0.51091871423799351</v>
      </c>
      <c r="FN93" s="93">
        <f t="shared" si="322"/>
        <v>0.51843222474149331</v>
      </c>
      <c r="FO93" s="93">
        <f t="shared" si="323"/>
        <v>0.5260562280465152</v>
      </c>
      <c r="FP93" s="93">
        <f t="shared" si="324"/>
        <v>0.53379234904719919</v>
      </c>
      <c r="FQ93" s="93">
        <f t="shared" si="325"/>
        <v>0.54164223653318744</v>
      </c>
      <c r="FR93" s="93">
        <f t="shared" si="326"/>
        <v>0.54960756354102847</v>
      </c>
      <c r="FS93" s="93">
        <f t="shared" si="327"/>
        <v>0.55769002771074938</v>
      </c>
      <c r="FT93" s="93">
        <f t="shared" si="328"/>
        <v>0.56589135164767213</v>
      </c>
      <c r="FU93" s="93">
        <f t="shared" si="329"/>
        <v>0.57421328328954968</v>
      </c>
      <c r="FV93" s="93">
        <f t="shared" si="330"/>
        <v>0.58265759627910185</v>
      </c>
      <c r="FW93" s="93">
        <f t="shared" si="331"/>
        <v>0.59122609034202978</v>
      </c>
      <c r="FX93" s="93">
        <f t="shared" si="332"/>
        <v>0.59992059167058898</v>
      </c>
      <c r="FY93" s="93">
        <f t="shared" si="333"/>
        <v>0.60874295331280348</v>
      </c>
      <c r="FZ93" s="93">
        <f t="shared" si="334"/>
        <v>0.61769505556740356</v>
      </c>
      <c r="GA93" s="93">
        <f t="shared" si="335"/>
        <v>0.62677880638457129</v>
      </c>
      <c r="GB93" s="93">
        <f t="shared" si="336"/>
        <v>0.63599614177257957</v>
      </c>
      <c r="GC93" s="93">
        <f t="shared" si="337"/>
        <v>0.64534902621041157</v>
      </c>
      <c r="GD93" s="93">
        <f t="shared" si="338"/>
        <v>0.65483945306644697</v>
      </c>
      <c r="GE93" s="93">
        <f t="shared" si="339"/>
        <v>0.6644694450233064</v>
      </c>
      <c r="GF93" s="93">
        <f t="shared" si="340"/>
        <v>0.67424105450894323</v>
      </c>
      <c r="GG93" s="93">
        <f t="shared" si="341"/>
        <v>0.68415636413407466</v>
      </c>
      <c r="GH93" s="93">
        <f t="shared" si="342"/>
        <v>0.69421748713604636</v>
      </c>
      <c r="GI93" s="93">
        <f t="shared" si="343"/>
        <v>0.70442656782922342</v>
      </c>
      <c r="GJ93" s="93">
        <f t="shared" si="344"/>
        <v>0.71478578206200605</v>
      </c>
      <c r="GK93" s="93">
        <f t="shared" si="345"/>
        <v>0.72529733768056492</v>
      </c>
      <c r="GL93" s="93">
        <f t="shared" si="346"/>
        <v>0.73596347499939674</v>
      </c>
      <c r="GM93" s="93">
        <f t="shared" si="347"/>
        <v>0.7467864672787996</v>
      </c>
      <c r="GN93" s="93">
        <f t="shared" si="348"/>
        <v>0.75776862120937016</v>
      </c>
      <c r="GO93" s="93">
        <f t="shared" si="349"/>
        <v>0.76891227740362555</v>
      </c>
      <c r="GP93" s="93">
        <f t="shared" si="350"/>
        <v>0.78021981089485526</v>
      </c>
      <c r="GQ93" s="93">
        <f t="shared" si="351"/>
        <v>0.79169363164330897</v>
      </c>
      <c r="GR93" s="93">
        <f t="shared" si="352"/>
        <v>0.80333618504982807</v>
      </c>
      <c r="GS93" s="93">
        <f t="shared" si="353"/>
        <v>0.81514995247703126</v>
      </c>
      <c r="GT93" s="93">
        <f t="shared" si="354"/>
        <v>0.827137451778164</v>
      </c>
      <c r="GU93" s="93">
        <f t="shared" si="355"/>
        <v>0.83930123783372512</v>
      </c>
      <c r="GV93" s="93">
        <f t="shared" si="356"/>
        <v>0.8516439030959857</v>
      </c>
      <c r="GW93" s="93">
        <f t="shared" si="357"/>
        <v>0.86416807814151486</v>
      </c>
      <c r="GX93" s="93">
        <f t="shared" si="358"/>
        <v>0.8768764322318312</v>
      </c>
      <c r="GY93" s="93">
        <f t="shared" si="359"/>
        <v>0.88977167388229927</v>
      </c>
      <c r="GZ93" s="93">
        <f t="shared" si="360"/>
        <v>0.90285655143939192</v>
      </c>
      <c r="HA93" s="93">
        <f t="shared" si="361"/>
        <v>0.91613385366644173</v>
      </c>
      <c r="HB93" s="93">
        <f t="shared" si="362"/>
        <v>0.92960641033800695</v>
      </c>
      <c r="HC93" s="93">
        <f t="shared" si="363"/>
        <v>0.94327709284297756</v>
      </c>
      <c r="HD93" s="93">
        <f t="shared" si="364"/>
        <v>0.95714881479655067</v>
      </c>
      <c r="HE93" s="93">
        <f t="shared" si="365"/>
        <v>0.97122453266120568</v>
      </c>
      <c r="HF93" s="93">
        <f t="shared" si="366"/>
        <v>0.98550724637681164</v>
      </c>
      <c r="HG93" s="93">
        <f t="shared" si="367"/>
        <v>1</v>
      </c>
      <c r="HH93" s="93">
        <f t="shared" si="368"/>
        <v>0</v>
      </c>
      <c r="HI93" s="93">
        <f t="shared" si="369"/>
        <v>0</v>
      </c>
      <c r="HJ93" s="93">
        <f t="shared" si="370"/>
        <v>0</v>
      </c>
      <c r="HK93" s="93">
        <f t="shared" si="371"/>
        <v>0</v>
      </c>
      <c r="HL93" s="93">
        <f t="shared" si="372"/>
        <v>0</v>
      </c>
      <c r="HM93" s="93">
        <f t="shared" si="373"/>
        <v>0</v>
      </c>
      <c r="HN93" s="93">
        <f t="shared" si="374"/>
        <v>0</v>
      </c>
      <c r="HO93" s="93">
        <f t="shared" si="375"/>
        <v>0</v>
      </c>
      <c r="HP93" s="93">
        <f t="shared" si="376"/>
        <v>0</v>
      </c>
      <c r="HQ93" s="93">
        <f t="shared" si="377"/>
        <v>0</v>
      </c>
    </row>
    <row r="94" spans="2:225" x14ac:dyDescent="0.25">
      <c r="B94" s="40">
        <v>90</v>
      </c>
      <c r="C94" s="91">
        <f t="shared" ca="1" si="271"/>
        <v>0</v>
      </c>
      <c r="D94" s="91">
        <f t="shared" ca="1" si="272"/>
        <v>0</v>
      </c>
      <c r="E94" s="91">
        <f t="shared" ca="1" si="273"/>
        <v>0</v>
      </c>
      <c r="F94" s="91">
        <f t="shared" ca="1" si="274"/>
        <v>0</v>
      </c>
      <c r="H94" s="40">
        <v>90</v>
      </c>
      <c r="I94" s="91">
        <v>0</v>
      </c>
      <c r="J94" s="41">
        <v>0</v>
      </c>
      <c r="K94" s="92">
        <f t="shared" si="275"/>
        <v>0</v>
      </c>
      <c r="L94" s="92">
        <f t="shared" si="276"/>
        <v>0</v>
      </c>
      <c r="M94" s="42"/>
      <c r="N94" s="40">
        <v>90</v>
      </c>
      <c r="O94" s="54">
        <v>0</v>
      </c>
      <c r="P94" s="92">
        <f t="shared" si="393"/>
        <v>0</v>
      </c>
      <c r="Q94" s="92">
        <f t="shared" si="277"/>
        <v>0</v>
      </c>
      <c r="R94" s="42"/>
      <c r="S94" s="40">
        <v>90</v>
      </c>
      <c r="T94" s="54">
        <f>'7. Dödsrisk'!F94</f>
        <v>0.13449</v>
      </c>
      <c r="U94" s="90">
        <f t="shared" si="380"/>
        <v>0.86551</v>
      </c>
      <c r="V94" s="43"/>
      <c r="W94" s="37">
        <v>90</v>
      </c>
      <c r="X94" s="93">
        <f t="shared" si="395"/>
        <v>0.3468463593795838</v>
      </c>
      <c r="Y94" s="93">
        <f t="shared" si="395"/>
        <v>0.3475762695456297</v>
      </c>
      <c r="Z94" s="93">
        <f t="shared" si="395"/>
        <v>0.3476423215867312</v>
      </c>
      <c r="AA94" s="93">
        <f t="shared" si="395"/>
        <v>0.34768056644904066</v>
      </c>
      <c r="AB94" s="93">
        <f t="shared" si="395"/>
        <v>0.34769795134660775</v>
      </c>
      <c r="AC94" s="93">
        <f t="shared" si="395"/>
        <v>0.34772229190704157</v>
      </c>
      <c r="AD94" s="93">
        <f t="shared" si="395"/>
        <v>0.34772229190704157</v>
      </c>
      <c r="AE94" s="93">
        <f t="shared" si="395"/>
        <v>0.34776054556705394</v>
      </c>
      <c r="AF94" s="93">
        <f t="shared" si="395"/>
        <v>0.34779184683326886</v>
      </c>
      <c r="AG94" s="93">
        <f t="shared" si="395"/>
        <v>0.34782315091685151</v>
      </c>
      <c r="AH94" s="93">
        <f t="shared" si="395"/>
        <v>0.34785445781805502</v>
      </c>
      <c r="AI94" s="93">
        <f t="shared" si="395"/>
        <v>0.34792404262658039</v>
      </c>
      <c r="AJ94" s="93">
        <f t="shared" si="395"/>
        <v>0.34793796014498618</v>
      </c>
      <c r="AK94" s="93">
        <f t="shared" si="395"/>
        <v>0.3479518782201147</v>
      </c>
      <c r="AL94" s="93">
        <f t="shared" si="395"/>
        <v>0.34800755942962375</v>
      </c>
      <c r="AM94" s="93">
        <f t="shared" si="395"/>
        <v>0.34807717486459661</v>
      </c>
      <c r="AN94" s="93">
        <f t="shared" si="394"/>
        <v>0.34809806074824168</v>
      </c>
      <c r="AO94" s="93">
        <f t="shared" si="394"/>
        <v>0.34817814172083733</v>
      </c>
      <c r="AP94" s="93">
        <f t="shared" si="394"/>
        <v>0.34819206940361341</v>
      </c>
      <c r="AQ94" s="93">
        <f t="shared" si="394"/>
        <v>0.3482617217479631</v>
      </c>
      <c r="AR94" s="93">
        <f t="shared" si="394"/>
        <v>0.34833835618632386</v>
      </c>
      <c r="AS94" s="93">
        <f t="shared" si="394"/>
        <v>0.34842894771272931</v>
      </c>
      <c r="AT94" s="93">
        <f t="shared" si="394"/>
        <v>0.34851956279905705</v>
      </c>
      <c r="AU94" s="93">
        <f t="shared" si="394"/>
        <v>0.34857882119866102</v>
      </c>
      <c r="AV94" s="93">
        <f t="shared" si="394"/>
        <v>0.34867296289864352</v>
      </c>
      <c r="AW94" s="93">
        <f t="shared" si="394"/>
        <v>0.34876364144541921</v>
      </c>
      <c r="AX94" s="93">
        <f t="shared" si="394"/>
        <v>0.34884038633041198</v>
      </c>
      <c r="AY94" s="93">
        <f t="shared" si="394"/>
        <v>0.34893808899533069</v>
      </c>
      <c r="AZ94" s="93">
        <f t="shared" si="394"/>
        <v>0.3490358190246578</v>
      </c>
      <c r="BA94" s="93">
        <f t="shared" si="394"/>
        <v>0.34914056119301551</v>
      </c>
      <c r="BB94" s="93">
        <f t="shared" si="394"/>
        <v>0.34926979101569111</v>
      </c>
      <c r="BC94" s="93">
        <f t="shared" si="394"/>
        <v>0.34936062477813357</v>
      </c>
      <c r="BD94" s="93">
        <f t="shared" si="386"/>
        <v>0.34949692858027992</v>
      </c>
      <c r="BE94" s="93">
        <f t="shared" si="386"/>
        <v>0.34963328556164902</v>
      </c>
      <c r="BF94" s="93">
        <f t="shared" si="386"/>
        <v>0.34977319483958458</v>
      </c>
      <c r="BG94" s="93">
        <f t="shared" si="386"/>
        <v>0.34993766554238986</v>
      </c>
      <c r="BH94" s="93">
        <f t="shared" si="386"/>
        <v>0.35002517183534865</v>
      </c>
      <c r="BI94" s="93">
        <f t="shared" si="386"/>
        <v>0.35014422087044428</v>
      </c>
      <c r="BJ94" s="93">
        <f t="shared" si="386"/>
        <v>0.35028783888438719</v>
      </c>
      <c r="BK94" s="93">
        <f t="shared" si="386"/>
        <v>0.35045255158363142</v>
      </c>
      <c r="BL94" s="93">
        <f t="shared" si="386"/>
        <v>0.35058577417781883</v>
      </c>
      <c r="BM94" s="93">
        <f t="shared" si="386"/>
        <v>0.35076817362810564</v>
      </c>
      <c r="BN94" s="93">
        <f t="shared" si="386"/>
        <v>0.3509436454508309</v>
      </c>
      <c r="BO94" s="93">
        <f t="shared" si="386"/>
        <v>0.35117190719050467</v>
      </c>
      <c r="BP94" s="93">
        <f t="shared" si="386"/>
        <v>0.35142141639614616</v>
      </c>
      <c r="BQ94" s="93">
        <f t="shared" si="386"/>
        <v>0.35167814143939669</v>
      </c>
      <c r="BR94" s="93">
        <f t="shared" si="386"/>
        <v>0.35193153214253947</v>
      </c>
      <c r="BS94" s="93">
        <f t="shared" si="386"/>
        <v>0.35229792198140025</v>
      </c>
      <c r="BT94" s="93">
        <f t="shared" si="390"/>
        <v>0.35264351262377158</v>
      </c>
      <c r="BU94" s="93">
        <f t="shared" si="390"/>
        <v>0.35304598504672463</v>
      </c>
      <c r="BV94" s="93">
        <f t="shared" si="390"/>
        <v>0.35359405583326625</v>
      </c>
      <c r="BW94" s="93">
        <f t="shared" si="390"/>
        <v>0.35413943055632302</v>
      </c>
      <c r="BX94" s="93">
        <f t="shared" si="390"/>
        <v>0.35475670722689789</v>
      </c>
      <c r="BY94" s="93">
        <f t="shared" si="390"/>
        <v>0.35535014196397763</v>
      </c>
      <c r="BZ94" s="93">
        <f t="shared" si="390"/>
        <v>0.35604799603620857</v>
      </c>
      <c r="CA94" s="93">
        <f t="shared" si="390"/>
        <v>0.35675436968819119</v>
      </c>
      <c r="CB94" s="93">
        <f t="shared" si="390"/>
        <v>0.35770945393018472</v>
      </c>
      <c r="CC94" s="93">
        <f t="shared" si="390"/>
        <v>0.35876422073915798</v>
      </c>
      <c r="CD94" s="93">
        <f t="shared" si="390"/>
        <v>0.35994122855653776</v>
      </c>
      <c r="CE94" s="93">
        <f t="shared" si="390"/>
        <v>0.36113659067166115</v>
      </c>
      <c r="CF94" s="93">
        <f t="shared" si="390"/>
        <v>0.36256873718353599</v>
      </c>
      <c r="CG94" s="93">
        <f t="shared" si="390"/>
        <v>0.36425889847244813</v>
      </c>
      <c r="CH94" s="93">
        <f t="shared" si="390"/>
        <v>0.36604887748334164</v>
      </c>
      <c r="CI94" s="93">
        <f t="shared" si="390"/>
        <v>0.36785874249642408</v>
      </c>
      <c r="CJ94" s="93">
        <f t="shared" si="389"/>
        <v>0.37008294097166383</v>
      </c>
      <c r="CK94" s="93">
        <f t="shared" si="389"/>
        <v>0.37242924521652776</v>
      </c>
      <c r="CL94" s="93">
        <f t="shared" si="389"/>
        <v>0.37511884735204198</v>
      </c>
      <c r="CM94" s="93">
        <f t="shared" si="389"/>
        <v>0.37804491499409637</v>
      </c>
      <c r="CN94" s="93">
        <f t="shared" si="389"/>
        <v>0.38129738165965327</v>
      </c>
      <c r="CO94" s="93">
        <f t="shared" si="389"/>
        <v>0.38488839034153971</v>
      </c>
      <c r="CP94" s="93">
        <f t="shared" si="389"/>
        <v>0.38924796757841801</v>
      </c>
      <c r="CQ94" s="93">
        <f t="shared" si="389"/>
        <v>0.39355742134211408</v>
      </c>
      <c r="CR94" s="93">
        <f t="shared" si="389"/>
        <v>0.39897146411008794</v>
      </c>
      <c r="CS94" s="93">
        <f t="shared" si="389"/>
        <v>0.40462406225985831</v>
      </c>
      <c r="CT94" s="93">
        <f t="shared" si="389"/>
        <v>0.41084841575860104</v>
      </c>
      <c r="CU94" s="93">
        <f t="shared" si="389"/>
        <v>0.41795787928524308</v>
      </c>
      <c r="CV94" s="93">
        <f t="shared" si="389"/>
        <v>0.4268709446086722</v>
      </c>
      <c r="CW94" s="93">
        <f t="shared" si="389"/>
        <v>0.43600525469452239</v>
      </c>
      <c r="CX94" s="93">
        <f t="shared" si="389"/>
        <v>0.44732710368888812</v>
      </c>
      <c r="CY94" s="93">
        <f t="shared" si="389"/>
        <v>0.45980151889655152</v>
      </c>
      <c r="CZ94" s="93">
        <f t="shared" si="392"/>
        <v>0.47431557550706777</v>
      </c>
      <c r="DA94" s="93">
        <f t="shared" si="392"/>
        <v>0.49241170569122023</v>
      </c>
      <c r="DB94" s="93">
        <f t="shared" si="392"/>
        <v>0.51441853042270336</v>
      </c>
      <c r="DC94" s="93">
        <f t="shared" si="392"/>
        <v>0.54016268393924793</v>
      </c>
      <c r="DD94" s="93">
        <f t="shared" si="392"/>
        <v>0.57266120746275961</v>
      </c>
      <c r="DE94" s="93">
        <f t="shared" si="392"/>
        <v>0.60970051366809641</v>
      </c>
      <c r="DF94" s="93">
        <f t="shared" si="392"/>
        <v>0.65703318426235657</v>
      </c>
      <c r="DG94" s="93">
        <f t="shared" si="392"/>
        <v>0.71449268607663996</v>
      </c>
      <c r="DH94" s="93">
        <f t="shared" si="392"/>
        <v>0.78507052639999997</v>
      </c>
      <c r="DI94" s="93">
        <f t="shared" si="392"/>
        <v>0.87787999999999999</v>
      </c>
      <c r="DJ94" s="93">
        <f t="shared" si="392"/>
        <v>1</v>
      </c>
      <c r="DK94" s="93">
        <f t="shared" si="392"/>
        <v>0</v>
      </c>
      <c r="DL94" s="93">
        <f t="shared" si="392"/>
        <v>0</v>
      </c>
      <c r="DM94" s="93">
        <f t="shared" si="392"/>
        <v>0</v>
      </c>
      <c r="DN94" s="93">
        <f t="shared" si="392"/>
        <v>0</v>
      </c>
      <c r="DO94" s="93">
        <f t="shared" si="391"/>
        <v>0</v>
      </c>
      <c r="DP94" s="93">
        <f t="shared" si="387"/>
        <v>0</v>
      </c>
      <c r="DQ94" s="93">
        <f t="shared" si="387"/>
        <v>0</v>
      </c>
      <c r="DR94" s="93">
        <f t="shared" si="387"/>
        <v>0</v>
      </c>
      <c r="DS94" s="93">
        <f t="shared" si="387"/>
        <v>0</v>
      </c>
      <c r="DU94" s="37">
        <v>90</v>
      </c>
      <c r="DV94" s="93">
        <f t="shared" si="278"/>
        <v>0.2687719716504145</v>
      </c>
      <c r="DW94" s="93">
        <f t="shared" si="279"/>
        <v>0.27272450064527348</v>
      </c>
      <c r="DX94" s="93">
        <f t="shared" si="280"/>
        <v>0.27673515506652752</v>
      </c>
      <c r="DY94" s="93">
        <f t="shared" si="281"/>
        <v>0.28080478969985878</v>
      </c>
      <c r="DZ94" s="93">
        <f t="shared" si="282"/>
        <v>0.28493427190132725</v>
      </c>
      <c r="EA94" s="93">
        <f t="shared" si="283"/>
        <v>0.2891244817822291</v>
      </c>
      <c r="EB94" s="93">
        <f t="shared" si="284"/>
        <v>0.29337631239667361</v>
      </c>
      <c r="EC94" s="93">
        <f t="shared" si="285"/>
        <v>0.29769066993191878</v>
      </c>
      <c r="ED94" s="93">
        <f t="shared" si="286"/>
        <v>0.30206847390150576</v>
      </c>
      <c r="EE94" s="93">
        <f t="shared" si="287"/>
        <v>0.30651065734123378</v>
      </c>
      <c r="EF94" s="93">
        <f t="shared" si="288"/>
        <v>0.3110181670080166</v>
      </c>
      <c r="EG94" s="93">
        <f t="shared" si="289"/>
        <v>0.31559196358166391</v>
      </c>
      <c r="EH94" s="93">
        <f t="shared" si="290"/>
        <v>0.32023302186962954</v>
      </c>
      <c r="EI94" s="93">
        <f t="shared" si="291"/>
        <v>0.3249423310147711</v>
      </c>
      <c r="EJ94" s="93">
        <f t="shared" si="292"/>
        <v>0.32972089470616478</v>
      </c>
      <c r="EK94" s="93">
        <f t="shared" si="293"/>
        <v>0.33456973139302015</v>
      </c>
      <c r="EL94" s="93">
        <f t="shared" si="294"/>
        <v>0.33948987450174101</v>
      </c>
      <c r="EM94" s="93">
        <f t="shared" si="295"/>
        <v>0.34448237265617832</v>
      </c>
      <c r="EN94" s="93">
        <f t="shared" si="296"/>
        <v>0.34954828990112208</v>
      </c>
      <c r="EO94" s="93">
        <f t="shared" si="297"/>
        <v>0.35468870592907975</v>
      </c>
      <c r="EP94" s="93">
        <f t="shared" si="298"/>
        <v>0.35990471631038967</v>
      </c>
      <c r="EQ94" s="93">
        <f t="shared" si="299"/>
        <v>0.3651974327267189</v>
      </c>
      <c r="ER94" s="93">
        <f t="shared" si="300"/>
        <v>0.37056798320799411</v>
      </c>
      <c r="ES94" s="93">
        <f t="shared" si="301"/>
        <v>0.37601751237281755</v>
      </c>
      <c r="ET94" s="93">
        <f t="shared" si="302"/>
        <v>0.3815471816724178</v>
      </c>
      <c r="EU94" s="93">
        <f t="shared" si="303"/>
        <v>0.38715816963818861</v>
      </c>
      <c r="EV94" s="93">
        <f t="shared" si="304"/>
        <v>0.39285167213286781</v>
      </c>
      <c r="EW94" s="93">
        <f t="shared" si="305"/>
        <v>0.39862890260540995</v>
      </c>
      <c r="EX94" s="93">
        <f t="shared" si="306"/>
        <v>0.40449109234960712</v>
      </c>
      <c r="EY94" s="93">
        <f t="shared" si="307"/>
        <v>0.41043949076651309</v>
      </c>
      <c r="EZ94" s="93">
        <f t="shared" si="308"/>
        <v>0.41647536563072646</v>
      </c>
      <c r="FA94" s="93">
        <f t="shared" si="309"/>
        <v>0.42260000336059006</v>
      </c>
      <c r="FB94" s="93">
        <f t="shared" si="310"/>
        <v>0.42881470929236343</v>
      </c>
      <c r="FC94" s="93">
        <f t="shared" si="311"/>
        <v>0.43512080795842756</v>
      </c>
      <c r="FD94" s="93">
        <f t="shared" si="312"/>
        <v>0.44151964336958088</v>
      </c>
      <c r="FE94" s="93">
        <f t="shared" si="313"/>
        <v>0.44801257930148641</v>
      </c>
      <c r="FF94" s="93">
        <f t="shared" si="314"/>
        <v>0.45460099958533173</v>
      </c>
      <c r="FG94" s="93">
        <f t="shared" si="315"/>
        <v>0.46128630840276302</v>
      </c>
      <c r="FH94" s="93">
        <f t="shared" si="316"/>
        <v>0.46806993058515656</v>
      </c>
      <c r="FI94" s="93">
        <f t="shared" si="317"/>
        <v>0.47495331191729118</v>
      </c>
      <c r="FJ94" s="93">
        <f t="shared" si="318"/>
        <v>0.48193791944548658</v>
      </c>
      <c r="FK94" s="93">
        <f t="shared" si="319"/>
        <v>0.48902524179027312</v>
      </c>
      <c r="FL94" s="93">
        <f t="shared" si="320"/>
        <v>0.49621678946365944</v>
      </c>
      <c r="FM94" s="93">
        <f t="shared" si="321"/>
        <v>0.50351409519106616</v>
      </c>
      <c r="FN94" s="93">
        <f t="shared" si="322"/>
        <v>0.51091871423799351</v>
      </c>
      <c r="FO94" s="93">
        <f t="shared" si="323"/>
        <v>0.51843222474149331</v>
      </c>
      <c r="FP94" s="93">
        <f t="shared" si="324"/>
        <v>0.5260562280465152</v>
      </c>
      <c r="FQ94" s="93">
        <f t="shared" si="325"/>
        <v>0.53379234904719919</v>
      </c>
      <c r="FR94" s="93">
        <f t="shared" si="326"/>
        <v>0.54164223653318744</v>
      </c>
      <c r="FS94" s="93">
        <f t="shared" si="327"/>
        <v>0.54960756354102847</v>
      </c>
      <c r="FT94" s="93">
        <f t="shared" si="328"/>
        <v>0.55769002771074938</v>
      </c>
      <c r="FU94" s="93">
        <f t="shared" si="329"/>
        <v>0.56589135164767213</v>
      </c>
      <c r="FV94" s="93">
        <f t="shared" si="330"/>
        <v>0.57421328328954968</v>
      </c>
      <c r="FW94" s="93">
        <f t="shared" si="331"/>
        <v>0.58265759627910185</v>
      </c>
      <c r="FX94" s="93">
        <f t="shared" si="332"/>
        <v>0.59122609034202978</v>
      </c>
      <c r="FY94" s="93">
        <f t="shared" si="333"/>
        <v>0.59992059167058898</v>
      </c>
      <c r="FZ94" s="93">
        <f t="shared" si="334"/>
        <v>0.60874295331280348</v>
      </c>
      <c r="GA94" s="93">
        <f t="shared" si="335"/>
        <v>0.61769505556740356</v>
      </c>
      <c r="GB94" s="93">
        <f t="shared" si="336"/>
        <v>0.62677880638457129</v>
      </c>
      <c r="GC94" s="93">
        <f t="shared" si="337"/>
        <v>0.63599614177257957</v>
      </c>
      <c r="GD94" s="93">
        <f t="shared" si="338"/>
        <v>0.64534902621041157</v>
      </c>
      <c r="GE94" s="93">
        <f t="shared" si="339"/>
        <v>0.65483945306644697</v>
      </c>
      <c r="GF94" s="93">
        <f t="shared" si="340"/>
        <v>0.6644694450233064</v>
      </c>
      <c r="GG94" s="93">
        <f t="shared" si="341"/>
        <v>0.67424105450894323</v>
      </c>
      <c r="GH94" s="93">
        <f t="shared" si="342"/>
        <v>0.68415636413407466</v>
      </c>
      <c r="GI94" s="93">
        <f t="shared" si="343"/>
        <v>0.69421748713604636</v>
      </c>
      <c r="GJ94" s="93">
        <f t="shared" si="344"/>
        <v>0.70442656782922342</v>
      </c>
      <c r="GK94" s="93">
        <f t="shared" si="345"/>
        <v>0.71478578206200605</v>
      </c>
      <c r="GL94" s="93">
        <f t="shared" si="346"/>
        <v>0.72529733768056492</v>
      </c>
      <c r="GM94" s="93">
        <f t="shared" si="347"/>
        <v>0.73596347499939674</v>
      </c>
      <c r="GN94" s="93">
        <f t="shared" si="348"/>
        <v>0.7467864672787996</v>
      </c>
      <c r="GO94" s="93">
        <f t="shared" si="349"/>
        <v>0.75776862120937016</v>
      </c>
      <c r="GP94" s="93">
        <f t="shared" si="350"/>
        <v>0.76891227740362555</v>
      </c>
      <c r="GQ94" s="93">
        <f t="shared" si="351"/>
        <v>0.78021981089485526</v>
      </c>
      <c r="GR94" s="93">
        <f t="shared" si="352"/>
        <v>0.79169363164330897</v>
      </c>
      <c r="GS94" s="93">
        <f t="shared" si="353"/>
        <v>0.80333618504982807</v>
      </c>
      <c r="GT94" s="93">
        <f t="shared" si="354"/>
        <v>0.81514995247703126</v>
      </c>
      <c r="GU94" s="93">
        <f t="shared" si="355"/>
        <v>0.827137451778164</v>
      </c>
      <c r="GV94" s="93">
        <f t="shared" si="356"/>
        <v>0.83930123783372512</v>
      </c>
      <c r="GW94" s="93">
        <f t="shared" si="357"/>
        <v>0.8516439030959857</v>
      </c>
      <c r="GX94" s="93">
        <f t="shared" si="358"/>
        <v>0.86416807814151486</v>
      </c>
      <c r="GY94" s="93">
        <f t="shared" si="359"/>
        <v>0.8768764322318312</v>
      </c>
      <c r="GZ94" s="93">
        <f t="shared" si="360"/>
        <v>0.88977167388229927</v>
      </c>
      <c r="HA94" s="93">
        <f t="shared" si="361"/>
        <v>0.90285655143939192</v>
      </c>
      <c r="HB94" s="93">
        <f t="shared" si="362"/>
        <v>0.91613385366644173</v>
      </c>
      <c r="HC94" s="93">
        <f t="shared" si="363"/>
        <v>0.92960641033800695</v>
      </c>
      <c r="HD94" s="93">
        <f t="shared" si="364"/>
        <v>0.94327709284297756</v>
      </c>
      <c r="HE94" s="93">
        <f t="shared" si="365"/>
        <v>0.95714881479655067</v>
      </c>
      <c r="HF94" s="93">
        <f t="shared" si="366"/>
        <v>0.97122453266120568</v>
      </c>
      <c r="HG94" s="93">
        <f t="shared" si="367"/>
        <v>0.98550724637681164</v>
      </c>
      <c r="HH94" s="93">
        <f t="shared" si="368"/>
        <v>1</v>
      </c>
      <c r="HI94" s="93">
        <f t="shared" si="369"/>
        <v>0</v>
      </c>
      <c r="HJ94" s="93">
        <f t="shared" si="370"/>
        <v>0</v>
      </c>
      <c r="HK94" s="93">
        <f t="shared" si="371"/>
        <v>0</v>
      </c>
      <c r="HL94" s="93">
        <f t="shared" si="372"/>
        <v>0</v>
      </c>
      <c r="HM94" s="93">
        <f t="shared" si="373"/>
        <v>0</v>
      </c>
      <c r="HN94" s="93">
        <f t="shared" si="374"/>
        <v>0</v>
      </c>
      <c r="HO94" s="93">
        <f t="shared" si="375"/>
        <v>0</v>
      </c>
      <c r="HP94" s="93">
        <f t="shared" si="376"/>
        <v>0</v>
      </c>
      <c r="HQ94" s="93">
        <f t="shared" si="377"/>
        <v>0</v>
      </c>
    </row>
    <row r="95" spans="2:225" x14ac:dyDescent="0.25">
      <c r="B95" s="40">
        <v>91</v>
      </c>
      <c r="C95" s="91">
        <f t="shared" ca="1" si="271"/>
        <v>0</v>
      </c>
      <c r="D95" s="91">
        <f t="shared" ca="1" si="272"/>
        <v>0</v>
      </c>
      <c r="E95" s="91">
        <f t="shared" ca="1" si="273"/>
        <v>0</v>
      </c>
      <c r="F95" s="91">
        <f t="shared" ca="1" si="274"/>
        <v>0</v>
      </c>
      <c r="H95" s="40">
        <v>91</v>
      </c>
      <c r="I95" s="91">
        <v>0</v>
      </c>
      <c r="J95" s="41">
        <v>0</v>
      </c>
      <c r="K95" s="92">
        <f t="shared" si="275"/>
        <v>0</v>
      </c>
      <c r="L95" s="92">
        <f t="shared" si="276"/>
        <v>0</v>
      </c>
      <c r="M95" s="42"/>
      <c r="N95" s="40">
        <v>91</v>
      </c>
      <c r="O95" s="54">
        <v>0</v>
      </c>
      <c r="P95" s="92">
        <f t="shared" si="393"/>
        <v>0</v>
      </c>
      <c r="Q95" s="92">
        <f t="shared" si="277"/>
        <v>0</v>
      </c>
      <c r="R95" s="42"/>
      <c r="S95" s="40">
        <v>91</v>
      </c>
      <c r="T95" s="54">
        <f>'7. Dödsrisk'!F95</f>
        <v>0.15719999999999998</v>
      </c>
      <c r="U95" s="90">
        <f t="shared" si="380"/>
        <v>0.84279999999999999</v>
      </c>
      <c r="V95" s="43"/>
      <c r="W95" s="37">
        <v>91</v>
      </c>
      <c r="X95" s="93">
        <f t="shared" si="395"/>
        <v>0.30019899250662357</v>
      </c>
      <c r="Y95" s="93">
        <f t="shared" si="395"/>
        <v>0.30083073705443797</v>
      </c>
      <c r="Z95" s="93">
        <f t="shared" si="395"/>
        <v>0.30088790575653174</v>
      </c>
      <c r="AA95" s="93">
        <f t="shared" si="395"/>
        <v>0.30092100706730918</v>
      </c>
      <c r="AB95" s="93">
        <f t="shared" si="395"/>
        <v>0.3009360538700025</v>
      </c>
      <c r="AC95" s="93">
        <f t="shared" si="395"/>
        <v>0.30095712086846355</v>
      </c>
      <c r="AD95" s="93">
        <f t="shared" si="395"/>
        <v>0.30095712086846355</v>
      </c>
      <c r="AE95" s="93">
        <f t="shared" si="395"/>
        <v>0.30099022979374085</v>
      </c>
      <c r="AF95" s="93">
        <f t="shared" si="395"/>
        <v>0.30101732135266251</v>
      </c>
      <c r="AG95" s="93">
        <f t="shared" si="395"/>
        <v>0.30104441535004417</v>
      </c>
      <c r="AH95" s="93">
        <f t="shared" si="395"/>
        <v>0.30107151178610481</v>
      </c>
      <c r="AI95" s="93">
        <f t="shared" si="395"/>
        <v>0.30113173813373162</v>
      </c>
      <c r="AJ95" s="93">
        <f t="shared" si="395"/>
        <v>0.301143783885087</v>
      </c>
      <c r="AK95" s="93">
        <f t="shared" si="395"/>
        <v>0.30115583011829145</v>
      </c>
      <c r="AL95" s="93">
        <f t="shared" si="395"/>
        <v>0.30120402276193364</v>
      </c>
      <c r="AM95" s="93">
        <f t="shared" si="395"/>
        <v>0.30126427561705699</v>
      </c>
      <c r="AN95" s="93">
        <f t="shared" si="394"/>
        <v>0.30128235255821068</v>
      </c>
      <c r="AO95" s="93">
        <f t="shared" si="394"/>
        <v>0.30135166344080194</v>
      </c>
      <c r="AP95" s="93">
        <f t="shared" si="394"/>
        <v>0.30136371798952144</v>
      </c>
      <c r="AQ95" s="93">
        <f t="shared" si="394"/>
        <v>0.30142400279007953</v>
      </c>
      <c r="AR95" s="93">
        <f t="shared" si="394"/>
        <v>0.30149033066282516</v>
      </c>
      <c r="AS95" s="93">
        <f t="shared" si="394"/>
        <v>0.30156873853484434</v>
      </c>
      <c r="AT95" s="93">
        <f t="shared" si="394"/>
        <v>0.30164716679821185</v>
      </c>
      <c r="AU95" s="93">
        <f t="shared" si="394"/>
        <v>0.30169845553565311</v>
      </c>
      <c r="AV95" s="93">
        <f t="shared" si="394"/>
        <v>0.30177993611840498</v>
      </c>
      <c r="AW95" s="93">
        <f t="shared" si="394"/>
        <v>0.3018584193074248</v>
      </c>
      <c r="AX95" s="93">
        <f t="shared" si="394"/>
        <v>0.30192484277283488</v>
      </c>
      <c r="AY95" s="93">
        <f t="shared" si="394"/>
        <v>0.30200940540634869</v>
      </c>
      <c r="AZ95" s="93">
        <f t="shared" si="394"/>
        <v>0.30209399172403156</v>
      </c>
      <c r="BA95" s="93">
        <f t="shared" si="394"/>
        <v>0.30218464711816684</v>
      </c>
      <c r="BB95" s="93">
        <f t="shared" si="394"/>
        <v>0.30229649682199083</v>
      </c>
      <c r="BC95" s="93">
        <f t="shared" si="394"/>
        <v>0.30237511435172237</v>
      </c>
      <c r="BD95" s="93">
        <f t="shared" si="386"/>
        <v>0.30249308665551805</v>
      </c>
      <c r="BE95" s="93">
        <f t="shared" si="386"/>
        <v>0.30261110498646282</v>
      </c>
      <c r="BF95" s="93">
        <f t="shared" si="386"/>
        <v>0.30273219786560884</v>
      </c>
      <c r="BG95" s="93">
        <f t="shared" si="386"/>
        <v>0.30287454890359383</v>
      </c>
      <c r="BH95" s="93">
        <f t="shared" si="386"/>
        <v>0.3029502864752126</v>
      </c>
      <c r="BI95" s="93">
        <f t="shared" si="386"/>
        <v>0.30305332460557821</v>
      </c>
      <c r="BJ95" s="93">
        <f t="shared" si="386"/>
        <v>0.30317762743282595</v>
      </c>
      <c r="BK95" s="93">
        <f t="shared" si="386"/>
        <v>0.30332018792114884</v>
      </c>
      <c r="BL95" s="93">
        <f t="shared" si="386"/>
        <v>0.30343549340864395</v>
      </c>
      <c r="BM95" s="93">
        <f t="shared" si="386"/>
        <v>0.30359336195686171</v>
      </c>
      <c r="BN95" s="93">
        <f t="shared" si="386"/>
        <v>0.30374523457414865</v>
      </c>
      <c r="BO95" s="93">
        <f t="shared" si="386"/>
        <v>0.30394279739245372</v>
      </c>
      <c r="BP95" s="93">
        <f t="shared" si="386"/>
        <v>0.30415875010502846</v>
      </c>
      <c r="BQ95" s="93">
        <f t="shared" si="386"/>
        <v>0.30438094819721223</v>
      </c>
      <c r="BR95" s="93">
        <f t="shared" si="386"/>
        <v>0.30460026038468935</v>
      </c>
      <c r="BS95" s="93">
        <f t="shared" ref="BS95:CH103" si="396">IF($W95&lt;BS$3,0,IF($W95=BS$3,1,BS94*$U94))</f>
        <v>0.30491737445412176</v>
      </c>
      <c r="BT95" s="93">
        <f t="shared" si="390"/>
        <v>0.30521648661100054</v>
      </c>
      <c r="BU95" s="93">
        <f t="shared" si="390"/>
        <v>0.30556483051779065</v>
      </c>
      <c r="BV95" s="93">
        <f t="shared" si="390"/>
        <v>0.30603919126425028</v>
      </c>
      <c r="BW95" s="93">
        <f t="shared" si="390"/>
        <v>0.30651121854080315</v>
      </c>
      <c r="BX95" s="93">
        <f t="shared" si="390"/>
        <v>0.30704547767195239</v>
      </c>
      <c r="BY95" s="93">
        <f t="shared" si="390"/>
        <v>0.30755910137124226</v>
      </c>
      <c r="BZ95" s="93">
        <f t="shared" si="390"/>
        <v>0.30816310104929889</v>
      </c>
      <c r="CA95" s="93">
        <f t="shared" si="390"/>
        <v>0.30877447450882634</v>
      </c>
      <c r="CB95" s="93">
        <f t="shared" si="390"/>
        <v>0.30960110947111419</v>
      </c>
      <c r="CC95" s="93">
        <f t="shared" si="390"/>
        <v>0.31051402069194861</v>
      </c>
      <c r="CD95" s="93">
        <f t="shared" si="390"/>
        <v>0.311532732727969</v>
      </c>
      <c r="CE95" s="93">
        <f t="shared" si="390"/>
        <v>0.31256733059222946</v>
      </c>
      <c r="CF95" s="93">
        <f t="shared" si="390"/>
        <v>0.31380686771972222</v>
      </c>
      <c r="CG95" s="93">
        <f t="shared" si="390"/>
        <v>0.31526971921688857</v>
      </c>
      <c r="CH95" s="93">
        <f t="shared" si="390"/>
        <v>0.31681896395060705</v>
      </c>
      <c r="CI95" s="93">
        <f t="shared" si="390"/>
        <v>0.31838542021808003</v>
      </c>
      <c r="CJ95" s="93">
        <f t="shared" si="389"/>
        <v>0.32031048624038477</v>
      </c>
      <c r="CK95" s="93">
        <f t="shared" si="389"/>
        <v>0.32234123602735693</v>
      </c>
      <c r="CL95" s="93">
        <f t="shared" si="389"/>
        <v>0.32466911357166583</v>
      </c>
      <c r="CM95" s="93">
        <f t="shared" si="389"/>
        <v>0.32720165437654036</v>
      </c>
      <c r="CN95" s="93">
        <f t="shared" si="389"/>
        <v>0.33001669680024648</v>
      </c>
      <c r="CO95" s="93">
        <f t="shared" si="389"/>
        <v>0.33312475072450604</v>
      </c>
      <c r="CP95" s="93">
        <f t="shared" si="389"/>
        <v>0.33689800841879658</v>
      </c>
      <c r="CQ95" s="93">
        <f t="shared" si="389"/>
        <v>0.34062788374581315</v>
      </c>
      <c r="CR95" s="93">
        <f t="shared" si="389"/>
        <v>0.34531379190192218</v>
      </c>
      <c r="CS95" s="93">
        <f t="shared" si="389"/>
        <v>0.35020617212652999</v>
      </c>
      <c r="CT95" s="93">
        <f t="shared" si="389"/>
        <v>0.35559341232322678</v>
      </c>
      <c r="CU95" s="93">
        <f t="shared" si="389"/>
        <v>0.36174672410017072</v>
      </c>
      <c r="CV95" s="93">
        <f t="shared" si="389"/>
        <v>0.36946107126825189</v>
      </c>
      <c r="CW95" s="93">
        <f t="shared" si="389"/>
        <v>0.37736690799065609</v>
      </c>
      <c r="CX95" s="93">
        <f t="shared" si="389"/>
        <v>0.38716608151376958</v>
      </c>
      <c r="CY95" s="93">
        <f t="shared" si="389"/>
        <v>0.39796281262015432</v>
      </c>
      <c r="CZ95" s="93">
        <f t="shared" si="392"/>
        <v>0.41052487375712221</v>
      </c>
      <c r="DA95" s="93">
        <f t="shared" si="392"/>
        <v>0.426187255392808</v>
      </c>
      <c r="DB95" s="93">
        <f t="shared" si="392"/>
        <v>0.44523438226615397</v>
      </c>
      <c r="DC95" s="93">
        <f t="shared" si="392"/>
        <v>0.46751620457625848</v>
      </c>
      <c r="DD95" s="93">
        <f t="shared" si="392"/>
        <v>0.49564400167109307</v>
      </c>
      <c r="DE95" s="93">
        <f t="shared" si="392"/>
        <v>0.52770189158487413</v>
      </c>
      <c r="DF95" s="93">
        <f t="shared" si="392"/>
        <v>0.56866879131091219</v>
      </c>
      <c r="DG95" s="93">
        <f t="shared" si="392"/>
        <v>0.61840056472619265</v>
      </c>
      <c r="DH95" s="93">
        <f t="shared" si="392"/>
        <v>0.67948639130446398</v>
      </c>
      <c r="DI95" s="93">
        <f t="shared" si="392"/>
        <v>0.75981391880000004</v>
      </c>
      <c r="DJ95" s="93">
        <f t="shared" si="392"/>
        <v>0.86551</v>
      </c>
      <c r="DK95" s="93">
        <f t="shared" si="392"/>
        <v>1</v>
      </c>
      <c r="DL95" s="93">
        <f t="shared" si="392"/>
        <v>0</v>
      </c>
      <c r="DM95" s="93">
        <f t="shared" si="392"/>
        <v>0</v>
      </c>
      <c r="DN95" s="93">
        <f t="shared" si="392"/>
        <v>0</v>
      </c>
      <c r="DO95" s="93">
        <f t="shared" si="391"/>
        <v>0</v>
      </c>
      <c r="DP95" s="93">
        <f t="shared" si="387"/>
        <v>0</v>
      </c>
      <c r="DQ95" s="93">
        <f t="shared" si="387"/>
        <v>0</v>
      </c>
      <c r="DR95" s="93">
        <f t="shared" si="387"/>
        <v>0</v>
      </c>
      <c r="DS95" s="93">
        <f t="shared" si="387"/>
        <v>0</v>
      </c>
      <c r="DU95" s="37">
        <v>91</v>
      </c>
      <c r="DV95" s="93">
        <f t="shared" si="278"/>
        <v>0.26487672568446646</v>
      </c>
      <c r="DW95" s="93">
        <f t="shared" si="279"/>
        <v>0.2687719716504145</v>
      </c>
      <c r="DX95" s="93">
        <f t="shared" si="280"/>
        <v>0.27272450064527348</v>
      </c>
      <c r="DY95" s="93">
        <f t="shared" si="281"/>
        <v>0.27673515506652752</v>
      </c>
      <c r="DZ95" s="93">
        <f t="shared" si="282"/>
        <v>0.28080478969985878</v>
      </c>
      <c r="EA95" s="93">
        <f t="shared" si="283"/>
        <v>0.28493427190132725</v>
      </c>
      <c r="EB95" s="93">
        <f t="shared" si="284"/>
        <v>0.2891244817822291</v>
      </c>
      <c r="EC95" s="93">
        <f t="shared" si="285"/>
        <v>0.29337631239667361</v>
      </c>
      <c r="ED95" s="93">
        <f t="shared" si="286"/>
        <v>0.29769066993191878</v>
      </c>
      <c r="EE95" s="93">
        <f t="shared" si="287"/>
        <v>0.30206847390150576</v>
      </c>
      <c r="EF95" s="93">
        <f t="shared" si="288"/>
        <v>0.30651065734123378</v>
      </c>
      <c r="EG95" s="93">
        <f t="shared" si="289"/>
        <v>0.3110181670080166</v>
      </c>
      <c r="EH95" s="93">
        <f t="shared" si="290"/>
        <v>0.31559196358166391</v>
      </c>
      <c r="EI95" s="93">
        <f t="shared" si="291"/>
        <v>0.32023302186962954</v>
      </c>
      <c r="EJ95" s="93">
        <f t="shared" si="292"/>
        <v>0.3249423310147711</v>
      </c>
      <c r="EK95" s="93">
        <f t="shared" si="293"/>
        <v>0.32972089470616478</v>
      </c>
      <c r="EL95" s="93">
        <f t="shared" si="294"/>
        <v>0.33456973139302015</v>
      </c>
      <c r="EM95" s="93">
        <f t="shared" si="295"/>
        <v>0.33948987450174101</v>
      </c>
      <c r="EN95" s="93">
        <f t="shared" si="296"/>
        <v>0.34448237265617832</v>
      </c>
      <c r="EO95" s="93">
        <f t="shared" si="297"/>
        <v>0.34954828990112208</v>
      </c>
      <c r="EP95" s="93">
        <f t="shared" si="298"/>
        <v>0.35468870592907975</v>
      </c>
      <c r="EQ95" s="93">
        <f t="shared" si="299"/>
        <v>0.35990471631038967</v>
      </c>
      <c r="ER95" s="93">
        <f t="shared" si="300"/>
        <v>0.3651974327267189</v>
      </c>
      <c r="ES95" s="93">
        <f t="shared" si="301"/>
        <v>0.37056798320799411</v>
      </c>
      <c r="ET95" s="93">
        <f t="shared" si="302"/>
        <v>0.37601751237281755</v>
      </c>
      <c r="EU95" s="93">
        <f t="shared" si="303"/>
        <v>0.3815471816724178</v>
      </c>
      <c r="EV95" s="93">
        <f t="shared" si="304"/>
        <v>0.38715816963818861</v>
      </c>
      <c r="EW95" s="93">
        <f t="shared" si="305"/>
        <v>0.39285167213286781</v>
      </c>
      <c r="EX95" s="93">
        <f t="shared" si="306"/>
        <v>0.39862890260540995</v>
      </c>
      <c r="EY95" s="93">
        <f t="shared" si="307"/>
        <v>0.40449109234960712</v>
      </c>
      <c r="EZ95" s="93">
        <f t="shared" si="308"/>
        <v>0.41043949076651309</v>
      </c>
      <c r="FA95" s="93">
        <f t="shared" si="309"/>
        <v>0.41647536563072646</v>
      </c>
      <c r="FB95" s="93">
        <f t="shared" si="310"/>
        <v>0.42260000336059006</v>
      </c>
      <c r="FC95" s="93">
        <f t="shared" si="311"/>
        <v>0.42881470929236343</v>
      </c>
      <c r="FD95" s="93">
        <f t="shared" si="312"/>
        <v>0.43512080795842756</v>
      </c>
      <c r="FE95" s="93">
        <f t="shared" si="313"/>
        <v>0.44151964336958088</v>
      </c>
      <c r="FF95" s="93">
        <f t="shared" si="314"/>
        <v>0.44801257930148641</v>
      </c>
      <c r="FG95" s="93">
        <f t="shared" si="315"/>
        <v>0.45460099958533173</v>
      </c>
      <c r="FH95" s="93">
        <f t="shared" si="316"/>
        <v>0.46128630840276302</v>
      </c>
      <c r="FI95" s="93">
        <f t="shared" si="317"/>
        <v>0.46806993058515656</v>
      </c>
      <c r="FJ95" s="93">
        <f t="shared" si="318"/>
        <v>0.47495331191729118</v>
      </c>
      <c r="FK95" s="93">
        <f t="shared" si="319"/>
        <v>0.48193791944548658</v>
      </c>
      <c r="FL95" s="93">
        <f t="shared" si="320"/>
        <v>0.48902524179027312</v>
      </c>
      <c r="FM95" s="93">
        <f t="shared" si="321"/>
        <v>0.49621678946365944</v>
      </c>
      <c r="FN95" s="93">
        <f t="shared" si="322"/>
        <v>0.50351409519106616</v>
      </c>
      <c r="FO95" s="93">
        <f t="shared" si="323"/>
        <v>0.51091871423799351</v>
      </c>
      <c r="FP95" s="93">
        <f t="shared" si="324"/>
        <v>0.51843222474149331</v>
      </c>
      <c r="FQ95" s="93">
        <f t="shared" si="325"/>
        <v>0.5260562280465152</v>
      </c>
      <c r="FR95" s="93">
        <f t="shared" si="326"/>
        <v>0.53379234904719919</v>
      </c>
      <c r="FS95" s="93">
        <f t="shared" si="327"/>
        <v>0.54164223653318744</v>
      </c>
      <c r="FT95" s="93">
        <f t="shared" si="328"/>
        <v>0.54960756354102847</v>
      </c>
      <c r="FU95" s="93">
        <f t="shared" si="329"/>
        <v>0.55769002771074938</v>
      </c>
      <c r="FV95" s="93">
        <f t="shared" si="330"/>
        <v>0.56589135164767213</v>
      </c>
      <c r="FW95" s="93">
        <f t="shared" si="331"/>
        <v>0.57421328328954968</v>
      </c>
      <c r="FX95" s="93">
        <f t="shared" si="332"/>
        <v>0.58265759627910185</v>
      </c>
      <c r="FY95" s="93">
        <f t="shared" si="333"/>
        <v>0.59122609034202978</v>
      </c>
      <c r="FZ95" s="93">
        <f t="shared" si="334"/>
        <v>0.59992059167058898</v>
      </c>
      <c r="GA95" s="93">
        <f t="shared" si="335"/>
        <v>0.60874295331280348</v>
      </c>
      <c r="GB95" s="93">
        <f t="shared" si="336"/>
        <v>0.61769505556740356</v>
      </c>
      <c r="GC95" s="93">
        <f t="shared" si="337"/>
        <v>0.62677880638457129</v>
      </c>
      <c r="GD95" s="93">
        <f t="shared" si="338"/>
        <v>0.63599614177257957</v>
      </c>
      <c r="GE95" s="93">
        <f t="shared" si="339"/>
        <v>0.64534902621041157</v>
      </c>
      <c r="GF95" s="93">
        <f t="shared" si="340"/>
        <v>0.65483945306644697</v>
      </c>
      <c r="GG95" s="93">
        <f t="shared" si="341"/>
        <v>0.6644694450233064</v>
      </c>
      <c r="GH95" s="93">
        <f t="shared" si="342"/>
        <v>0.67424105450894323</v>
      </c>
      <c r="GI95" s="93">
        <f t="shared" si="343"/>
        <v>0.68415636413407466</v>
      </c>
      <c r="GJ95" s="93">
        <f t="shared" si="344"/>
        <v>0.69421748713604636</v>
      </c>
      <c r="GK95" s="93">
        <f t="shared" si="345"/>
        <v>0.70442656782922342</v>
      </c>
      <c r="GL95" s="93">
        <f t="shared" si="346"/>
        <v>0.71478578206200605</v>
      </c>
      <c r="GM95" s="93">
        <f t="shared" si="347"/>
        <v>0.72529733768056492</v>
      </c>
      <c r="GN95" s="93">
        <f t="shared" si="348"/>
        <v>0.73596347499939674</v>
      </c>
      <c r="GO95" s="93">
        <f t="shared" si="349"/>
        <v>0.7467864672787996</v>
      </c>
      <c r="GP95" s="93">
        <f t="shared" si="350"/>
        <v>0.75776862120937016</v>
      </c>
      <c r="GQ95" s="93">
        <f t="shared" si="351"/>
        <v>0.76891227740362555</v>
      </c>
      <c r="GR95" s="93">
        <f t="shared" si="352"/>
        <v>0.78021981089485526</v>
      </c>
      <c r="GS95" s="93">
        <f t="shared" si="353"/>
        <v>0.79169363164330897</v>
      </c>
      <c r="GT95" s="93">
        <f t="shared" si="354"/>
        <v>0.80333618504982807</v>
      </c>
      <c r="GU95" s="93">
        <f t="shared" si="355"/>
        <v>0.81514995247703126</v>
      </c>
      <c r="GV95" s="93">
        <f t="shared" si="356"/>
        <v>0.827137451778164</v>
      </c>
      <c r="GW95" s="93">
        <f t="shared" si="357"/>
        <v>0.83930123783372512</v>
      </c>
      <c r="GX95" s="93">
        <f t="shared" si="358"/>
        <v>0.8516439030959857</v>
      </c>
      <c r="GY95" s="93">
        <f t="shared" si="359"/>
        <v>0.86416807814151486</v>
      </c>
      <c r="GZ95" s="93">
        <f t="shared" si="360"/>
        <v>0.8768764322318312</v>
      </c>
      <c r="HA95" s="93">
        <f t="shared" si="361"/>
        <v>0.88977167388229927</v>
      </c>
      <c r="HB95" s="93">
        <f t="shared" si="362"/>
        <v>0.90285655143939192</v>
      </c>
      <c r="HC95" s="93">
        <f t="shared" si="363"/>
        <v>0.91613385366644173</v>
      </c>
      <c r="HD95" s="93">
        <f t="shared" si="364"/>
        <v>0.92960641033800695</v>
      </c>
      <c r="HE95" s="93">
        <f t="shared" si="365"/>
        <v>0.94327709284297756</v>
      </c>
      <c r="HF95" s="93">
        <f t="shared" si="366"/>
        <v>0.95714881479655067</v>
      </c>
      <c r="HG95" s="93">
        <f t="shared" si="367"/>
        <v>0.97122453266120568</v>
      </c>
      <c r="HH95" s="93">
        <f t="shared" si="368"/>
        <v>0.98550724637681164</v>
      </c>
      <c r="HI95" s="93">
        <f t="shared" si="369"/>
        <v>1</v>
      </c>
      <c r="HJ95" s="93">
        <f t="shared" si="370"/>
        <v>0</v>
      </c>
      <c r="HK95" s="93">
        <f t="shared" si="371"/>
        <v>0</v>
      </c>
      <c r="HL95" s="93">
        <f t="shared" si="372"/>
        <v>0</v>
      </c>
      <c r="HM95" s="93">
        <f t="shared" si="373"/>
        <v>0</v>
      </c>
      <c r="HN95" s="93">
        <f t="shared" si="374"/>
        <v>0</v>
      </c>
      <c r="HO95" s="93">
        <f t="shared" si="375"/>
        <v>0</v>
      </c>
      <c r="HP95" s="93">
        <f t="shared" si="376"/>
        <v>0</v>
      </c>
      <c r="HQ95" s="93">
        <f t="shared" si="377"/>
        <v>0</v>
      </c>
    </row>
    <row r="96" spans="2:225" x14ac:dyDescent="0.25">
      <c r="B96" s="40">
        <v>92</v>
      </c>
      <c r="C96" s="91">
        <f t="shared" ca="1" si="271"/>
        <v>0</v>
      </c>
      <c r="D96" s="91">
        <f t="shared" ca="1" si="272"/>
        <v>0</v>
      </c>
      <c r="E96" s="91">
        <f t="shared" ca="1" si="273"/>
        <v>0</v>
      </c>
      <c r="F96" s="91">
        <f t="shared" ca="1" si="274"/>
        <v>0</v>
      </c>
      <c r="H96" s="40">
        <v>92</v>
      </c>
      <c r="I96" s="91">
        <v>0</v>
      </c>
      <c r="J96" s="41">
        <v>0</v>
      </c>
      <c r="K96" s="92">
        <f t="shared" si="275"/>
        <v>0</v>
      </c>
      <c r="L96" s="92">
        <f t="shared" si="276"/>
        <v>0</v>
      </c>
      <c r="M96" s="42"/>
      <c r="N96" s="40">
        <v>92</v>
      </c>
      <c r="O96" s="54">
        <v>0</v>
      </c>
      <c r="P96" s="92">
        <f t="shared" si="393"/>
        <v>0</v>
      </c>
      <c r="Q96" s="92">
        <f t="shared" si="277"/>
        <v>0</v>
      </c>
      <c r="R96" s="42"/>
      <c r="S96" s="40">
        <v>92</v>
      </c>
      <c r="T96" s="54">
        <f>'7. Dödsrisk'!F96</f>
        <v>0.17937999999999998</v>
      </c>
      <c r="U96" s="90">
        <f t="shared" si="380"/>
        <v>0.82062000000000002</v>
      </c>
      <c r="V96" s="43"/>
      <c r="W96" s="37">
        <v>92</v>
      </c>
      <c r="X96" s="93">
        <f t="shared" si="395"/>
        <v>0.25300771088458235</v>
      </c>
      <c r="Y96" s="93">
        <f t="shared" si="395"/>
        <v>0.25354014518948031</v>
      </c>
      <c r="Z96" s="93">
        <f t="shared" si="395"/>
        <v>0.25358832697160494</v>
      </c>
      <c r="AA96" s="93">
        <f t="shared" si="395"/>
        <v>0.25361622475632817</v>
      </c>
      <c r="AB96" s="93">
        <f t="shared" si="395"/>
        <v>0.25362890620163808</v>
      </c>
      <c r="AC96" s="93">
        <f t="shared" si="395"/>
        <v>0.25364666146794107</v>
      </c>
      <c r="AD96" s="93">
        <f t="shared" si="395"/>
        <v>0.25364666146794107</v>
      </c>
      <c r="AE96" s="93">
        <f t="shared" si="395"/>
        <v>0.25367456567016478</v>
      </c>
      <c r="AF96" s="93">
        <f t="shared" si="395"/>
        <v>0.25369739843602396</v>
      </c>
      <c r="AG96" s="93">
        <f t="shared" si="395"/>
        <v>0.2537202332570172</v>
      </c>
      <c r="AH96" s="93">
        <f t="shared" si="395"/>
        <v>0.25374307013332914</v>
      </c>
      <c r="AI96" s="93">
        <f t="shared" si="395"/>
        <v>0.25379382889910901</v>
      </c>
      <c r="AJ96" s="93">
        <f t="shared" si="395"/>
        <v>0.25380398105835134</v>
      </c>
      <c r="AK96" s="93">
        <f t="shared" si="395"/>
        <v>0.25381413362369604</v>
      </c>
      <c r="AL96" s="93">
        <f t="shared" si="395"/>
        <v>0.25385475038375765</v>
      </c>
      <c r="AM96" s="93">
        <f t="shared" si="395"/>
        <v>0.25390553149005562</v>
      </c>
      <c r="AN96" s="93">
        <f t="shared" si="394"/>
        <v>0.25392076673605996</v>
      </c>
      <c r="AO96" s="93">
        <f t="shared" si="394"/>
        <v>0.25397918194790786</v>
      </c>
      <c r="AP96" s="93">
        <f t="shared" si="394"/>
        <v>0.25398934152156866</v>
      </c>
      <c r="AQ96" s="93">
        <f t="shared" si="394"/>
        <v>0.25404014955147902</v>
      </c>
      <c r="AR96" s="93">
        <f t="shared" si="394"/>
        <v>0.25409605068262903</v>
      </c>
      <c r="AS96" s="93">
        <f t="shared" si="394"/>
        <v>0.25416213283716682</v>
      </c>
      <c r="AT96" s="93">
        <f t="shared" si="394"/>
        <v>0.25422823217753293</v>
      </c>
      <c r="AU96" s="93">
        <f t="shared" si="394"/>
        <v>0.25427145832544845</v>
      </c>
      <c r="AV96" s="93">
        <f t="shared" si="394"/>
        <v>0.2543401301605917</v>
      </c>
      <c r="AW96" s="93">
        <f t="shared" si="394"/>
        <v>0.25440627579229763</v>
      </c>
      <c r="AX96" s="93">
        <f t="shared" si="394"/>
        <v>0.25446225748894524</v>
      </c>
      <c r="AY96" s="93">
        <f t="shared" si="394"/>
        <v>0.25453352687647068</v>
      </c>
      <c r="AZ96" s="93">
        <f t="shared" si="394"/>
        <v>0.2546048162250138</v>
      </c>
      <c r="BA96" s="93">
        <f t="shared" si="394"/>
        <v>0.25468122059119103</v>
      </c>
      <c r="BB96" s="93">
        <f t="shared" si="394"/>
        <v>0.25477548752157386</v>
      </c>
      <c r="BC96" s="93">
        <f t="shared" si="394"/>
        <v>0.25484174637563162</v>
      </c>
      <c r="BD96" s="93">
        <f t="shared" ref="BD96:BR103" si="397">IF($W96&lt;BD$3,0,IF($W96=BD$3,1,BD95*$U95))</f>
        <v>0.25494117343327061</v>
      </c>
      <c r="BE96" s="93">
        <f t="shared" si="397"/>
        <v>0.25504063928259085</v>
      </c>
      <c r="BF96" s="93">
        <f t="shared" si="397"/>
        <v>0.25514269636113512</v>
      </c>
      <c r="BG96" s="93">
        <f t="shared" si="397"/>
        <v>0.25526266981594886</v>
      </c>
      <c r="BH96" s="93">
        <f t="shared" si="397"/>
        <v>0.25532650144130919</v>
      </c>
      <c r="BI96" s="93">
        <f t="shared" si="397"/>
        <v>0.25541334197758131</v>
      </c>
      <c r="BJ96" s="93">
        <f t="shared" si="397"/>
        <v>0.25551810440038569</v>
      </c>
      <c r="BK96" s="93">
        <f t="shared" si="397"/>
        <v>0.25563825437994425</v>
      </c>
      <c r="BL96" s="93">
        <f t="shared" si="397"/>
        <v>0.25573543384480513</v>
      </c>
      <c r="BM96" s="93">
        <f t="shared" si="397"/>
        <v>0.25586848545724306</v>
      </c>
      <c r="BN96" s="93">
        <f t="shared" si="397"/>
        <v>0.2559964836990925</v>
      </c>
      <c r="BO96" s="93">
        <f t="shared" si="397"/>
        <v>0.25616298964236001</v>
      </c>
      <c r="BP96" s="93">
        <f t="shared" si="397"/>
        <v>0.256344994588518</v>
      </c>
      <c r="BQ96" s="93">
        <f t="shared" si="397"/>
        <v>0.25653226314061045</v>
      </c>
      <c r="BR96" s="93">
        <f t="shared" si="397"/>
        <v>0.25671709945221616</v>
      </c>
      <c r="BS96" s="93">
        <f t="shared" si="396"/>
        <v>0.25698436318993384</v>
      </c>
      <c r="BT96" s="93">
        <f t="shared" si="390"/>
        <v>0.25723645491575126</v>
      </c>
      <c r="BU96" s="93">
        <f t="shared" si="390"/>
        <v>0.25753003916039396</v>
      </c>
      <c r="BV96" s="93">
        <f t="shared" si="390"/>
        <v>0.25792983039751011</v>
      </c>
      <c r="BW96" s="93">
        <f t="shared" si="390"/>
        <v>0.25832765498618887</v>
      </c>
      <c r="BX96" s="93">
        <f t="shared" si="390"/>
        <v>0.2587779285819215</v>
      </c>
      <c r="BY96" s="93">
        <f t="shared" si="390"/>
        <v>0.25921081063568296</v>
      </c>
      <c r="BZ96" s="93">
        <f t="shared" si="390"/>
        <v>0.25971986156434912</v>
      </c>
      <c r="CA96" s="93">
        <f t="shared" si="390"/>
        <v>0.26023512711603886</v>
      </c>
      <c r="CB96" s="93">
        <f t="shared" si="390"/>
        <v>0.26093181506225505</v>
      </c>
      <c r="CC96" s="93">
        <f t="shared" si="390"/>
        <v>0.26170121663917428</v>
      </c>
      <c r="CD96" s="93">
        <f t="shared" si="390"/>
        <v>0.26255978714313227</v>
      </c>
      <c r="CE96" s="93">
        <f t="shared" si="390"/>
        <v>0.26343174622313098</v>
      </c>
      <c r="CF96" s="93">
        <f t="shared" si="390"/>
        <v>0.26447642811418187</v>
      </c>
      <c r="CG96" s="93">
        <f t="shared" si="390"/>
        <v>0.26570931935599368</v>
      </c>
      <c r="CH96" s="93">
        <f t="shared" si="390"/>
        <v>0.26701502281757161</v>
      </c>
      <c r="CI96" s="93">
        <f t="shared" si="390"/>
        <v>0.26833523215979782</v>
      </c>
      <c r="CJ96" s="93">
        <f t="shared" si="389"/>
        <v>0.2699576778033963</v>
      </c>
      <c r="CK96" s="93">
        <f t="shared" si="389"/>
        <v>0.27166919372385639</v>
      </c>
      <c r="CL96" s="93">
        <f t="shared" si="389"/>
        <v>0.27363112891819996</v>
      </c>
      <c r="CM96" s="93">
        <f t="shared" si="389"/>
        <v>0.27576555430854821</v>
      </c>
      <c r="CN96" s="93">
        <f t="shared" si="389"/>
        <v>0.27813807206324775</v>
      </c>
      <c r="CO96" s="93">
        <f t="shared" si="389"/>
        <v>0.2807575399106137</v>
      </c>
      <c r="CP96" s="93">
        <f t="shared" si="389"/>
        <v>0.28393764149536177</v>
      </c>
      <c r="CQ96" s="93">
        <f t="shared" si="389"/>
        <v>0.2870811804209713</v>
      </c>
      <c r="CR96" s="93">
        <f t="shared" si="389"/>
        <v>0.29103046381494002</v>
      </c>
      <c r="CS96" s="93">
        <f t="shared" si="389"/>
        <v>0.29515376186823949</v>
      </c>
      <c r="CT96" s="93">
        <f t="shared" si="389"/>
        <v>0.29969412790601552</v>
      </c>
      <c r="CU96" s="93">
        <f t="shared" si="389"/>
        <v>0.30488013907162387</v>
      </c>
      <c r="CV96" s="93">
        <f t="shared" si="389"/>
        <v>0.31138179086488271</v>
      </c>
      <c r="CW96" s="93">
        <f t="shared" si="389"/>
        <v>0.31804483005452494</v>
      </c>
      <c r="CX96" s="93">
        <f t="shared" si="389"/>
        <v>0.32630357349980499</v>
      </c>
      <c r="CY96" s="93">
        <f t="shared" si="389"/>
        <v>0.33540305847626606</v>
      </c>
      <c r="CZ96" s="93">
        <f t="shared" si="392"/>
        <v>0.34599036360250257</v>
      </c>
      <c r="DA96" s="93">
        <f t="shared" si="392"/>
        <v>0.3591906188450586</v>
      </c>
      <c r="DB96" s="93">
        <f t="shared" si="392"/>
        <v>0.37524353737391458</v>
      </c>
      <c r="DC96" s="93">
        <f t="shared" si="392"/>
        <v>0.39402265721687063</v>
      </c>
      <c r="DD96" s="93">
        <f t="shared" si="392"/>
        <v>0.41772876460839725</v>
      </c>
      <c r="DE96" s="93">
        <f t="shared" si="392"/>
        <v>0.44474715422773192</v>
      </c>
      <c r="DF96" s="93">
        <f t="shared" si="392"/>
        <v>0.47927405731683681</v>
      </c>
      <c r="DG96" s="93">
        <f t="shared" si="392"/>
        <v>0.52118799595123511</v>
      </c>
      <c r="DH96" s="93">
        <f t="shared" si="392"/>
        <v>0.57267113059140229</v>
      </c>
      <c r="DI96" s="93">
        <f t="shared" si="392"/>
        <v>0.64037117076464001</v>
      </c>
      <c r="DJ96" s="93">
        <f t="shared" si="392"/>
        <v>0.72945182799999997</v>
      </c>
      <c r="DK96" s="93">
        <f t="shared" si="392"/>
        <v>0.84279999999999999</v>
      </c>
      <c r="DL96" s="93">
        <f t="shared" si="392"/>
        <v>1</v>
      </c>
      <c r="DM96" s="93">
        <f t="shared" si="392"/>
        <v>0</v>
      </c>
      <c r="DN96" s="93">
        <f t="shared" si="392"/>
        <v>0</v>
      </c>
      <c r="DO96" s="93">
        <f t="shared" si="391"/>
        <v>0</v>
      </c>
      <c r="DP96" s="93">
        <f t="shared" si="387"/>
        <v>0</v>
      </c>
      <c r="DQ96" s="93">
        <f t="shared" si="387"/>
        <v>0</v>
      </c>
      <c r="DR96" s="93">
        <f t="shared" si="387"/>
        <v>0</v>
      </c>
      <c r="DS96" s="93">
        <f t="shared" si="387"/>
        <v>0</v>
      </c>
      <c r="DU96" s="37">
        <v>92</v>
      </c>
      <c r="DV96" s="93">
        <f t="shared" si="278"/>
        <v>0.26103793255860469</v>
      </c>
      <c r="DW96" s="93">
        <f t="shared" si="279"/>
        <v>0.26487672568446646</v>
      </c>
      <c r="DX96" s="93">
        <f t="shared" si="280"/>
        <v>0.2687719716504145</v>
      </c>
      <c r="DY96" s="93">
        <f t="shared" si="281"/>
        <v>0.27272450064527348</v>
      </c>
      <c r="DZ96" s="93">
        <f t="shared" si="282"/>
        <v>0.27673515506652752</v>
      </c>
      <c r="EA96" s="93">
        <f t="shared" si="283"/>
        <v>0.28080478969985878</v>
      </c>
      <c r="EB96" s="93">
        <f t="shared" si="284"/>
        <v>0.28493427190132725</v>
      </c>
      <c r="EC96" s="93">
        <f t="shared" si="285"/>
        <v>0.2891244817822291</v>
      </c>
      <c r="ED96" s="93">
        <f t="shared" si="286"/>
        <v>0.29337631239667361</v>
      </c>
      <c r="EE96" s="93">
        <f t="shared" si="287"/>
        <v>0.29769066993191878</v>
      </c>
      <c r="EF96" s="93">
        <f t="shared" si="288"/>
        <v>0.30206847390150576</v>
      </c>
      <c r="EG96" s="93">
        <f t="shared" si="289"/>
        <v>0.30651065734123378</v>
      </c>
      <c r="EH96" s="93">
        <f t="shared" si="290"/>
        <v>0.3110181670080166</v>
      </c>
      <c r="EI96" s="93">
        <f t="shared" si="291"/>
        <v>0.31559196358166391</v>
      </c>
      <c r="EJ96" s="93">
        <f t="shared" si="292"/>
        <v>0.32023302186962954</v>
      </c>
      <c r="EK96" s="93">
        <f t="shared" si="293"/>
        <v>0.3249423310147711</v>
      </c>
      <c r="EL96" s="93">
        <f t="shared" si="294"/>
        <v>0.32972089470616478</v>
      </c>
      <c r="EM96" s="93">
        <f t="shared" si="295"/>
        <v>0.33456973139302015</v>
      </c>
      <c r="EN96" s="93">
        <f t="shared" si="296"/>
        <v>0.33948987450174101</v>
      </c>
      <c r="EO96" s="93">
        <f t="shared" si="297"/>
        <v>0.34448237265617832</v>
      </c>
      <c r="EP96" s="93">
        <f t="shared" si="298"/>
        <v>0.34954828990112208</v>
      </c>
      <c r="EQ96" s="93">
        <f t="shared" si="299"/>
        <v>0.35468870592907975</v>
      </c>
      <c r="ER96" s="93">
        <f t="shared" si="300"/>
        <v>0.35990471631038967</v>
      </c>
      <c r="ES96" s="93">
        <f t="shared" si="301"/>
        <v>0.3651974327267189</v>
      </c>
      <c r="ET96" s="93">
        <f t="shared" si="302"/>
        <v>0.37056798320799411</v>
      </c>
      <c r="EU96" s="93">
        <f t="shared" si="303"/>
        <v>0.37601751237281755</v>
      </c>
      <c r="EV96" s="93">
        <f t="shared" si="304"/>
        <v>0.3815471816724178</v>
      </c>
      <c r="EW96" s="93">
        <f t="shared" si="305"/>
        <v>0.38715816963818861</v>
      </c>
      <c r="EX96" s="93">
        <f t="shared" si="306"/>
        <v>0.39285167213286781</v>
      </c>
      <c r="EY96" s="93">
        <f t="shared" si="307"/>
        <v>0.39862890260540995</v>
      </c>
      <c r="EZ96" s="93">
        <f t="shared" si="308"/>
        <v>0.40449109234960712</v>
      </c>
      <c r="FA96" s="93">
        <f t="shared" si="309"/>
        <v>0.41043949076651309</v>
      </c>
      <c r="FB96" s="93">
        <f t="shared" si="310"/>
        <v>0.41647536563072646</v>
      </c>
      <c r="FC96" s="93">
        <f t="shared" si="311"/>
        <v>0.42260000336059006</v>
      </c>
      <c r="FD96" s="93">
        <f t="shared" si="312"/>
        <v>0.42881470929236343</v>
      </c>
      <c r="FE96" s="93">
        <f t="shared" si="313"/>
        <v>0.43512080795842756</v>
      </c>
      <c r="FF96" s="93">
        <f t="shared" si="314"/>
        <v>0.44151964336958088</v>
      </c>
      <c r="FG96" s="93">
        <f t="shared" si="315"/>
        <v>0.44801257930148641</v>
      </c>
      <c r="FH96" s="93">
        <f t="shared" si="316"/>
        <v>0.45460099958533173</v>
      </c>
      <c r="FI96" s="93">
        <f t="shared" si="317"/>
        <v>0.46128630840276302</v>
      </c>
      <c r="FJ96" s="93">
        <f t="shared" si="318"/>
        <v>0.46806993058515656</v>
      </c>
      <c r="FK96" s="93">
        <f t="shared" si="319"/>
        <v>0.47495331191729118</v>
      </c>
      <c r="FL96" s="93">
        <f t="shared" si="320"/>
        <v>0.48193791944548658</v>
      </c>
      <c r="FM96" s="93">
        <f t="shared" si="321"/>
        <v>0.48902524179027312</v>
      </c>
      <c r="FN96" s="93">
        <f t="shared" si="322"/>
        <v>0.49621678946365944</v>
      </c>
      <c r="FO96" s="93">
        <f t="shared" si="323"/>
        <v>0.50351409519106616</v>
      </c>
      <c r="FP96" s="93">
        <f t="shared" si="324"/>
        <v>0.51091871423799351</v>
      </c>
      <c r="FQ96" s="93">
        <f t="shared" si="325"/>
        <v>0.51843222474149331</v>
      </c>
      <c r="FR96" s="93">
        <f t="shared" si="326"/>
        <v>0.5260562280465152</v>
      </c>
      <c r="FS96" s="93">
        <f t="shared" si="327"/>
        <v>0.53379234904719919</v>
      </c>
      <c r="FT96" s="93">
        <f t="shared" si="328"/>
        <v>0.54164223653318744</v>
      </c>
      <c r="FU96" s="93">
        <f t="shared" si="329"/>
        <v>0.54960756354102847</v>
      </c>
      <c r="FV96" s="93">
        <f t="shared" si="330"/>
        <v>0.55769002771074938</v>
      </c>
      <c r="FW96" s="93">
        <f t="shared" si="331"/>
        <v>0.56589135164767213</v>
      </c>
      <c r="FX96" s="93">
        <f t="shared" si="332"/>
        <v>0.57421328328954968</v>
      </c>
      <c r="FY96" s="93">
        <f t="shared" si="333"/>
        <v>0.58265759627910185</v>
      </c>
      <c r="FZ96" s="93">
        <f t="shared" si="334"/>
        <v>0.59122609034202978</v>
      </c>
      <c r="GA96" s="93">
        <f t="shared" si="335"/>
        <v>0.59992059167058898</v>
      </c>
      <c r="GB96" s="93">
        <f t="shared" si="336"/>
        <v>0.60874295331280348</v>
      </c>
      <c r="GC96" s="93">
        <f t="shared" si="337"/>
        <v>0.61769505556740356</v>
      </c>
      <c r="GD96" s="93">
        <f t="shared" si="338"/>
        <v>0.62677880638457129</v>
      </c>
      <c r="GE96" s="93">
        <f t="shared" si="339"/>
        <v>0.63599614177257957</v>
      </c>
      <c r="GF96" s="93">
        <f t="shared" si="340"/>
        <v>0.64534902621041157</v>
      </c>
      <c r="GG96" s="93">
        <f t="shared" si="341"/>
        <v>0.65483945306644697</v>
      </c>
      <c r="GH96" s="93">
        <f t="shared" si="342"/>
        <v>0.6644694450233064</v>
      </c>
      <c r="GI96" s="93">
        <f t="shared" si="343"/>
        <v>0.67424105450894323</v>
      </c>
      <c r="GJ96" s="93">
        <f t="shared" si="344"/>
        <v>0.68415636413407466</v>
      </c>
      <c r="GK96" s="93">
        <f t="shared" si="345"/>
        <v>0.69421748713604636</v>
      </c>
      <c r="GL96" s="93">
        <f t="shared" si="346"/>
        <v>0.70442656782922342</v>
      </c>
      <c r="GM96" s="93">
        <f t="shared" si="347"/>
        <v>0.71478578206200605</v>
      </c>
      <c r="GN96" s="93">
        <f t="shared" si="348"/>
        <v>0.72529733768056492</v>
      </c>
      <c r="GO96" s="93">
        <f t="shared" si="349"/>
        <v>0.73596347499939674</v>
      </c>
      <c r="GP96" s="93">
        <f t="shared" si="350"/>
        <v>0.7467864672787996</v>
      </c>
      <c r="GQ96" s="93">
        <f t="shared" si="351"/>
        <v>0.75776862120937016</v>
      </c>
      <c r="GR96" s="93">
        <f t="shared" si="352"/>
        <v>0.76891227740362555</v>
      </c>
      <c r="GS96" s="93">
        <f t="shared" si="353"/>
        <v>0.78021981089485526</v>
      </c>
      <c r="GT96" s="93">
        <f t="shared" si="354"/>
        <v>0.79169363164330897</v>
      </c>
      <c r="GU96" s="93">
        <f t="shared" si="355"/>
        <v>0.80333618504982807</v>
      </c>
      <c r="GV96" s="93">
        <f t="shared" si="356"/>
        <v>0.81514995247703126</v>
      </c>
      <c r="GW96" s="93">
        <f t="shared" si="357"/>
        <v>0.827137451778164</v>
      </c>
      <c r="GX96" s="93">
        <f t="shared" si="358"/>
        <v>0.83930123783372512</v>
      </c>
      <c r="GY96" s="93">
        <f t="shared" si="359"/>
        <v>0.8516439030959857</v>
      </c>
      <c r="GZ96" s="93">
        <f t="shared" si="360"/>
        <v>0.86416807814151486</v>
      </c>
      <c r="HA96" s="93">
        <f t="shared" si="361"/>
        <v>0.8768764322318312</v>
      </c>
      <c r="HB96" s="93">
        <f t="shared" si="362"/>
        <v>0.88977167388229927</v>
      </c>
      <c r="HC96" s="93">
        <f t="shared" si="363"/>
        <v>0.90285655143939192</v>
      </c>
      <c r="HD96" s="93">
        <f t="shared" si="364"/>
        <v>0.91613385366644173</v>
      </c>
      <c r="HE96" s="93">
        <f t="shared" si="365"/>
        <v>0.92960641033800695</v>
      </c>
      <c r="HF96" s="93">
        <f t="shared" si="366"/>
        <v>0.94327709284297756</v>
      </c>
      <c r="HG96" s="93">
        <f t="shared" si="367"/>
        <v>0.95714881479655067</v>
      </c>
      <c r="HH96" s="93">
        <f t="shared" si="368"/>
        <v>0.97122453266120568</v>
      </c>
      <c r="HI96" s="93">
        <f t="shared" si="369"/>
        <v>0.98550724637681164</v>
      </c>
      <c r="HJ96" s="93">
        <f t="shared" si="370"/>
        <v>1</v>
      </c>
      <c r="HK96" s="93">
        <f t="shared" si="371"/>
        <v>0</v>
      </c>
      <c r="HL96" s="93">
        <f t="shared" si="372"/>
        <v>0</v>
      </c>
      <c r="HM96" s="93">
        <f t="shared" si="373"/>
        <v>0</v>
      </c>
      <c r="HN96" s="93">
        <f t="shared" si="374"/>
        <v>0</v>
      </c>
      <c r="HO96" s="93">
        <f t="shared" si="375"/>
        <v>0</v>
      </c>
      <c r="HP96" s="93">
        <f t="shared" si="376"/>
        <v>0</v>
      </c>
      <c r="HQ96" s="93">
        <f t="shared" si="377"/>
        <v>0</v>
      </c>
    </row>
    <row r="97" spans="2:225" x14ac:dyDescent="0.25">
      <c r="B97" s="40">
        <v>93</v>
      </c>
      <c r="C97" s="91">
        <f t="shared" ca="1" si="271"/>
        <v>0</v>
      </c>
      <c r="D97" s="91">
        <f t="shared" ca="1" si="272"/>
        <v>0</v>
      </c>
      <c r="E97" s="91">
        <f t="shared" ca="1" si="273"/>
        <v>0</v>
      </c>
      <c r="F97" s="91">
        <f t="shared" ca="1" si="274"/>
        <v>0</v>
      </c>
      <c r="H97" s="40">
        <v>93</v>
      </c>
      <c r="I97" s="91">
        <v>0</v>
      </c>
      <c r="J97" s="41">
        <v>0</v>
      </c>
      <c r="K97" s="92">
        <f t="shared" si="275"/>
        <v>0</v>
      </c>
      <c r="L97" s="92">
        <f t="shared" si="276"/>
        <v>0</v>
      </c>
      <c r="M97" s="42"/>
      <c r="N97" s="40">
        <v>93</v>
      </c>
      <c r="O97" s="54">
        <v>0</v>
      </c>
      <c r="P97" s="92">
        <f t="shared" si="393"/>
        <v>0</v>
      </c>
      <c r="Q97" s="92">
        <f t="shared" si="277"/>
        <v>0</v>
      </c>
      <c r="R97" s="42"/>
      <c r="S97" s="40">
        <v>93</v>
      </c>
      <c r="T97" s="54">
        <f>'7. Dödsrisk'!F97</f>
        <v>0.20230999999999999</v>
      </c>
      <c r="U97" s="90">
        <f t="shared" si="380"/>
        <v>0.79769000000000001</v>
      </c>
      <c r="V97" s="43"/>
      <c r="W97" s="37">
        <v>93</v>
      </c>
      <c r="X97" s="93">
        <f t="shared" si="395"/>
        <v>0.20762318770610597</v>
      </c>
      <c r="Y97" s="93">
        <f t="shared" si="395"/>
        <v>0.20806011394539134</v>
      </c>
      <c r="Z97" s="93">
        <f t="shared" si="395"/>
        <v>0.20809965287943843</v>
      </c>
      <c r="AA97" s="93">
        <f t="shared" si="395"/>
        <v>0.20812254635953803</v>
      </c>
      <c r="AB97" s="93">
        <f t="shared" si="395"/>
        <v>0.20813295300718826</v>
      </c>
      <c r="AC97" s="93">
        <f t="shared" si="395"/>
        <v>0.2081475233338218</v>
      </c>
      <c r="AD97" s="93">
        <f t="shared" si="395"/>
        <v>0.2081475233338218</v>
      </c>
      <c r="AE97" s="93">
        <f t="shared" si="395"/>
        <v>0.20817042208025063</v>
      </c>
      <c r="AF97" s="93">
        <f t="shared" si="395"/>
        <v>0.20818915910456998</v>
      </c>
      <c r="AG97" s="93">
        <f t="shared" si="395"/>
        <v>0.20820789781537347</v>
      </c>
      <c r="AH97" s="93">
        <f t="shared" si="395"/>
        <v>0.20822663821281256</v>
      </c>
      <c r="AI97" s="93">
        <f t="shared" si="395"/>
        <v>0.20826829187118684</v>
      </c>
      <c r="AJ97" s="93">
        <f t="shared" si="395"/>
        <v>0.20827662293610427</v>
      </c>
      <c r="AK97" s="93">
        <f t="shared" si="395"/>
        <v>0.20828495433427743</v>
      </c>
      <c r="AL97" s="93">
        <f t="shared" si="395"/>
        <v>0.20831828525991922</v>
      </c>
      <c r="AM97" s="93">
        <f t="shared" si="395"/>
        <v>0.20835995725136944</v>
      </c>
      <c r="AN97" s="93">
        <f t="shared" si="394"/>
        <v>0.20837245959894551</v>
      </c>
      <c r="AO97" s="93">
        <f t="shared" si="394"/>
        <v>0.20842039629009215</v>
      </c>
      <c r="AP97" s="93">
        <f t="shared" si="394"/>
        <v>0.20842873343942966</v>
      </c>
      <c r="AQ97" s="93">
        <f t="shared" si="394"/>
        <v>0.20847042752493472</v>
      </c>
      <c r="AR97" s="93">
        <f t="shared" si="394"/>
        <v>0.20851630111117903</v>
      </c>
      <c r="AS97" s="93">
        <f t="shared" si="394"/>
        <v>0.20857052944883583</v>
      </c>
      <c r="AT97" s="93">
        <f t="shared" si="394"/>
        <v>0.20862477188952708</v>
      </c>
      <c r="AU97" s="93">
        <f t="shared" si="394"/>
        <v>0.20866024413102952</v>
      </c>
      <c r="AV97" s="93">
        <f t="shared" si="394"/>
        <v>0.20871659761238476</v>
      </c>
      <c r="AW97" s="93">
        <f t="shared" si="394"/>
        <v>0.20877087804067529</v>
      </c>
      <c r="AX97" s="93">
        <f t="shared" si="394"/>
        <v>0.20881681774057825</v>
      </c>
      <c r="AY97" s="93">
        <f t="shared" si="394"/>
        <v>0.20887530282536937</v>
      </c>
      <c r="AZ97" s="93">
        <f t="shared" si="394"/>
        <v>0.20893380429057082</v>
      </c>
      <c r="BA97" s="93">
        <f t="shared" si="394"/>
        <v>0.20899650324154317</v>
      </c>
      <c r="BB97" s="93">
        <f t="shared" si="394"/>
        <v>0.20907386056995395</v>
      </c>
      <c r="BC97" s="93">
        <f t="shared" si="394"/>
        <v>0.20912823391077082</v>
      </c>
      <c r="BD97" s="93">
        <f t="shared" si="397"/>
        <v>0.20920982574281052</v>
      </c>
      <c r="BE97" s="93">
        <f t="shared" si="397"/>
        <v>0.2092914494080797</v>
      </c>
      <c r="BF97" s="93">
        <f t="shared" si="397"/>
        <v>0.2093751994878747</v>
      </c>
      <c r="BG97" s="93">
        <f t="shared" si="397"/>
        <v>0.20947365210436397</v>
      </c>
      <c r="BH97" s="93">
        <f t="shared" si="397"/>
        <v>0.20952603361276714</v>
      </c>
      <c r="BI97" s="93">
        <f t="shared" si="397"/>
        <v>0.20959729669364277</v>
      </c>
      <c r="BJ97" s="93">
        <f t="shared" si="397"/>
        <v>0.2096832668330445</v>
      </c>
      <c r="BK97" s="93">
        <f t="shared" si="397"/>
        <v>0.20978186430926984</v>
      </c>
      <c r="BL97" s="93">
        <f t="shared" si="397"/>
        <v>0.20986161172172399</v>
      </c>
      <c r="BM97" s="93">
        <f t="shared" si="397"/>
        <v>0.20997079653592279</v>
      </c>
      <c r="BN97" s="93">
        <f t="shared" si="397"/>
        <v>0.21007583445314928</v>
      </c>
      <c r="BO97" s="93">
        <f t="shared" si="397"/>
        <v>0.21021247256031347</v>
      </c>
      <c r="BP97" s="93">
        <f t="shared" si="397"/>
        <v>0.21036182945922965</v>
      </c>
      <c r="BQ97" s="93">
        <f t="shared" si="397"/>
        <v>0.21051550577844774</v>
      </c>
      <c r="BR97" s="93">
        <f t="shared" si="397"/>
        <v>0.21066718615247762</v>
      </c>
      <c r="BS97" s="93">
        <f t="shared" si="396"/>
        <v>0.21088650812092352</v>
      </c>
      <c r="BT97" s="93">
        <f t="shared" si="390"/>
        <v>0.21109337963296379</v>
      </c>
      <c r="BU97" s="93">
        <f t="shared" si="390"/>
        <v>0.2113343007358025</v>
      </c>
      <c r="BV97" s="93">
        <f t="shared" si="390"/>
        <v>0.21166237742080474</v>
      </c>
      <c r="BW97" s="93">
        <f t="shared" si="390"/>
        <v>0.2119888402347663</v>
      </c>
      <c r="BX97" s="93">
        <f t="shared" si="390"/>
        <v>0.21235834375289642</v>
      </c>
      <c r="BY97" s="93">
        <f t="shared" si="390"/>
        <v>0.21271357542385416</v>
      </c>
      <c r="BZ97" s="93">
        <f t="shared" si="390"/>
        <v>0.21313131279693617</v>
      </c>
      <c r="CA97" s="93">
        <f t="shared" si="390"/>
        <v>0.2135541500139638</v>
      </c>
      <c r="CB97" s="93">
        <f t="shared" si="390"/>
        <v>0.21412586607638773</v>
      </c>
      <c r="CC97" s="93">
        <f t="shared" si="390"/>
        <v>0.21475725239843921</v>
      </c>
      <c r="CD97" s="93">
        <f t="shared" si="390"/>
        <v>0.2154618125253972</v>
      </c>
      <c r="CE97" s="93">
        <f t="shared" si="390"/>
        <v>0.21617735958562576</v>
      </c>
      <c r="CF97" s="93">
        <f t="shared" si="390"/>
        <v>0.21703464643905993</v>
      </c>
      <c r="CG97" s="93">
        <f t="shared" si="390"/>
        <v>0.21804638164991555</v>
      </c>
      <c r="CH97" s="93">
        <f t="shared" si="390"/>
        <v>0.21911786802455563</v>
      </c>
      <c r="CI97" s="93">
        <f t="shared" si="390"/>
        <v>0.2202012582149733</v>
      </c>
      <c r="CJ97" s="93">
        <f t="shared" si="389"/>
        <v>0.22153266955902307</v>
      </c>
      <c r="CK97" s="93">
        <f t="shared" si="389"/>
        <v>0.22293717375367103</v>
      </c>
      <c r="CL97" s="93">
        <f t="shared" si="389"/>
        <v>0.22454717701285326</v>
      </c>
      <c r="CM97" s="93">
        <f t="shared" si="389"/>
        <v>0.22629872917668084</v>
      </c>
      <c r="CN97" s="93">
        <f t="shared" si="389"/>
        <v>0.22824566469654237</v>
      </c>
      <c r="CO97" s="93">
        <f t="shared" si="389"/>
        <v>0.23039525240144781</v>
      </c>
      <c r="CP97" s="93">
        <f t="shared" si="389"/>
        <v>0.23300490736392379</v>
      </c>
      <c r="CQ97" s="93">
        <f t="shared" si="389"/>
        <v>0.23558455827705749</v>
      </c>
      <c r="CR97" s="93">
        <f t="shared" si="389"/>
        <v>0.2388254192158161</v>
      </c>
      <c r="CS97" s="93">
        <f t="shared" si="389"/>
        <v>0.24220908006431469</v>
      </c>
      <c r="CT97" s="93">
        <f t="shared" si="389"/>
        <v>0.24593499524223447</v>
      </c>
      <c r="CU97" s="93">
        <f t="shared" si="389"/>
        <v>0.25019073972495598</v>
      </c>
      <c r="CV97" s="93">
        <f t="shared" si="389"/>
        <v>0.25552612521954005</v>
      </c>
      <c r="CW97" s="93">
        <f t="shared" si="389"/>
        <v>0.26099394843934426</v>
      </c>
      <c r="CX97" s="93">
        <f t="shared" si="389"/>
        <v>0.26777123848540996</v>
      </c>
      <c r="CY97" s="93">
        <f t="shared" si="389"/>
        <v>0.27523845784679346</v>
      </c>
      <c r="CZ97" s="93">
        <f t="shared" si="392"/>
        <v>0.28392661217948567</v>
      </c>
      <c r="DA97" s="93">
        <f t="shared" si="392"/>
        <v>0.29475900563663199</v>
      </c>
      <c r="DB97" s="93">
        <f t="shared" si="392"/>
        <v>0.30793235163978178</v>
      </c>
      <c r="DC97" s="93">
        <f t="shared" si="392"/>
        <v>0.32334287296530839</v>
      </c>
      <c r="DD97" s="93">
        <f t="shared" si="392"/>
        <v>0.34279657881294295</v>
      </c>
      <c r="DE97" s="93">
        <f t="shared" si="392"/>
        <v>0.36496840970236138</v>
      </c>
      <c r="DF97" s="93">
        <f t="shared" si="392"/>
        <v>0.39330187691534263</v>
      </c>
      <c r="DG97" s="93">
        <f t="shared" si="392"/>
        <v>0.42769729323750255</v>
      </c>
      <c r="DH97" s="93">
        <f t="shared" si="392"/>
        <v>0.46994538318591655</v>
      </c>
      <c r="DI97" s="93">
        <f t="shared" si="392"/>
        <v>0.52550139015287889</v>
      </c>
      <c r="DJ97" s="93">
        <f t="shared" si="392"/>
        <v>0.59860275909336003</v>
      </c>
      <c r="DK97" s="93">
        <f t="shared" si="392"/>
        <v>0.69161853600000001</v>
      </c>
      <c r="DL97" s="93">
        <f t="shared" si="392"/>
        <v>0.82062000000000002</v>
      </c>
      <c r="DM97" s="93">
        <f t="shared" si="392"/>
        <v>1</v>
      </c>
      <c r="DN97" s="93">
        <f t="shared" si="392"/>
        <v>0</v>
      </c>
      <c r="DO97" s="93">
        <f t="shared" si="391"/>
        <v>0</v>
      </c>
      <c r="DP97" s="93">
        <f t="shared" si="387"/>
        <v>0</v>
      </c>
      <c r="DQ97" s="93">
        <f t="shared" si="387"/>
        <v>0</v>
      </c>
      <c r="DR97" s="93">
        <f t="shared" si="387"/>
        <v>0</v>
      </c>
      <c r="DS97" s="93">
        <f t="shared" si="387"/>
        <v>0</v>
      </c>
      <c r="DU97" s="37">
        <v>93</v>
      </c>
      <c r="DV97" s="93">
        <f t="shared" si="278"/>
        <v>0.25725477411572639</v>
      </c>
      <c r="DW97" s="93">
        <f t="shared" si="279"/>
        <v>0.26103793255860469</v>
      </c>
      <c r="DX97" s="93">
        <f t="shared" si="280"/>
        <v>0.26487672568446646</v>
      </c>
      <c r="DY97" s="93">
        <f t="shared" si="281"/>
        <v>0.2687719716504145</v>
      </c>
      <c r="DZ97" s="93">
        <f t="shared" si="282"/>
        <v>0.27272450064527348</v>
      </c>
      <c r="EA97" s="93">
        <f t="shared" si="283"/>
        <v>0.27673515506652752</v>
      </c>
      <c r="EB97" s="93">
        <f t="shared" si="284"/>
        <v>0.28080478969985878</v>
      </c>
      <c r="EC97" s="93">
        <f t="shared" si="285"/>
        <v>0.28493427190132725</v>
      </c>
      <c r="ED97" s="93">
        <f t="shared" si="286"/>
        <v>0.2891244817822291</v>
      </c>
      <c r="EE97" s="93">
        <f t="shared" si="287"/>
        <v>0.29337631239667361</v>
      </c>
      <c r="EF97" s="93">
        <f t="shared" si="288"/>
        <v>0.29769066993191878</v>
      </c>
      <c r="EG97" s="93">
        <f t="shared" si="289"/>
        <v>0.30206847390150576</v>
      </c>
      <c r="EH97" s="93">
        <f t="shared" si="290"/>
        <v>0.30651065734123378</v>
      </c>
      <c r="EI97" s="93">
        <f t="shared" si="291"/>
        <v>0.3110181670080166</v>
      </c>
      <c r="EJ97" s="93">
        <f t="shared" si="292"/>
        <v>0.31559196358166391</v>
      </c>
      <c r="EK97" s="93">
        <f t="shared" si="293"/>
        <v>0.32023302186962954</v>
      </c>
      <c r="EL97" s="93">
        <f t="shared" si="294"/>
        <v>0.3249423310147711</v>
      </c>
      <c r="EM97" s="93">
        <f t="shared" si="295"/>
        <v>0.32972089470616478</v>
      </c>
      <c r="EN97" s="93">
        <f t="shared" si="296"/>
        <v>0.33456973139302015</v>
      </c>
      <c r="EO97" s="93">
        <f t="shared" si="297"/>
        <v>0.33948987450174101</v>
      </c>
      <c r="EP97" s="93">
        <f t="shared" si="298"/>
        <v>0.34448237265617832</v>
      </c>
      <c r="EQ97" s="93">
        <f t="shared" si="299"/>
        <v>0.34954828990112208</v>
      </c>
      <c r="ER97" s="93">
        <f t="shared" si="300"/>
        <v>0.35468870592907975</v>
      </c>
      <c r="ES97" s="93">
        <f t="shared" si="301"/>
        <v>0.35990471631038967</v>
      </c>
      <c r="ET97" s="93">
        <f t="shared" si="302"/>
        <v>0.3651974327267189</v>
      </c>
      <c r="EU97" s="93">
        <f t="shared" si="303"/>
        <v>0.37056798320799411</v>
      </c>
      <c r="EV97" s="93">
        <f t="shared" si="304"/>
        <v>0.37601751237281755</v>
      </c>
      <c r="EW97" s="93">
        <f t="shared" si="305"/>
        <v>0.3815471816724178</v>
      </c>
      <c r="EX97" s="93">
        <f t="shared" si="306"/>
        <v>0.38715816963818861</v>
      </c>
      <c r="EY97" s="93">
        <f t="shared" si="307"/>
        <v>0.39285167213286781</v>
      </c>
      <c r="EZ97" s="93">
        <f t="shared" si="308"/>
        <v>0.39862890260540995</v>
      </c>
      <c r="FA97" s="93">
        <f t="shared" si="309"/>
        <v>0.40449109234960712</v>
      </c>
      <c r="FB97" s="93">
        <f t="shared" si="310"/>
        <v>0.41043949076651309</v>
      </c>
      <c r="FC97" s="93">
        <f t="shared" si="311"/>
        <v>0.41647536563072646</v>
      </c>
      <c r="FD97" s="93">
        <f t="shared" si="312"/>
        <v>0.42260000336059006</v>
      </c>
      <c r="FE97" s="93">
        <f t="shared" si="313"/>
        <v>0.42881470929236343</v>
      </c>
      <c r="FF97" s="93">
        <f t="shared" si="314"/>
        <v>0.43512080795842756</v>
      </c>
      <c r="FG97" s="93">
        <f t="shared" si="315"/>
        <v>0.44151964336958088</v>
      </c>
      <c r="FH97" s="93">
        <f t="shared" si="316"/>
        <v>0.44801257930148641</v>
      </c>
      <c r="FI97" s="93">
        <f t="shared" si="317"/>
        <v>0.45460099958533173</v>
      </c>
      <c r="FJ97" s="93">
        <f t="shared" si="318"/>
        <v>0.46128630840276302</v>
      </c>
      <c r="FK97" s="93">
        <f t="shared" si="319"/>
        <v>0.46806993058515656</v>
      </c>
      <c r="FL97" s="93">
        <f t="shared" si="320"/>
        <v>0.47495331191729118</v>
      </c>
      <c r="FM97" s="93">
        <f t="shared" si="321"/>
        <v>0.48193791944548658</v>
      </c>
      <c r="FN97" s="93">
        <f t="shared" si="322"/>
        <v>0.48902524179027312</v>
      </c>
      <c r="FO97" s="93">
        <f t="shared" si="323"/>
        <v>0.49621678946365944</v>
      </c>
      <c r="FP97" s="93">
        <f t="shared" si="324"/>
        <v>0.50351409519106616</v>
      </c>
      <c r="FQ97" s="93">
        <f t="shared" si="325"/>
        <v>0.51091871423799351</v>
      </c>
      <c r="FR97" s="93">
        <f t="shared" si="326"/>
        <v>0.51843222474149331</v>
      </c>
      <c r="FS97" s="93">
        <f t="shared" si="327"/>
        <v>0.5260562280465152</v>
      </c>
      <c r="FT97" s="93">
        <f t="shared" si="328"/>
        <v>0.53379234904719919</v>
      </c>
      <c r="FU97" s="93">
        <f t="shared" si="329"/>
        <v>0.54164223653318744</v>
      </c>
      <c r="FV97" s="93">
        <f t="shared" si="330"/>
        <v>0.54960756354102847</v>
      </c>
      <c r="FW97" s="93">
        <f t="shared" si="331"/>
        <v>0.55769002771074938</v>
      </c>
      <c r="FX97" s="93">
        <f t="shared" si="332"/>
        <v>0.56589135164767213</v>
      </c>
      <c r="FY97" s="93">
        <f t="shared" si="333"/>
        <v>0.57421328328954968</v>
      </c>
      <c r="FZ97" s="93">
        <f t="shared" si="334"/>
        <v>0.58265759627910185</v>
      </c>
      <c r="GA97" s="93">
        <f t="shared" si="335"/>
        <v>0.59122609034202978</v>
      </c>
      <c r="GB97" s="93">
        <f t="shared" si="336"/>
        <v>0.59992059167058898</v>
      </c>
      <c r="GC97" s="93">
        <f t="shared" si="337"/>
        <v>0.60874295331280348</v>
      </c>
      <c r="GD97" s="93">
        <f t="shared" si="338"/>
        <v>0.61769505556740356</v>
      </c>
      <c r="GE97" s="93">
        <f t="shared" si="339"/>
        <v>0.62677880638457129</v>
      </c>
      <c r="GF97" s="93">
        <f t="shared" si="340"/>
        <v>0.63599614177257957</v>
      </c>
      <c r="GG97" s="93">
        <f t="shared" si="341"/>
        <v>0.64534902621041157</v>
      </c>
      <c r="GH97" s="93">
        <f t="shared" si="342"/>
        <v>0.65483945306644697</v>
      </c>
      <c r="GI97" s="93">
        <f t="shared" si="343"/>
        <v>0.6644694450233064</v>
      </c>
      <c r="GJ97" s="93">
        <f t="shared" si="344"/>
        <v>0.67424105450894323</v>
      </c>
      <c r="GK97" s="93">
        <f t="shared" si="345"/>
        <v>0.68415636413407466</v>
      </c>
      <c r="GL97" s="93">
        <f t="shared" si="346"/>
        <v>0.69421748713604636</v>
      </c>
      <c r="GM97" s="93">
        <f t="shared" si="347"/>
        <v>0.70442656782922342</v>
      </c>
      <c r="GN97" s="93">
        <f t="shared" si="348"/>
        <v>0.71478578206200605</v>
      </c>
      <c r="GO97" s="93">
        <f t="shared" si="349"/>
        <v>0.72529733768056492</v>
      </c>
      <c r="GP97" s="93">
        <f t="shared" si="350"/>
        <v>0.73596347499939674</v>
      </c>
      <c r="GQ97" s="93">
        <f t="shared" si="351"/>
        <v>0.7467864672787996</v>
      </c>
      <c r="GR97" s="93">
        <f t="shared" si="352"/>
        <v>0.75776862120937016</v>
      </c>
      <c r="GS97" s="93">
        <f t="shared" si="353"/>
        <v>0.76891227740362555</v>
      </c>
      <c r="GT97" s="93">
        <f t="shared" si="354"/>
        <v>0.78021981089485526</v>
      </c>
      <c r="GU97" s="93">
        <f t="shared" si="355"/>
        <v>0.79169363164330897</v>
      </c>
      <c r="GV97" s="93">
        <f t="shared" si="356"/>
        <v>0.80333618504982807</v>
      </c>
      <c r="GW97" s="93">
        <f t="shared" si="357"/>
        <v>0.81514995247703126</v>
      </c>
      <c r="GX97" s="93">
        <f t="shared" si="358"/>
        <v>0.827137451778164</v>
      </c>
      <c r="GY97" s="93">
        <f t="shared" si="359"/>
        <v>0.83930123783372512</v>
      </c>
      <c r="GZ97" s="93">
        <f t="shared" si="360"/>
        <v>0.8516439030959857</v>
      </c>
      <c r="HA97" s="93">
        <f t="shared" si="361"/>
        <v>0.86416807814151486</v>
      </c>
      <c r="HB97" s="93">
        <f t="shared" si="362"/>
        <v>0.8768764322318312</v>
      </c>
      <c r="HC97" s="93">
        <f t="shared" si="363"/>
        <v>0.88977167388229927</v>
      </c>
      <c r="HD97" s="93">
        <f t="shared" si="364"/>
        <v>0.90285655143939192</v>
      </c>
      <c r="HE97" s="93">
        <f t="shared" si="365"/>
        <v>0.91613385366644173</v>
      </c>
      <c r="HF97" s="93">
        <f t="shared" si="366"/>
        <v>0.92960641033800695</v>
      </c>
      <c r="HG97" s="93">
        <f t="shared" si="367"/>
        <v>0.94327709284297756</v>
      </c>
      <c r="HH97" s="93">
        <f t="shared" si="368"/>
        <v>0.95714881479655067</v>
      </c>
      <c r="HI97" s="93">
        <f t="shared" si="369"/>
        <v>0.97122453266120568</v>
      </c>
      <c r="HJ97" s="93">
        <f t="shared" si="370"/>
        <v>0.98550724637681164</v>
      </c>
      <c r="HK97" s="93">
        <f t="shared" si="371"/>
        <v>1</v>
      </c>
      <c r="HL97" s="93">
        <f t="shared" si="372"/>
        <v>0</v>
      </c>
      <c r="HM97" s="93">
        <f t="shared" si="373"/>
        <v>0</v>
      </c>
      <c r="HN97" s="93">
        <f t="shared" si="374"/>
        <v>0</v>
      </c>
      <c r="HO97" s="93">
        <f t="shared" si="375"/>
        <v>0</v>
      </c>
      <c r="HP97" s="93">
        <f t="shared" si="376"/>
        <v>0</v>
      </c>
      <c r="HQ97" s="93">
        <f t="shared" si="377"/>
        <v>0</v>
      </c>
    </row>
    <row r="98" spans="2:225" x14ac:dyDescent="0.25">
      <c r="B98" s="40">
        <v>94</v>
      </c>
      <c r="C98" s="91">
        <f t="shared" ca="1" si="271"/>
        <v>0</v>
      </c>
      <c r="D98" s="91">
        <f t="shared" ca="1" si="272"/>
        <v>0</v>
      </c>
      <c r="E98" s="91">
        <f t="shared" ca="1" si="273"/>
        <v>0</v>
      </c>
      <c r="F98" s="91">
        <f t="shared" ca="1" si="274"/>
        <v>0</v>
      </c>
      <c r="H98" s="40">
        <v>94</v>
      </c>
      <c r="I98" s="91">
        <v>0</v>
      </c>
      <c r="J98" s="41">
        <v>0</v>
      </c>
      <c r="K98" s="92">
        <f t="shared" si="275"/>
        <v>0</v>
      </c>
      <c r="L98" s="92">
        <f t="shared" si="276"/>
        <v>0</v>
      </c>
      <c r="M98" s="42"/>
      <c r="N98" s="40">
        <v>94</v>
      </c>
      <c r="O98" s="54">
        <v>0</v>
      </c>
      <c r="P98" s="92">
        <f t="shared" si="393"/>
        <v>0</v>
      </c>
      <c r="Q98" s="92">
        <f t="shared" si="277"/>
        <v>0</v>
      </c>
      <c r="R98" s="42"/>
      <c r="S98" s="40">
        <v>94</v>
      </c>
      <c r="T98" s="54">
        <f>'7. Dödsrisk'!F98</f>
        <v>0.21468999999999999</v>
      </c>
      <c r="U98" s="90">
        <f t="shared" si="380"/>
        <v>0.78530999999999995</v>
      </c>
      <c r="V98" s="43"/>
      <c r="W98" s="37">
        <v>94</v>
      </c>
      <c r="X98" s="93">
        <f t="shared" si="395"/>
        <v>0.16561894060128368</v>
      </c>
      <c r="Y98" s="93">
        <f t="shared" si="395"/>
        <v>0.16596747229309922</v>
      </c>
      <c r="Z98" s="93">
        <f t="shared" si="395"/>
        <v>0.16599901210539925</v>
      </c>
      <c r="AA98" s="93">
        <f t="shared" si="395"/>
        <v>0.16601727400553989</v>
      </c>
      <c r="AB98" s="93">
        <f t="shared" si="395"/>
        <v>0.16602557528430401</v>
      </c>
      <c r="AC98" s="93">
        <f t="shared" si="395"/>
        <v>0.16603719788815632</v>
      </c>
      <c r="AD98" s="93">
        <f t="shared" si="395"/>
        <v>0.16603719788815632</v>
      </c>
      <c r="AE98" s="93">
        <f t="shared" si="395"/>
        <v>0.16605546398919513</v>
      </c>
      <c r="AF98" s="93">
        <f t="shared" si="395"/>
        <v>0.16607041032612443</v>
      </c>
      <c r="AG98" s="93">
        <f t="shared" si="395"/>
        <v>0.16608535800834526</v>
      </c>
      <c r="AH98" s="93">
        <f t="shared" si="395"/>
        <v>0.16610030703597845</v>
      </c>
      <c r="AI98" s="93">
        <f t="shared" si="395"/>
        <v>0.16613353374272702</v>
      </c>
      <c r="AJ98" s="93">
        <f t="shared" si="395"/>
        <v>0.16614017934990102</v>
      </c>
      <c r="AK98" s="93">
        <f t="shared" si="395"/>
        <v>0.16614682522290977</v>
      </c>
      <c r="AL98" s="93">
        <f t="shared" si="395"/>
        <v>0.16617341296898497</v>
      </c>
      <c r="AM98" s="93">
        <f t="shared" si="395"/>
        <v>0.16620665429984488</v>
      </c>
      <c r="AN98" s="93">
        <f t="shared" si="394"/>
        <v>0.16621662729748285</v>
      </c>
      <c r="AO98" s="93">
        <f t="shared" si="394"/>
        <v>0.16625486591664362</v>
      </c>
      <c r="AP98" s="93">
        <f t="shared" si="394"/>
        <v>0.16626151637729866</v>
      </c>
      <c r="AQ98" s="93">
        <f t="shared" si="394"/>
        <v>0.16629477533236517</v>
      </c>
      <c r="AR98" s="93">
        <f t="shared" si="394"/>
        <v>0.16633136823337641</v>
      </c>
      <c r="AS98" s="93">
        <f t="shared" si="394"/>
        <v>0.16637462563604186</v>
      </c>
      <c r="AT98" s="93">
        <f t="shared" si="394"/>
        <v>0.16641789428855686</v>
      </c>
      <c r="AU98" s="93">
        <f t="shared" si="394"/>
        <v>0.16644619014088094</v>
      </c>
      <c r="AV98" s="93">
        <f t="shared" si="394"/>
        <v>0.1664911427494232</v>
      </c>
      <c r="AW98" s="93">
        <f t="shared" si="394"/>
        <v>0.16653444170426626</v>
      </c>
      <c r="AX98" s="93">
        <f t="shared" si="394"/>
        <v>0.16657108734348186</v>
      </c>
      <c r="AY98" s="93">
        <f t="shared" si="394"/>
        <v>0.1666177403107689</v>
      </c>
      <c r="AZ98" s="93">
        <f t="shared" si="394"/>
        <v>0.16666440634454543</v>
      </c>
      <c r="BA98" s="93">
        <f t="shared" si="394"/>
        <v>0.16671442067074657</v>
      </c>
      <c r="BB98" s="93">
        <f t="shared" si="394"/>
        <v>0.16677612783804657</v>
      </c>
      <c r="BC98" s="93">
        <f t="shared" si="394"/>
        <v>0.16681950090828276</v>
      </c>
      <c r="BD98" s="93">
        <f t="shared" si="397"/>
        <v>0.16688458589678254</v>
      </c>
      <c r="BE98" s="93">
        <f t="shared" si="397"/>
        <v>0.16694969627833109</v>
      </c>
      <c r="BF98" s="93">
        <f t="shared" si="397"/>
        <v>0.16701650287948278</v>
      </c>
      <c r="BG98" s="93">
        <f t="shared" si="397"/>
        <v>0.16709503754713009</v>
      </c>
      <c r="BH98" s="93">
        <f t="shared" si="397"/>
        <v>0.16713682175256822</v>
      </c>
      <c r="BI98" s="93">
        <f t="shared" si="397"/>
        <v>0.1671936675995519</v>
      </c>
      <c r="BJ98" s="93">
        <f t="shared" si="397"/>
        <v>0.16726224512005128</v>
      </c>
      <c r="BK98" s="93">
        <f t="shared" si="397"/>
        <v>0.16734089534086147</v>
      </c>
      <c r="BL98" s="93">
        <f t="shared" si="397"/>
        <v>0.16740450905430201</v>
      </c>
      <c r="BM98" s="93">
        <f t="shared" si="397"/>
        <v>0.16749160468874025</v>
      </c>
      <c r="BN98" s="93">
        <f t="shared" si="397"/>
        <v>0.16757539238493266</v>
      </c>
      <c r="BO98" s="93">
        <f t="shared" si="397"/>
        <v>0.16768438723663645</v>
      </c>
      <c r="BP98" s="93">
        <f t="shared" si="397"/>
        <v>0.16780352774133289</v>
      </c>
      <c r="BQ98" s="93">
        <f t="shared" si="397"/>
        <v>0.16792611380440997</v>
      </c>
      <c r="BR98" s="93">
        <f t="shared" si="397"/>
        <v>0.16804710772196987</v>
      </c>
      <c r="BS98" s="93">
        <f t="shared" si="396"/>
        <v>0.16822205866297948</v>
      </c>
      <c r="BT98" s="93">
        <f t="shared" si="390"/>
        <v>0.16838707799941888</v>
      </c>
      <c r="BU98" s="93">
        <f t="shared" si="390"/>
        <v>0.1685792583539423</v>
      </c>
      <c r="BV98" s="93">
        <f t="shared" si="390"/>
        <v>0.16884096184480174</v>
      </c>
      <c r="BW98" s="93">
        <f t="shared" si="390"/>
        <v>0.16910137796687072</v>
      </c>
      <c r="BX98" s="93">
        <f t="shared" si="390"/>
        <v>0.16939612722824796</v>
      </c>
      <c r="BY98" s="93">
        <f t="shared" si="390"/>
        <v>0.16967949197985424</v>
      </c>
      <c r="BZ98" s="93">
        <f t="shared" si="390"/>
        <v>0.17001271690498801</v>
      </c>
      <c r="CA98" s="93">
        <f t="shared" si="390"/>
        <v>0.17035000992463878</v>
      </c>
      <c r="CB98" s="93">
        <f t="shared" si="390"/>
        <v>0.17080606211047372</v>
      </c>
      <c r="CC98" s="93">
        <f t="shared" si="390"/>
        <v>0.17130971266571096</v>
      </c>
      <c r="CD98" s="93">
        <f t="shared" si="390"/>
        <v>0.17187173323338409</v>
      </c>
      <c r="CE98" s="93">
        <f t="shared" si="390"/>
        <v>0.17244251796785781</v>
      </c>
      <c r="CF98" s="93">
        <f t="shared" si="390"/>
        <v>0.17312636711797372</v>
      </c>
      <c r="CG98" s="93">
        <f t="shared" si="390"/>
        <v>0.17393341817832114</v>
      </c>
      <c r="CH98" s="93">
        <f t="shared" si="390"/>
        <v>0.17478813214450778</v>
      </c>
      <c r="CI98" s="93">
        <f t="shared" si="390"/>
        <v>0.17565234166550206</v>
      </c>
      <c r="CJ98" s="93">
        <f t="shared" si="389"/>
        <v>0.17671439518053711</v>
      </c>
      <c r="CK98" s="93">
        <f t="shared" si="389"/>
        <v>0.17783475413156585</v>
      </c>
      <c r="CL98" s="93">
        <f t="shared" si="389"/>
        <v>0.17911903763138293</v>
      </c>
      <c r="CM98" s="93">
        <f t="shared" si="389"/>
        <v>0.18051623327694655</v>
      </c>
      <c r="CN98" s="93">
        <f t="shared" si="389"/>
        <v>0.18206928427178487</v>
      </c>
      <c r="CO98" s="93">
        <f t="shared" si="389"/>
        <v>0.1837839888881109</v>
      </c>
      <c r="CP98" s="93">
        <f t="shared" si="389"/>
        <v>0.18586568455512836</v>
      </c>
      <c r="CQ98" s="93">
        <f t="shared" si="389"/>
        <v>0.18792344629202598</v>
      </c>
      <c r="CR98" s="93">
        <f t="shared" si="389"/>
        <v>0.19050864865426434</v>
      </c>
      <c r="CS98" s="93">
        <f t="shared" si="389"/>
        <v>0.19320776107650317</v>
      </c>
      <c r="CT98" s="93">
        <f t="shared" si="389"/>
        <v>0.19617988635477801</v>
      </c>
      <c r="CU98" s="93">
        <f t="shared" si="389"/>
        <v>0.19957465117120013</v>
      </c>
      <c r="CV98" s="93">
        <f t="shared" si="389"/>
        <v>0.2038306348263749</v>
      </c>
      <c r="CW98" s="93">
        <f t="shared" si="389"/>
        <v>0.20819226273058053</v>
      </c>
      <c r="CX98" s="93">
        <f t="shared" si="389"/>
        <v>0.21359843922742666</v>
      </c>
      <c r="CY98" s="93">
        <f t="shared" si="389"/>
        <v>0.21955496543980868</v>
      </c>
      <c r="CZ98" s="93">
        <f t="shared" si="392"/>
        <v>0.22648541926945392</v>
      </c>
      <c r="DA98" s="93">
        <f t="shared" si="392"/>
        <v>0.23512631120628497</v>
      </c>
      <c r="DB98" s="93">
        <f t="shared" si="392"/>
        <v>0.24563455757953753</v>
      </c>
      <c r="DC98" s="93">
        <f t="shared" si="392"/>
        <v>0.25792737633569685</v>
      </c>
      <c r="DD98" s="93">
        <f t="shared" si="392"/>
        <v>0.27344540295329645</v>
      </c>
      <c r="DE98" s="93">
        <f t="shared" si="392"/>
        <v>0.29113165073547664</v>
      </c>
      <c r="DF98" s="93">
        <f t="shared" si="392"/>
        <v>0.31373297419659968</v>
      </c>
      <c r="DG98" s="93">
        <f t="shared" si="392"/>
        <v>0.34116985384262344</v>
      </c>
      <c r="DH98" s="93">
        <f t="shared" si="392"/>
        <v>0.3748707327135738</v>
      </c>
      <c r="DI98" s="93">
        <f t="shared" si="392"/>
        <v>0.41918720391104997</v>
      </c>
      <c r="DJ98" s="93">
        <f t="shared" si="392"/>
        <v>0.47749943490118235</v>
      </c>
      <c r="DK98" s="93">
        <f t="shared" si="392"/>
        <v>0.55169718998184003</v>
      </c>
      <c r="DL98" s="93">
        <f t="shared" si="392"/>
        <v>0.65460036779999997</v>
      </c>
      <c r="DM98" s="93">
        <f t="shared" si="392"/>
        <v>0.79769000000000001</v>
      </c>
      <c r="DN98" s="93">
        <f t="shared" si="392"/>
        <v>1</v>
      </c>
      <c r="DO98" s="93">
        <f t="shared" si="391"/>
        <v>0</v>
      </c>
      <c r="DP98" s="93">
        <f t="shared" si="391"/>
        <v>0</v>
      </c>
      <c r="DQ98" s="93">
        <f t="shared" si="391"/>
        <v>0</v>
      </c>
      <c r="DR98" s="93">
        <f t="shared" si="391"/>
        <v>0</v>
      </c>
      <c r="DS98" s="93">
        <f t="shared" si="391"/>
        <v>0</v>
      </c>
      <c r="DU98" s="37">
        <v>94</v>
      </c>
      <c r="DV98" s="93">
        <f t="shared" si="278"/>
        <v>0.25352644405607816</v>
      </c>
      <c r="DW98" s="93">
        <f t="shared" si="279"/>
        <v>0.25725477411572639</v>
      </c>
      <c r="DX98" s="93">
        <f t="shared" si="280"/>
        <v>0.26103793255860469</v>
      </c>
      <c r="DY98" s="93">
        <f t="shared" si="281"/>
        <v>0.26487672568446646</v>
      </c>
      <c r="DZ98" s="93">
        <f t="shared" si="282"/>
        <v>0.2687719716504145</v>
      </c>
      <c r="EA98" s="93">
        <f t="shared" si="283"/>
        <v>0.27272450064527348</v>
      </c>
      <c r="EB98" s="93">
        <f t="shared" si="284"/>
        <v>0.27673515506652752</v>
      </c>
      <c r="EC98" s="93">
        <f t="shared" si="285"/>
        <v>0.28080478969985878</v>
      </c>
      <c r="ED98" s="93">
        <f t="shared" si="286"/>
        <v>0.28493427190132725</v>
      </c>
      <c r="EE98" s="93">
        <f t="shared" si="287"/>
        <v>0.2891244817822291</v>
      </c>
      <c r="EF98" s="93">
        <f t="shared" si="288"/>
        <v>0.29337631239667361</v>
      </c>
      <c r="EG98" s="93">
        <f t="shared" si="289"/>
        <v>0.29769066993191878</v>
      </c>
      <c r="EH98" s="93">
        <f t="shared" si="290"/>
        <v>0.30206847390150576</v>
      </c>
      <c r="EI98" s="93">
        <f t="shared" si="291"/>
        <v>0.30651065734123378</v>
      </c>
      <c r="EJ98" s="93">
        <f t="shared" si="292"/>
        <v>0.3110181670080166</v>
      </c>
      <c r="EK98" s="93">
        <f t="shared" si="293"/>
        <v>0.31559196358166391</v>
      </c>
      <c r="EL98" s="93">
        <f t="shared" si="294"/>
        <v>0.32023302186962954</v>
      </c>
      <c r="EM98" s="93">
        <f t="shared" si="295"/>
        <v>0.3249423310147711</v>
      </c>
      <c r="EN98" s="93">
        <f t="shared" si="296"/>
        <v>0.32972089470616478</v>
      </c>
      <c r="EO98" s="93">
        <f t="shared" si="297"/>
        <v>0.33456973139302015</v>
      </c>
      <c r="EP98" s="93">
        <f t="shared" si="298"/>
        <v>0.33948987450174101</v>
      </c>
      <c r="EQ98" s="93">
        <f t="shared" si="299"/>
        <v>0.34448237265617832</v>
      </c>
      <c r="ER98" s="93">
        <f t="shared" si="300"/>
        <v>0.34954828990112208</v>
      </c>
      <c r="ES98" s="93">
        <f t="shared" si="301"/>
        <v>0.35468870592907975</v>
      </c>
      <c r="ET98" s="93">
        <f t="shared" si="302"/>
        <v>0.35990471631038967</v>
      </c>
      <c r="EU98" s="93">
        <f t="shared" si="303"/>
        <v>0.3651974327267189</v>
      </c>
      <c r="EV98" s="93">
        <f t="shared" si="304"/>
        <v>0.37056798320799411</v>
      </c>
      <c r="EW98" s="93">
        <f t="shared" si="305"/>
        <v>0.37601751237281755</v>
      </c>
      <c r="EX98" s="93">
        <f t="shared" si="306"/>
        <v>0.3815471816724178</v>
      </c>
      <c r="EY98" s="93">
        <f t="shared" si="307"/>
        <v>0.38715816963818861</v>
      </c>
      <c r="EZ98" s="93">
        <f t="shared" si="308"/>
        <v>0.39285167213286781</v>
      </c>
      <c r="FA98" s="93">
        <f t="shared" si="309"/>
        <v>0.39862890260540995</v>
      </c>
      <c r="FB98" s="93">
        <f t="shared" si="310"/>
        <v>0.40449109234960712</v>
      </c>
      <c r="FC98" s="93">
        <f t="shared" si="311"/>
        <v>0.41043949076651309</v>
      </c>
      <c r="FD98" s="93">
        <f t="shared" si="312"/>
        <v>0.41647536563072646</v>
      </c>
      <c r="FE98" s="93">
        <f t="shared" si="313"/>
        <v>0.42260000336059006</v>
      </c>
      <c r="FF98" s="93">
        <f t="shared" si="314"/>
        <v>0.42881470929236343</v>
      </c>
      <c r="FG98" s="93">
        <f t="shared" si="315"/>
        <v>0.43512080795842756</v>
      </c>
      <c r="FH98" s="93">
        <f t="shared" si="316"/>
        <v>0.44151964336958088</v>
      </c>
      <c r="FI98" s="93">
        <f t="shared" si="317"/>
        <v>0.44801257930148641</v>
      </c>
      <c r="FJ98" s="93">
        <f t="shared" si="318"/>
        <v>0.45460099958533173</v>
      </c>
      <c r="FK98" s="93">
        <f t="shared" si="319"/>
        <v>0.46128630840276302</v>
      </c>
      <c r="FL98" s="93">
        <f t="shared" si="320"/>
        <v>0.46806993058515656</v>
      </c>
      <c r="FM98" s="93">
        <f t="shared" si="321"/>
        <v>0.47495331191729118</v>
      </c>
      <c r="FN98" s="93">
        <f t="shared" si="322"/>
        <v>0.48193791944548658</v>
      </c>
      <c r="FO98" s="93">
        <f t="shared" si="323"/>
        <v>0.48902524179027312</v>
      </c>
      <c r="FP98" s="93">
        <f t="shared" si="324"/>
        <v>0.49621678946365944</v>
      </c>
      <c r="FQ98" s="93">
        <f t="shared" si="325"/>
        <v>0.50351409519106616</v>
      </c>
      <c r="FR98" s="93">
        <f t="shared" si="326"/>
        <v>0.51091871423799351</v>
      </c>
      <c r="FS98" s="93">
        <f t="shared" si="327"/>
        <v>0.51843222474149331</v>
      </c>
      <c r="FT98" s="93">
        <f t="shared" si="328"/>
        <v>0.5260562280465152</v>
      </c>
      <c r="FU98" s="93">
        <f t="shared" si="329"/>
        <v>0.53379234904719919</v>
      </c>
      <c r="FV98" s="93">
        <f t="shared" si="330"/>
        <v>0.54164223653318744</v>
      </c>
      <c r="FW98" s="93">
        <f t="shared" si="331"/>
        <v>0.54960756354102847</v>
      </c>
      <c r="FX98" s="93">
        <f t="shared" si="332"/>
        <v>0.55769002771074938</v>
      </c>
      <c r="FY98" s="93">
        <f t="shared" si="333"/>
        <v>0.56589135164767213</v>
      </c>
      <c r="FZ98" s="93">
        <f t="shared" si="334"/>
        <v>0.57421328328954968</v>
      </c>
      <c r="GA98" s="93">
        <f t="shared" si="335"/>
        <v>0.58265759627910185</v>
      </c>
      <c r="GB98" s="93">
        <f t="shared" si="336"/>
        <v>0.59122609034202978</v>
      </c>
      <c r="GC98" s="93">
        <f t="shared" si="337"/>
        <v>0.59992059167058898</v>
      </c>
      <c r="GD98" s="93">
        <f t="shared" si="338"/>
        <v>0.60874295331280348</v>
      </c>
      <c r="GE98" s="93">
        <f t="shared" si="339"/>
        <v>0.61769505556740356</v>
      </c>
      <c r="GF98" s="93">
        <f t="shared" si="340"/>
        <v>0.62677880638457129</v>
      </c>
      <c r="GG98" s="93">
        <f t="shared" si="341"/>
        <v>0.63599614177257957</v>
      </c>
      <c r="GH98" s="93">
        <f t="shared" si="342"/>
        <v>0.64534902621041157</v>
      </c>
      <c r="GI98" s="93">
        <f t="shared" si="343"/>
        <v>0.65483945306644697</v>
      </c>
      <c r="GJ98" s="93">
        <f t="shared" si="344"/>
        <v>0.6644694450233064</v>
      </c>
      <c r="GK98" s="93">
        <f t="shared" si="345"/>
        <v>0.67424105450894323</v>
      </c>
      <c r="GL98" s="93">
        <f t="shared" si="346"/>
        <v>0.68415636413407466</v>
      </c>
      <c r="GM98" s="93">
        <f t="shared" si="347"/>
        <v>0.69421748713604636</v>
      </c>
      <c r="GN98" s="93">
        <f t="shared" si="348"/>
        <v>0.70442656782922342</v>
      </c>
      <c r="GO98" s="93">
        <f t="shared" si="349"/>
        <v>0.71478578206200605</v>
      </c>
      <c r="GP98" s="93">
        <f t="shared" si="350"/>
        <v>0.72529733768056492</v>
      </c>
      <c r="GQ98" s="93">
        <f t="shared" si="351"/>
        <v>0.73596347499939674</v>
      </c>
      <c r="GR98" s="93">
        <f t="shared" si="352"/>
        <v>0.7467864672787996</v>
      </c>
      <c r="GS98" s="93">
        <f t="shared" si="353"/>
        <v>0.75776862120937016</v>
      </c>
      <c r="GT98" s="93">
        <f t="shared" si="354"/>
        <v>0.76891227740362555</v>
      </c>
      <c r="GU98" s="93">
        <f t="shared" si="355"/>
        <v>0.78021981089485526</v>
      </c>
      <c r="GV98" s="93">
        <f t="shared" si="356"/>
        <v>0.79169363164330897</v>
      </c>
      <c r="GW98" s="93">
        <f t="shared" si="357"/>
        <v>0.80333618504982807</v>
      </c>
      <c r="GX98" s="93">
        <f t="shared" si="358"/>
        <v>0.81514995247703126</v>
      </c>
      <c r="GY98" s="93">
        <f t="shared" si="359"/>
        <v>0.827137451778164</v>
      </c>
      <c r="GZ98" s="93">
        <f t="shared" si="360"/>
        <v>0.83930123783372512</v>
      </c>
      <c r="HA98" s="93">
        <f t="shared" si="361"/>
        <v>0.8516439030959857</v>
      </c>
      <c r="HB98" s="93">
        <f t="shared" si="362"/>
        <v>0.86416807814151486</v>
      </c>
      <c r="HC98" s="93">
        <f t="shared" si="363"/>
        <v>0.8768764322318312</v>
      </c>
      <c r="HD98" s="93">
        <f t="shared" si="364"/>
        <v>0.88977167388229927</v>
      </c>
      <c r="HE98" s="93">
        <f t="shared" si="365"/>
        <v>0.90285655143939192</v>
      </c>
      <c r="HF98" s="93">
        <f t="shared" si="366"/>
        <v>0.91613385366644173</v>
      </c>
      <c r="HG98" s="93">
        <f t="shared" si="367"/>
        <v>0.92960641033800695</v>
      </c>
      <c r="HH98" s="93">
        <f t="shared" si="368"/>
        <v>0.94327709284297756</v>
      </c>
      <c r="HI98" s="93">
        <f t="shared" si="369"/>
        <v>0.95714881479655067</v>
      </c>
      <c r="HJ98" s="93">
        <f t="shared" si="370"/>
        <v>0.97122453266120568</v>
      </c>
      <c r="HK98" s="93">
        <f t="shared" si="371"/>
        <v>0.98550724637681164</v>
      </c>
      <c r="HL98" s="93">
        <f t="shared" si="372"/>
        <v>1</v>
      </c>
      <c r="HM98" s="93">
        <f t="shared" si="373"/>
        <v>0</v>
      </c>
      <c r="HN98" s="93">
        <f t="shared" si="374"/>
        <v>0</v>
      </c>
      <c r="HO98" s="93">
        <f t="shared" si="375"/>
        <v>0</v>
      </c>
      <c r="HP98" s="93">
        <f t="shared" si="376"/>
        <v>0</v>
      </c>
      <c r="HQ98" s="93">
        <f t="shared" si="377"/>
        <v>0</v>
      </c>
    </row>
    <row r="99" spans="2:225" x14ac:dyDescent="0.25">
      <c r="B99" s="40">
        <v>95</v>
      </c>
      <c r="C99" s="91">
        <f t="shared" ca="1" si="271"/>
        <v>0</v>
      </c>
      <c r="D99" s="91">
        <f t="shared" ca="1" si="272"/>
        <v>0</v>
      </c>
      <c r="E99" s="91">
        <f t="shared" ca="1" si="273"/>
        <v>0</v>
      </c>
      <c r="F99" s="91">
        <f t="shared" ca="1" si="274"/>
        <v>0</v>
      </c>
      <c r="H99" s="40">
        <v>95</v>
      </c>
      <c r="I99" s="91">
        <v>0</v>
      </c>
      <c r="J99" s="41">
        <v>0</v>
      </c>
      <c r="K99" s="92">
        <f t="shared" si="275"/>
        <v>0</v>
      </c>
      <c r="L99" s="92">
        <f t="shared" si="276"/>
        <v>0</v>
      </c>
      <c r="M99" s="42"/>
      <c r="N99" s="40">
        <v>95</v>
      </c>
      <c r="O99" s="54">
        <v>0</v>
      </c>
      <c r="P99" s="92">
        <f t="shared" si="393"/>
        <v>0</v>
      </c>
      <c r="Q99" s="92">
        <f t="shared" si="277"/>
        <v>0</v>
      </c>
      <c r="R99" s="42"/>
      <c r="S99" s="40">
        <v>95</v>
      </c>
      <c r="T99" s="54">
        <f>'7. Dödsrisk'!F99</f>
        <v>0.23977000000000001</v>
      </c>
      <c r="U99" s="90">
        <f t="shared" si="380"/>
        <v>0.76022999999999996</v>
      </c>
      <c r="V99" s="43"/>
      <c r="W99" s="37">
        <v>95</v>
      </c>
      <c r="X99" s="93">
        <f t="shared" si="395"/>
        <v>0.13006221024359407</v>
      </c>
      <c r="Y99" s="93">
        <f t="shared" si="395"/>
        <v>0.13033591566649375</v>
      </c>
      <c r="Z99" s="93">
        <f t="shared" si="395"/>
        <v>0.13036068419649108</v>
      </c>
      <c r="AA99" s="93">
        <f t="shared" si="395"/>
        <v>0.13037502544929053</v>
      </c>
      <c r="AB99" s="93">
        <f t="shared" si="395"/>
        <v>0.13038154452651676</v>
      </c>
      <c r="AC99" s="93">
        <f t="shared" si="395"/>
        <v>0.13039067187354803</v>
      </c>
      <c r="AD99" s="93">
        <f t="shared" si="395"/>
        <v>0.13039067187354803</v>
      </c>
      <c r="AE99" s="93">
        <f t="shared" si="395"/>
        <v>0.13040501642535482</v>
      </c>
      <c r="AF99" s="93">
        <f t="shared" si="395"/>
        <v>0.13041675393320878</v>
      </c>
      <c r="AG99" s="93">
        <f t="shared" si="395"/>
        <v>0.1304284924975336</v>
      </c>
      <c r="AH99" s="93">
        <f t="shared" si="395"/>
        <v>0.13044023211842423</v>
      </c>
      <c r="AI99" s="93">
        <f t="shared" si="395"/>
        <v>0.13046632538350095</v>
      </c>
      <c r="AJ99" s="93">
        <f t="shared" si="395"/>
        <v>0.13047154424527077</v>
      </c>
      <c r="AK99" s="93">
        <f t="shared" si="395"/>
        <v>0.13047676331580327</v>
      </c>
      <c r="AL99" s="93">
        <f t="shared" si="395"/>
        <v>0.13049764293867358</v>
      </c>
      <c r="AM99" s="93">
        <f t="shared" si="395"/>
        <v>0.13052374768821118</v>
      </c>
      <c r="AN99" s="93">
        <f t="shared" si="394"/>
        <v>0.13053157958298625</v>
      </c>
      <c r="AO99" s="93">
        <f t="shared" si="394"/>
        <v>0.13056160875299941</v>
      </c>
      <c r="AP99" s="93">
        <f t="shared" si="394"/>
        <v>0.13056683142625641</v>
      </c>
      <c r="AQ99" s="93">
        <f t="shared" si="394"/>
        <v>0.13059295001625967</v>
      </c>
      <c r="AR99" s="93">
        <f t="shared" si="394"/>
        <v>0.13062168678735281</v>
      </c>
      <c r="AS99" s="93">
        <f t="shared" si="394"/>
        <v>0.13065565725824002</v>
      </c>
      <c r="AT99" s="93">
        <f t="shared" si="394"/>
        <v>0.13068963656374658</v>
      </c>
      <c r="AU99" s="93">
        <f t="shared" si="394"/>
        <v>0.13071185757953521</v>
      </c>
      <c r="AV99" s="93">
        <f t="shared" si="394"/>
        <v>0.13074715931254952</v>
      </c>
      <c r="AW99" s="93">
        <f t="shared" si="394"/>
        <v>0.13078116241477733</v>
      </c>
      <c r="AX99" s="93">
        <f t="shared" si="394"/>
        <v>0.13080994060170972</v>
      </c>
      <c r="AY99" s="93">
        <f t="shared" si="394"/>
        <v>0.13084657764344992</v>
      </c>
      <c r="AZ99" s="93">
        <f t="shared" si="394"/>
        <v>0.13088322494643498</v>
      </c>
      <c r="BA99" s="93">
        <f t="shared" si="394"/>
        <v>0.13092250169694397</v>
      </c>
      <c r="BB99" s="93">
        <f t="shared" si="394"/>
        <v>0.13097096095249636</v>
      </c>
      <c r="BC99" s="93">
        <f t="shared" si="394"/>
        <v>0.13100502225828353</v>
      </c>
      <c r="BD99" s="93">
        <f t="shared" si="397"/>
        <v>0.1310561341506023</v>
      </c>
      <c r="BE99" s="93">
        <f t="shared" si="397"/>
        <v>0.13110726598433617</v>
      </c>
      <c r="BF99" s="93">
        <f t="shared" si="397"/>
        <v>0.1311597298762866</v>
      </c>
      <c r="BG99" s="93">
        <f t="shared" si="397"/>
        <v>0.13122140393613674</v>
      </c>
      <c r="BH99" s="93">
        <f t="shared" si="397"/>
        <v>0.13125421749050933</v>
      </c>
      <c r="BI99" s="93">
        <f t="shared" si="397"/>
        <v>0.13129885910260408</v>
      </c>
      <c r="BJ99" s="93">
        <f t="shared" si="397"/>
        <v>0.13135271371522747</v>
      </c>
      <c r="BK99" s="93">
        <f t="shared" si="397"/>
        <v>0.13141447852013191</v>
      </c>
      <c r="BL99" s="93">
        <f t="shared" si="397"/>
        <v>0.13146443500543389</v>
      </c>
      <c r="BM99" s="93">
        <f t="shared" si="397"/>
        <v>0.13153283207811459</v>
      </c>
      <c r="BN99" s="93">
        <f t="shared" si="397"/>
        <v>0.13159863139381145</v>
      </c>
      <c r="BO99" s="93">
        <f t="shared" si="397"/>
        <v>0.13168422614080297</v>
      </c>
      <c r="BP99" s="93">
        <f t="shared" si="397"/>
        <v>0.13177778837054613</v>
      </c>
      <c r="BQ99" s="93">
        <f t="shared" si="397"/>
        <v>0.13187405643174119</v>
      </c>
      <c r="BR99" s="93">
        <f t="shared" si="397"/>
        <v>0.13196907416514014</v>
      </c>
      <c r="BS99" s="93">
        <f t="shared" si="396"/>
        <v>0.1321064648886244</v>
      </c>
      <c r="BT99" s="93">
        <f t="shared" si="390"/>
        <v>0.13223605622372364</v>
      </c>
      <c r="BU99" s="93">
        <f t="shared" si="390"/>
        <v>0.13238697737793442</v>
      </c>
      <c r="BV99" s="93">
        <f t="shared" si="390"/>
        <v>0.13259249574634124</v>
      </c>
      <c r="BW99" s="93">
        <f t="shared" si="390"/>
        <v>0.13279700313116324</v>
      </c>
      <c r="BX99" s="93">
        <f t="shared" si="390"/>
        <v>0.13302847267361539</v>
      </c>
      <c r="BY99" s="93">
        <f t="shared" si="390"/>
        <v>0.13325100184669933</v>
      </c>
      <c r="BZ99" s="93">
        <f t="shared" si="390"/>
        <v>0.13351268671265612</v>
      </c>
      <c r="CA99" s="93">
        <f t="shared" si="390"/>
        <v>0.13377756629391807</v>
      </c>
      <c r="CB99" s="93">
        <f t="shared" si="390"/>
        <v>0.1341357086359761</v>
      </c>
      <c r="CC99" s="93">
        <f t="shared" si="390"/>
        <v>0.13453123045350945</v>
      </c>
      <c r="CD99" s="93">
        <f t="shared" si="390"/>
        <v>0.13497259082550886</v>
      </c>
      <c r="CE99" s="93">
        <f t="shared" si="390"/>
        <v>0.1354208337853384</v>
      </c>
      <c r="CF99" s="93">
        <f t="shared" si="390"/>
        <v>0.13595786736141593</v>
      </c>
      <c r="CG99" s="93">
        <f t="shared" si="390"/>
        <v>0.13659165262961737</v>
      </c>
      <c r="CH99" s="93">
        <f t="shared" si="390"/>
        <v>0.13726286805440341</v>
      </c>
      <c r="CI99" s="93">
        <f t="shared" si="390"/>
        <v>0.13794154043333542</v>
      </c>
      <c r="CJ99" s="93">
        <f t="shared" ref="CJ99:CY103" si="398">IF($W99&lt;CJ$3,0,IF($W99=CJ$3,1,CJ98*$U98))</f>
        <v>0.1387755816792276</v>
      </c>
      <c r="CK99" s="93">
        <f t="shared" si="398"/>
        <v>0.13965541076705998</v>
      </c>
      <c r="CL99" s="93">
        <f t="shared" si="398"/>
        <v>0.14066397144230131</v>
      </c>
      <c r="CM99" s="93">
        <f t="shared" si="398"/>
        <v>0.14176120315471888</v>
      </c>
      <c r="CN99" s="93">
        <f t="shared" si="398"/>
        <v>0.14298082963147538</v>
      </c>
      <c r="CO99" s="93">
        <f t="shared" si="398"/>
        <v>0.14432740431372237</v>
      </c>
      <c r="CP99" s="93">
        <f t="shared" si="398"/>
        <v>0.14596218073798783</v>
      </c>
      <c r="CQ99" s="93">
        <f t="shared" si="398"/>
        <v>0.14757816160759091</v>
      </c>
      <c r="CR99" s="93">
        <f t="shared" si="398"/>
        <v>0.14960834687468033</v>
      </c>
      <c r="CS99" s="93">
        <f t="shared" si="398"/>
        <v>0.15172798685098871</v>
      </c>
      <c r="CT99" s="93">
        <f t="shared" si="398"/>
        <v>0.1540620265532707</v>
      </c>
      <c r="CU99" s="93">
        <f t="shared" si="398"/>
        <v>0.15672796931125516</v>
      </c>
      <c r="CV99" s="93">
        <f t="shared" si="398"/>
        <v>0.16007023583550045</v>
      </c>
      <c r="CW99" s="93">
        <f t="shared" si="398"/>
        <v>0.1634954658449522</v>
      </c>
      <c r="CX99" s="93">
        <f t="shared" si="398"/>
        <v>0.16774099030969042</v>
      </c>
      <c r="CY99" s="93">
        <f t="shared" si="398"/>
        <v>0.17241870990953614</v>
      </c>
      <c r="CZ99" s="93">
        <f t="shared" si="392"/>
        <v>0.17786126460649485</v>
      </c>
      <c r="DA99" s="93">
        <f t="shared" si="392"/>
        <v>0.18464704345340763</v>
      </c>
      <c r="DB99" s="93">
        <f t="shared" si="392"/>
        <v>0.19289927441278662</v>
      </c>
      <c r="DC99" s="93">
        <f t="shared" si="392"/>
        <v>0.20255294791018608</v>
      </c>
      <c r="DD99" s="93">
        <f t="shared" si="392"/>
        <v>0.21473940939325323</v>
      </c>
      <c r="DE99" s="93">
        <f t="shared" si="392"/>
        <v>0.22862859663907714</v>
      </c>
      <c r="DF99" s="93">
        <f t="shared" si="392"/>
        <v>0.24637764196633169</v>
      </c>
      <c r="DG99" s="93">
        <f t="shared" si="392"/>
        <v>0.26792409792115057</v>
      </c>
      <c r="DH99" s="93">
        <f t="shared" si="392"/>
        <v>0.2943897351072966</v>
      </c>
      <c r="DI99" s="93">
        <f t="shared" si="392"/>
        <v>0.32919190310338664</v>
      </c>
      <c r="DJ99" s="93">
        <f t="shared" si="392"/>
        <v>0.3749850812222475</v>
      </c>
      <c r="DK99" s="93">
        <f t="shared" si="392"/>
        <v>0.43325332026463875</v>
      </c>
      <c r="DL99" s="93">
        <f t="shared" si="392"/>
        <v>0.51406421483701792</v>
      </c>
      <c r="DM99" s="93">
        <f t="shared" si="392"/>
        <v>0.62643393390000002</v>
      </c>
      <c r="DN99" s="93">
        <f t="shared" si="392"/>
        <v>0.78530999999999995</v>
      </c>
      <c r="DO99" s="93">
        <f t="shared" si="391"/>
        <v>1</v>
      </c>
      <c r="DP99" s="93">
        <f t="shared" si="391"/>
        <v>0</v>
      </c>
      <c r="DQ99" s="93">
        <f t="shared" si="391"/>
        <v>0</v>
      </c>
      <c r="DR99" s="93">
        <f t="shared" si="391"/>
        <v>0</v>
      </c>
      <c r="DS99" s="93">
        <f t="shared" si="391"/>
        <v>0</v>
      </c>
      <c r="DU99" s="37">
        <v>95</v>
      </c>
      <c r="DV99" s="93">
        <f t="shared" si="278"/>
        <v>0.2498521477654104</v>
      </c>
      <c r="DW99" s="93">
        <f t="shared" si="279"/>
        <v>0.25352644405607816</v>
      </c>
      <c r="DX99" s="93">
        <f t="shared" si="280"/>
        <v>0.25725477411572639</v>
      </c>
      <c r="DY99" s="93">
        <f t="shared" si="281"/>
        <v>0.26103793255860469</v>
      </c>
      <c r="DZ99" s="93">
        <f t="shared" si="282"/>
        <v>0.26487672568446646</v>
      </c>
      <c r="EA99" s="93">
        <f t="shared" si="283"/>
        <v>0.2687719716504145</v>
      </c>
      <c r="EB99" s="93">
        <f t="shared" si="284"/>
        <v>0.27272450064527348</v>
      </c>
      <c r="EC99" s="93">
        <f t="shared" si="285"/>
        <v>0.27673515506652752</v>
      </c>
      <c r="ED99" s="93">
        <f t="shared" si="286"/>
        <v>0.28080478969985878</v>
      </c>
      <c r="EE99" s="93">
        <f t="shared" si="287"/>
        <v>0.28493427190132725</v>
      </c>
      <c r="EF99" s="93">
        <f t="shared" si="288"/>
        <v>0.2891244817822291</v>
      </c>
      <c r="EG99" s="93">
        <f t="shared" si="289"/>
        <v>0.29337631239667361</v>
      </c>
      <c r="EH99" s="93">
        <f t="shared" si="290"/>
        <v>0.29769066993191878</v>
      </c>
      <c r="EI99" s="93">
        <f t="shared" si="291"/>
        <v>0.30206847390150576</v>
      </c>
      <c r="EJ99" s="93">
        <f t="shared" si="292"/>
        <v>0.30651065734123378</v>
      </c>
      <c r="EK99" s="93">
        <f t="shared" si="293"/>
        <v>0.3110181670080166</v>
      </c>
      <c r="EL99" s="93">
        <f t="shared" si="294"/>
        <v>0.31559196358166391</v>
      </c>
      <c r="EM99" s="93">
        <f t="shared" si="295"/>
        <v>0.32023302186962954</v>
      </c>
      <c r="EN99" s="93">
        <f t="shared" si="296"/>
        <v>0.3249423310147711</v>
      </c>
      <c r="EO99" s="93">
        <f t="shared" si="297"/>
        <v>0.32972089470616478</v>
      </c>
      <c r="EP99" s="93">
        <f t="shared" si="298"/>
        <v>0.33456973139302015</v>
      </c>
      <c r="EQ99" s="93">
        <f t="shared" si="299"/>
        <v>0.33948987450174101</v>
      </c>
      <c r="ER99" s="93">
        <f t="shared" si="300"/>
        <v>0.34448237265617832</v>
      </c>
      <c r="ES99" s="93">
        <f t="shared" si="301"/>
        <v>0.34954828990112208</v>
      </c>
      <c r="ET99" s="93">
        <f t="shared" si="302"/>
        <v>0.35468870592907975</v>
      </c>
      <c r="EU99" s="93">
        <f t="shared" si="303"/>
        <v>0.35990471631038967</v>
      </c>
      <c r="EV99" s="93">
        <f t="shared" si="304"/>
        <v>0.3651974327267189</v>
      </c>
      <c r="EW99" s="93">
        <f t="shared" si="305"/>
        <v>0.37056798320799411</v>
      </c>
      <c r="EX99" s="93">
        <f t="shared" si="306"/>
        <v>0.37601751237281755</v>
      </c>
      <c r="EY99" s="93">
        <f t="shared" si="307"/>
        <v>0.3815471816724178</v>
      </c>
      <c r="EZ99" s="93">
        <f t="shared" si="308"/>
        <v>0.38715816963818861</v>
      </c>
      <c r="FA99" s="93">
        <f t="shared" si="309"/>
        <v>0.39285167213286781</v>
      </c>
      <c r="FB99" s="93">
        <f t="shared" si="310"/>
        <v>0.39862890260540995</v>
      </c>
      <c r="FC99" s="93">
        <f t="shared" si="311"/>
        <v>0.40449109234960712</v>
      </c>
      <c r="FD99" s="93">
        <f t="shared" si="312"/>
        <v>0.41043949076651309</v>
      </c>
      <c r="FE99" s="93">
        <f t="shared" si="313"/>
        <v>0.41647536563072646</v>
      </c>
      <c r="FF99" s="93">
        <f t="shared" si="314"/>
        <v>0.42260000336059006</v>
      </c>
      <c r="FG99" s="93">
        <f t="shared" si="315"/>
        <v>0.42881470929236343</v>
      </c>
      <c r="FH99" s="93">
        <f t="shared" si="316"/>
        <v>0.43512080795842756</v>
      </c>
      <c r="FI99" s="93">
        <f t="shared" si="317"/>
        <v>0.44151964336958088</v>
      </c>
      <c r="FJ99" s="93">
        <f t="shared" si="318"/>
        <v>0.44801257930148641</v>
      </c>
      <c r="FK99" s="93">
        <f t="shared" si="319"/>
        <v>0.45460099958533173</v>
      </c>
      <c r="FL99" s="93">
        <f t="shared" si="320"/>
        <v>0.46128630840276302</v>
      </c>
      <c r="FM99" s="93">
        <f t="shared" si="321"/>
        <v>0.46806993058515656</v>
      </c>
      <c r="FN99" s="93">
        <f t="shared" si="322"/>
        <v>0.47495331191729118</v>
      </c>
      <c r="FO99" s="93">
        <f t="shared" si="323"/>
        <v>0.48193791944548658</v>
      </c>
      <c r="FP99" s="93">
        <f t="shared" si="324"/>
        <v>0.48902524179027312</v>
      </c>
      <c r="FQ99" s="93">
        <f t="shared" si="325"/>
        <v>0.49621678946365944</v>
      </c>
      <c r="FR99" s="93">
        <f t="shared" si="326"/>
        <v>0.50351409519106616</v>
      </c>
      <c r="FS99" s="93">
        <f t="shared" si="327"/>
        <v>0.51091871423799351</v>
      </c>
      <c r="FT99" s="93">
        <f t="shared" si="328"/>
        <v>0.51843222474149331</v>
      </c>
      <c r="FU99" s="93">
        <f t="shared" si="329"/>
        <v>0.5260562280465152</v>
      </c>
      <c r="FV99" s="93">
        <f t="shared" si="330"/>
        <v>0.53379234904719919</v>
      </c>
      <c r="FW99" s="93">
        <f t="shared" si="331"/>
        <v>0.54164223653318744</v>
      </c>
      <c r="FX99" s="93">
        <f t="shared" si="332"/>
        <v>0.54960756354102847</v>
      </c>
      <c r="FY99" s="93">
        <f t="shared" si="333"/>
        <v>0.55769002771074938</v>
      </c>
      <c r="FZ99" s="93">
        <f t="shared" si="334"/>
        <v>0.56589135164767213</v>
      </c>
      <c r="GA99" s="93">
        <f t="shared" si="335"/>
        <v>0.57421328328954968</v>
      </c>
      <c r="GB99" s="93">
        <f t="shared" si="336"/>
        <v>0.58265759627910185</v>
      </c>
      <c r="GC99" s="93">
        <f t="shared" si="337"/>
        <v>0.59122609034202978</v>
      </c>
      <c r="GD99" s="93">
        <f t="shared" si="338"/>
        <v>0.59992059167058898</v>
      </c>
      <c r="GE99" s="93">
        <f t="shared" si="339"/>
        <v>0.60874295331280348</v>
      </c>
      <c r="GF99" s="93">
        <f t="shared" si="340"/>
        <v>0.61769505556740356</v>
      </c>
      <c r="GG99" s="93">
        <f t="shared" si="341"/>
        <v>0.62677880638457129</v>
      </c>
      <c r="GH99" s="93">
        <f t="shared" si="342"/>
        <v>0.63599614177257957</v>
      </c>
      <c r="GI99" s="93">
        <f t="shared" si="343"/>
        <v>0.64534902621041157</v>
      </c>
      <c r="GJ99" s="93">
        <f t="shared" si="344"/>
        <v>0.65483945306644697</v>
      </c>
      <c r="GK99" s="93">
        <f t="shared" si="345"/>
        <v>0.6644694450233064</v>
      </c>
      <c r="GL99" s="93">
        <f t="shared" si="346"/>
        <v>0.67424105450894323</v>
      </c>
      <c r="GM99" s="93">
        <f t="shared" si="347"/>
        <v>0.68415636413407466</v>
      </c>
      <c r="GN99" s="93">
        <f t="shared" si="348"/>
        <v>0.69421748713604636</v>
      </c>
      <c r="GO99" s="93">
        <f t="shared" si="349"/>
        <v>0.70442656782922342</v>
      </c>
      <c r="GP99" s="93">
        <f t="shared" si="350"/>
        <v>0.71478578206200605</v>
      </c>
      <c r="GQ99" s="93">
        <f t="shared" si="351"/>
        <v>0.72529733768056492</v>
      </c>
      <c r="GR99" s="93">
        <f t="shared" si="352"/>
        <v>0.73596347499939674</v>
      </c>
      <c r="GS99" s="93">
        <f t="shared" si="353"/>
        <v>0.7467864672787996</v>
      </c>
      <c r="GT99" s="93">
        <f t="shared" si="354"/>
        <v>0.75776862120937016</v>
      </c>
      <c r="GU99" s="93">
        <f t="shared" si="355"/>
        <v>0.76891227740362555</v>
      </c>
      <c r="GV99" s="93">
        <f t="shared" si="356"/>
        <v>0.78021981089485526</v>
      </c>
      <c r="GW99" s="93">
        <f t="shared" si="357"/>
        <v>0.79169363164330897</v>
      </c>
      <c r="GX99" s="93">
        <f t="shared" si="358"/>
        <v>0.80333618504982807</v>
      </c>
      <c r="GY99" s="93">
        <f t="shared" si="359"/>
        <v>0.81514995247703126</v>
      </c>
      <c r="GZ99" s="93">
        <f t="shared" si="360"/>
        <v>0.827137451778164</v>
      </c>
      <c r="HA99" s="93">
        <f t="shared" si="361"/>
        <v>0.83930123783372512</v>
      </c>
      <c r="HB99" s="93">
        <f t="shared" si="362"/>
        <v>0.8516439030959857</v>
      </c>
      <c r="HC99" s="93">
        <f t="shared" si="363"/>
        <v>0.86416807814151486</v>
      </c>
      <c r="HD99" s="93">
        <f t="shared" si="364"/>
        <v>0.8768764322318312</v>
      </c>
      <c r="HE99" s="93">
        <f t="shared" si="365"/>
        <v>0.88977167388229927</v>
      </c>
      <c r="HF99" s="93">
        <f t="shared" si="366"/>
        <v>0.90285655143939192</v>
      </c>
      <c r="HG99" s="93">
        <f t="shared" si="367"/>
        <v>0.91613385366644173</v>
      </c>
      <c r="HH99" s="93">
        <f t="shared" si="368"/>
        <v>0.92960641033800695</v>
      </c>
      <c r="HI99" s="93">
        <f t="shared" si="369"/>
        <v>0.94327709284297756</v>
      </c>
      <c r="HJ99" s="93">
        <f t="shared" si="370"/>
        <v>0.95714881479655067</v>
      </c>
      <c r="HK99" s="93">
        <f t="shared" si="371"/>
        <v>0.97122453266120568</v>
      </c>
      <c r="HL99" s="93">
        <f t="shared" si="372"/>
        <v>0.98550724637681164</v>
      </c>
      <c r="HM99" s="93">
        <f t="shared" si="373"/>
        <v>1</v>
      </c>
      <c r="HN99" s="93">
        <f t="shared" si="374"/>
        <v>0</v>
      </c>
      <c r="HO99" s="93">
        <f t="shared" si="375"/>
        <v>0</v>
      </c>
      <c r="HP99" s="93">
        <f t="shared" si="376"/>
        <v>0</v>
      </c>
      <c r="HQ99" s="93">
        <f t="shared" si="377"/>
        <v>0</v>
      </c>
    </row>
    <row r="100" spans="2:225" x14ac:dyDescent="0.25">
      <c r="B100" s="40">
        <v>96</v>
      </c>
      <c r="C100" s="91">
        <f t="shared" ref="C100:C103" ca="1" si="399">SUMPRODUCT($K$4:$K$103,OFFSET($X$4,0,B100,100,1),OFFSET($DV$4,0,B100,100,1))</f>
        <v>0</v>
      </c>
      <c r="D100" s="91">
        <f t="shared" ca="1" si="272"/>
        <v>0</v>
      </c>
      <c r="E100" s="91">
        <f t="shared" ca="1" si="273"/>
        <v>0</v>
      </c>
      <c r="F100" s="91">
        <f t="shared" ca="1" si="274"/>
        <v>0</v>
      </c>
      <c r="H100" s="40">
        <v>96</v>
      </c>
      <c r="I100" s="91">
        <v>0</v>
      </c>
      <c r="J100" s="41">
        <v>0</v>
      </c>
      <c r="K100" s="92">
        <f t="shared" ref="K100:K103" si="400">I100*J100</f>
        <v>0</v>
      </c>
      <c r="L100" s="92">
        <f t="shared" ref="L100:L103" si="401">K100/AD_2015</f>
        <v>0</v>
      </c>
      <c r="M100" s="42"/>
      <c r="N100" s="40">
        <v>96</v>
      </c>
      <c r="O100" s="54">
        <v>0</v>
      </c>
      <c r="P100" s="92">
        <f t="shared" si="393"/>
        <v>0</v>
      </c>
      <c r="Q100" s="92">
        <f t="shared" ref="Q100:Q103" si="402">P100*365</f>
        <v>0</v>
      </c>
      <c r="R100" s="42"/>
      <c r="S100" s="40">
        <v>96</v>
      </c>
      <c r="T100" s="54">
        <f>'7. Dödsrisk'!F100</f>
        <v>0.26508999999999999</v>
      </c>
      <c r="U100" s="90">
        <f t="shared" si="380"/>
        <v>0.73490999999999995</v>
      </c>
      <c r="V100" s="43"/>
      <c r="W100" s="37">
        <v>96</v>
      </c>
      <c r="X100" s="93">
        <f t="shared" si="395"/>
        <v>9.8877194093487511E-2</v>
      </c>
      <c r="Y100" s="93">
        <f t="shared" si="395"/>
        <v>9.9085273167138541E-2</v>
      </c>
      <c r="Z100" s="93">
        <f t="shared" si="395"/>
        <v>9.9104102946698414E-2</v>
      </c>
      <c r="AA100" s="93">
        <f t="shared" si="395"/>
        <v>9.9115005597314135E-2</v>
      </c>
      <c r="AB100" s="93">
        <f t="shared" si="395"/>
        <v>9.9119961595393838E-2</v>
      </c>
      <c r="AC100" s="93">
        <f t="shared" si="395"/>
        <v>9.9126900478427413E-2</v>
      </c>
      <c r="AD100" s="93">
        <f t="shared" si="395"/>
        <v>9.9126900478427413E-2</v>
      </c>
      <c r="AE100" s="93">
        <f t="shared" si="395"/>
        <v>9.9137805637047494E-2</v>
      </c>
      <c r="AF100" s="93">
        <f t="shared" si="395"/>
        <v>9.9146728842643306E-2</v>
      </c>
      <c r="AG100" s="93">
        <f t="shared" si="395"/>
        <v>9.9155652851399961E-2</v>
      </c>
      <c r="AH100" s="93">
        <f t="shared" si="395"/>
        <v>9.9164577663389653E-2</v>
      </c>
      <c r="AI100" s="93">
        <f t="shared" si="395"/>
        <v>9.9184414546298921E-2</v>
      </c>
      <c r="AJ100" s="93">
        <f t="shared" si="395"/>
        <v>9.9188382081582191E-2</v>
      </c>
      <c r="AK100" s="93">
        <f t="shared" si="395"/>
        <v>9.9192349775573119E-2</v>
      </c>
      <c r="AL100" s="93">
        <f t="shared" si="395"/>
        <v>9.9208223091267811E-2</v>
      </c>
      <c r="AM100" s="93">
        <f t="shared" si="395"/>
        <v>9.9228068705008776E-2</v>
      </c>
      <c r="AN100" s="93">
        <f t="shared" si="394"/>
        <v>9.9234022746373635E-2</v>
      </c>
      <c r="AO100" s="93">
        <f t="shared" si="394"/>
        <v>9.9256851822292741E-2</v>
      </c>
      <c r="AP100" s="93">
        <f t="shared" si="394"/>
        <v>9.9260822255182901E-2</v>
      </c>
      <c r="AQ100" s="93">
        <f t="shared" si="394"/>
        <v>9.9280678390861091E-2</v>
      </c>
      <c r="AR100" s="93">
        <f t="shared" si="394"/>
        <v>9.9302524946349224E-2</v>
      </c>
      <c r="AS100" s="93">
        <f t="shared" si="394"/>
        <v>9.9328350317431813E-2</v>
      </c>
      <c r="AT100" s="93">
        <f t="shared" si="394"/>
        <v>9.935418240485705E-2</v>
      </c>
      <c r="AU100" s="93">
        <f t="shared" si="394"/>
        <v>9.9371075487690044E-2</v>
      </c>
      <c r="AV100" s="93">
        <f t="shared" si="394"/>
        <v>9.9397912924179516E-2</v>
      </c>
      <c r="AW100" s="93">
        <f t="shared" si="394"/>
        <v>9.942376310258616E-2</v>
      </c>
      <c r="AX100" s="93">
        <f t="shared" si="394"/>
        <v>9.9445641143637784E-2</v>
      </c>
      <c r="AY100" s="93">
        <f t="shared" si="394"/>
        <v>9.9473493721879927E-2</v>
      </c>
      <c r="AZ100" s="93">
        <f t="shared" si="394"/>
        <v>9.9501354101028255E-2</v>
      </c>
      <c r="BA100" s="93">
        <f t="shared" si="394"/>
        <v>9.9531213465067714E-2</v>
      </c>
      <c r="BB100" s="93">
        <f t="shared" si="394"/>
        <v>9.9568053644916305E-2</v>
      </c>
      <c r="BC100" s="93">
        <f t="shared" si="394"/>
        <v>9.9593948071414889E-2</v>
      </c>
      <c r="BD100" s="93">
        <f t="shared" si="397"/>
        <v>9.9632804865312383E-2</v>
      </c>
      <c r="BE100" s="93">
        <f t="shared" si="397"/>
        <v>9.9671676819271887E-2</v>
      </c>
      <c r="BF100" s="93">
        <f t="shared" si="397"/>
        <v>9.9711561443849364E-2</v>
      </c>
      <c r="BG100" s="93">
        <f t="shared" si="397"/>
        <v>9.9758447914369233E-2</v>
      </c>
      <c r="BH100" s="93">
        <f t="shared" si="397"/>
        <v>9.978339376280991E-2</v>
      </c>
      <c r="BI100" s="93">
        <f t="shared" si="397"/>
        <v>9.9817331655572702E-2</v>
      </c>
      <c r="BJ100" s="93">
        <f t="shared" si="397"/>
        <v>9.9858273547727375E-2</v>
      </c>
      <c r="BK100" s="93">
        <f t="shared" si="397"/>
        <v>9.9905229005359877E-2</v>
      </c>
      <c r="BL100" s="93">
        <f t="shared" si="397"/>
        <v>9.9943207424181002E-2</v>
      </c>
      <c r="BM100" s="93">
        <f t="shared" si="397"/>
        <v>9.9995204930745041E-2</v>
      </c>
      <c r="BN100" s="93">
        <f t="shared" si="397"/>
        <v>0.10004522754451728</v>
      </c>
      <c r="BO100" s="93">
        <f t="shared" si="397"/>
        <v>0.10011029923902263</v>
      </c>
      <c r="BP100" s="93">
        <f t="shared" si="397"/>
        <v>0.10018142805294028</v>
      </c>
      <c r="BQ100" s="93">
        <f t="shared" si="397"/>
        <v>0.1002546139211026</v>
      </c>
      <c r="BR100" s="93">
        <f t="shared" si="397"/>
        <v>0.10032684925256449</v>
      </c>
      <c r="BS100" s="93">
        <f t="shared" si="396"/>
        <v>0.10043129780227893</v>
      </c>
      <c r="BT100" s="93">
        <f t="shared" si="390"/>
        <v>0.10052981702296142</v>
      </c>
      <c r="BU100" s="93">
        <f t="shared" si="390"/>
        <v>0.10064455181202708</v>
      </c>
      <c r="BV100" s="93">
        <f t="shared" si="390"/>
        <v>0.100800793041241</v>
      </c>
      <c r="BW100" s="93">
        <f t="shared" si="390"/>
        <v>0.10095626569040422</v>
      </c>
      <c r="BX100" s="93">
        <f t="shared" si="390"/>
        <v>0.10113223578066263</v>
      </c>
      <c r="BY100" s="93">
        <f t="shared" si="390"/>
        <v>0.10130140913391622</v>
      </c>
      <c r="BZ100" s="93">
        <f t="shared" si="390"/>
        <v>0.10150034981956256</v>
      </c>
      <c r="CA100" s="93">
        <f t="shared" si="390"/>
        <v>0.10170171922362534</v>
      </c>
      <c r="CB100" s="93">
        <f t="shared" si="390"/>
        <v>0.1019739897763281</v>
      </c>
      <c r="CC100" s="93">
        <f t="shared" si="390"/>
        <v>0.10227467732767148</v>
      </c>
      <c r="CD100" s="93">
        <f t="shared" si="390"/>
        <v>0.1026102127232766</v>
      </c>
      <c r="CE100" s="93">
        <f t="shared" si="390"/>
        <v>0.1029509804686278</v>
      </c>
      <c r="CF100" s="93">
        <f t="shared" si="390"/>
        <v>0.10335924950416923</v>
      </c>
      <c r="CG100" s="93">
        <f t="shared" si="390"/>
        <v>0.10384107207861401</v>
      </c>
      <c r="CH100" s="93">
        <f t="shared" si="390"/>
        <v>0.1043513501809991</v>
      </c>
      <c r="CI100" s="93">
        <f t="shared" si="390"/>
        <v>0.10486729728363459</v>
      </c>
      <c r="CJ100" s="93">
        <f t="shared" si="398"/>
        <v>0.10550136045999919</v>
      </c>
      <c r="CK100" s="93">
        <f t="shared" si="398"/>
        <v>0.106170232927442</v>
      </c>
      <c r="CL100" s="93">
        <f t="shared" si="398"/>
        <v>0.10693697100958072</v>
      </c>
      <c r="CM100" s="93">
        <f t="shared" si="398"/>
        <v>0.10777111947431192</v>
      </c>
      <c r="CN100" s="93">
        <f t="shared" si="398"/>
        <v>0.10869831611073652</v>
      </c>
      <c r="CO100" s="93">
        <f t="shared" si="398"/>
        <v>0.10972202258142115</v>
      </c>
      <c r="CP100" s="93">
        <f t="shared" si="398"/>
        <v>0.11096482866244048</v>
      </c>
      <c r="CQ100" s="93">
        <f t="shared" si="398"/>
        <v>0.11219334579893883</v>
      </c>
      <c r="CR100" s="93">
        <f t="shared" si="398"/>
        <v>0.11373675354453822</v>
      </c>
      <c r="CS100" s="93">
        <f t="shared" si="398"/>
        <v>0.11534816744372714</v>
      </c>
      <c r="CT100" s="93">
        <f t="shared" si="398"/>
        <v>0.11712257444659298</v>
      </c>
      <c r="CU100" s="93">
        <f t="shared" si="398"/>
        <v>0.11914930410949551</v>
      </c>
      <c r="CV100" s="93">
        <f t="shared" si="398"/>
        <v>0.1216901953892225</v>
      </c>
      <c r="CW100" s="93">
        <f t="shared" si="398"/>
        <v>0.124294157999308</v>
      </c>
      <c r="CX100" s="93">
        <f t="shared" si="398"/>
        <v>0.12752173306313594</v>
      </c>
      <c r="CY100" s="93">
        <f t="shared" si="398"/>
        <v>0.13107787583452665</v>
      </c>
      <c r="CZ100" s="93">
        <f t="shared" si="392"/>
        <v>0.13521546919179556</v>
      </c>
      <c r="DA100" s="93">
        <f t="shared" si="392"/>
        <v>0.14037422184458406</v>
      </c>
      <c r="DB100" s="93">
        <f t="shared" si="392"/>
        <v>0.14664781538683277</v>
      </c>
      <c r="DC100" s="93">
        <f t="shared" si="392"/>
        <v>0.15398682758976076</v>
      </c>
      <c r="DD100" s="93">
        <f t="shared" si="392"/>
        <v>0.16325134120303289</v>
      </c>
      <c r="DE100" s="93">
        <f t="shared" si="392"/>
        <v>0.1738103180229256</v>
      </c>
      <c r="DF100" s="93">
        <f t="shared" si="392"/>
        <v>0.18730367475206433</v>
      </c>
      <c r="DG100" s="93">
        <f t="shared" si="392"/>
        <v>0.20368393696259629</v>
      </c>
      <c r="DH100" s="93">
        <f t="shared" si="392"/>
        <v>0.22380390832062008</v>
      </c>
      <c r="DI100" s="93">
        <f t="shared" si="392"/>
        <v>0.25026156049628762</v>
      </c>
      <c r="DJ100" s="93">
        <f t="shared" si="392"/>
        <v>0.28507490829758919</v>
      </c>
      <c r="DK100" s="93">
        <f t="shared" si="392"/>
        <v>0.32937217166478633</v>
      </c>
      <c r="DL100" s="93">
        <f t="shared" si="392"/>
        <v>0.39080703804554612</v>
      </c>
      <c r="DM100" s="93">
        <f t="shared" si="392"/>
        <v>0.47623386956879699</v>
      </c>
      <c r="DN100" s="93">
        <f t="shared" si="392"/>
        <v>0.59701622129999998</v>
      </c>
      <c r="DO100" s="93">
        <f t="shared" si="391"/>
        <v>0.76022999999999996</v>
      </c>
      <c r="DP100" s="93">
        <f t="shared" si="391"/>
        <v>1</v>
      </c>
      <c r="DQ100" s="93">
        <f t="shared" si="391"/>
        <v>0</v>
      </c>
      <c r="DR100" s="93">
        <f t="shared" si="391"/>
        <v>0</v>
      </c>
      <c r="DS100" s="93">
        <f t="shared" si="391"/>
        <v>0</v>
      </c>
      <c r="DU100" s="37">
        <v>96</v>
      </c>
      <c r="DV100" s="93">
        <f t="shared" si="278"/>
        <v>0.24623110214562186</v>
      </c>
      <c r="DW100" s="93">
        <f t="shared" si="279"/>
        <v>0.2498521477654104</v>
      </c>
      <c r="DX100" s="93">
        <f t="shared" si="280"/>
        <v>0.25352644405607816</v>
      </c>
      <c r="DY100" s="93">
        <f t="shared" si="281"/>
        <v>0.25725477411572639</v>
      </c>
      <c r="DZ100" s="93">
        <f t="shared" si="282"/>
        <v>0.26103793255860469</v>
      </c>
      <c r="EA100" s="93">
        <f t="shared" si="283"/>
        <v>0.26487672568446646</v>
      </c>
      <c r="EB100" s="93">
        <f t="shared" si="284"/>
        <v>0.2687719716504145</v>
      </c>
      <c r="EC100" s="93">
        <f t="shared" si="285"/>
        <v>0.27272450064527348</v>
      </c>
      <c r="ED100" s="93">
        <f t="shared" si="286"/>
        <v>0.27673515506652752</v>
      </c>
      <c r="EE100" s="93">
        <f t="shared" si="287"/>
        <v>0.28080478969985878</v>
      </c>
      <c r="EF100" s="93">
        <f t="shared" si="288"/>
        <v>0.28493427190132725</v>
      </c>
      <c r="EG100" s="93">
        <f t="shared" si="289"/>
        <v>0.2891244817822291</v>
      </c>
      <c r="EH100" s="93">
        <f t="shared" si="290"/>
        <v>0.29337631239667361</v>
      </c>
      <c r="EI100" s="93">
        <f t="shared" si="291"/>
        <v>0.29769066993191878</v>
      </c>
      <c r="EJ100" s="93">
        <f t="shared" si="292"/>
        <v>0.30206847390150576</v>
      </c>
      <c r="EK100" s="93">
        <f t="shared" si="293"/>
        <v>0.30651065734123378</v>
      </c>
      <c r="EL100" s="93">
        <f t="shared" si="294"/>
        <v>0.3110181670080166</v>
      </c>
      <c r="EM100" s="93">
        <f t="shared" si="295"/>
        <v>0.31559196358166391</v>
      </c>
      <c r="EN100" s="93">
        <f t="shared" si="296"/>
        <v>0.32023302186962954</v>
      </c>
      <c r="EO100" s="93">
        <f t="shared" si="297"/>
        <v>0.3249423310147711</v>
      </c>
      <c r="EP100" s="93">
        <f t="shared" si="298"/>
        <v>0.32972089470616478</v>
      </c>
      <c r="EQ100" s="93">
        <f t="shared" si="299"/>
        <v>0.33456973139302015</v>
      </c>
      <c r="ER100" s="93">
        <f t="shared" si="300"/>
        <v>0.33948987450174101</v>
      </c>
      <c r="ES100" s="93">
        <f t="shared" si="301"/>
        <v>0.34448237265617832</v>
      </c>
      <c r="ET100" s="93">
        <f t="shared" si="302"/>
        <v>0.34954828990112208</v>
      </c>
      <c r="EU100" s="93">
        <f t="shared" si="303"/>
        <v>0.35468870592907975</v>
      </c>
      <c r="EV100" s="93">
        <f t="shared" si="304"/>
        <v>0.35990471631038967</v>
      </c>
      <c r="EW100" s="93">
        <f t="shared" si="305"/>
        <v>0.3651974327267189</v>
      </c>
      <c r="EX100" s="93">
        <f t="shared" si="306"/>
        <v>0.37056798320799411</v>
      </c>
      <c r="EY100" s="93">
        <f t="shared" si="307"/>
        <v>0.37601751237281755</v>
      </c>
      <c r="EZ100" s="93">
        <f t="shared" si="308"/>
        <v>0.3815471816724178</v>
      </c>
      <c r="FA100" s="93">
        <f t="shared" si="309"/>
        <v>0.38715816963818861</v>
      </c>
      <c r="FB100" s="93">
        <f t="shared" si="310"/>
        <v>0.39285167213286781</v>
      </c>
      <c r="FC100" s="93">
        <f t="shared" si="311"/>
        <v>0.39862890260540995</v>
      </c>
      <c r="FD100" s="93">
        <f t="shared" si="312"/>
        <v>0.40449109234960712</v>
      </c>
      <c r="FE100" s="93">
        <f t="shared" si="313"/>
        <v>0.41043949076651309</v>
      </c>
      <c r="FF100" s="93">
        <f t="shared" si="314"/>
        <v>0.41647536563072646</v>
      </c>
      <c r="FG100" s="93">
        <f t="shared" si="315"/>
        <v>0.42260000336059006</v>
      </c>
      <c r="FH100" s="93">
        <f t="shared" si="316"/>
        <v>0.42881470929236343</v>
      </c>
      <c r="FI100" s="93">
        <f t="shared" si="317"/>
        <v>0.43512080795842756</v>
      </c>
      <c r="FJ100" s="93">
        <f t="shared" si="318"/>
        <v>0.44151964336958088</v>
      </c>
      <c r="FK100" s="93">
        <f t="shared" si="319"/>
        <v>0.44801257930148641</v>
      </c>
      <c r="FL100" s="93">
        <f t="shared" si="320"/>
        <v>0.45460099958533173</v>
      </c>
      <c r="FM100" s="93">
        <f t="shared" si="321"/>
        <v>0.46128630840276302</v>
      </c>
      <c r="FN100" s="93">
        <f t="shared" si="322"/>
        <v>0.46806993058515656</v>
      </c>
      <c r="FO100" s="93">
        <f t="shared" si="323"/>
        <v>0.47495331191729118</v>
      </c>
      <c r="FP100" s="93">
        <f t="shared" si="324"/>
        <v>0.48193791944548658</v>
      </c>
      <c r="FQ100" s="93">
        <f t="shared" si="325"/>
        <v>0.48902524179027312</v>
      </c>
      <c r="FR100" s="93">
        <f t="shared" si="326"/>
        <v>0.49621678946365944</v>
      </c>
      <c r="FS100" s="93">
        <f t="shared" si="327"/>
        <v>0.50351409519106616</v>
      </c>
      <c r="FT100" s="93">
        <f t="shared" si="328"/>
        <v>0.51091871423799351</v>
      </c>
      <c r="FU100" s="93">
        <f t="shared" si="329"/>
        <v>0.51843222474149331</v>
      </c>
      <c r="FV100" s="93">
        <f t="shared" si="330"/>
        <v>0.5260562280465152</v>
      </c>
      <c r="FW100" s="93">
        <f t="shared" si="331"/>
        <v>0.53379234904719919</v>
      </c>
      <c r="FX100" s="93">
        <f t="shared" si="332"/>
        <v>0.54164223653318744</v>
      </c>
      <c r="FY100" s="93">
        <f t="shared" si="333"/>
        <v>0.54960756354102847</v>
      </c>
      <c r="FZ100" s="93">
        <f t="shared" si="334"/>
        <v>0.55769002771074938</v>
      </c>
      <c r="GA100" s="93">
        <f t="shared" si="335"/>
        <v>0.56589135164767213</v>
      </c>
      <c r="GB100" s="93">
        <f t="shared" si="336"/>
        <v>0.57421328328954968</v>
      </c>
      <c r="GC100" s="93">
        <f t="shared" si="337"/>
        <v>0.58265759627910185</v>
      </c>
      <c r="GD100" s="93">
        <f t="shared" si="338"/>
        <v>0.59122609034202978</v>
      </c>
      <c r="GE100" s="93">
        <f t="shared" si="339"/>
        <v>0.59992059167058898</v>
      </c>
      <c r="GF100" s="93">
        <f t="shared" si="340"/>
        <v>0.60874295331280348</v>
      </c>
      <c r="GG100" s="93">
        <f t="shared" si="341"/>
        <v>0.61769505556740356</v>
      </c>
      <c r="GH100" s="93">
        <f t="shared" si="342"/>
        <v>0.62677880638457129</v>
      </c>
      <c r="GI100" s="93">
        <f t="shared" si="343"/>
        <v>0.63599614177257957</v>
      </c>
      <c r="GJ100" s="93">
        <f t="shared" si="344"/>
        <v>0.64534902621041157</v>
      </c>
      <c r="GK100" s="93">
        <f t="shared" si="345"/>
        <v>0.65483945306644697</v>
      </c>
      <c r="GL100" s="93">
        <f t="shared" si="346"/>
        <v>0.6644694450233064</v>
      </c>
      <c r="GM100" s="93">
        <f t="shared" si="347"/>
        <v>0.67424105450894323</v>
      </c>
      <c r="GN100" s="93">
        <f t="shared" si="348"/>
        <v>0.68415636413407466</v>
      </c>
      <c r="GO100" s="93">
        <f t="shared" si="349"/>
        <v>0.69421748713604636</v>
      </c>
      <c r="GP100" s="93">
        <f t="shared" si="350"/>
        <v>0.70442656782922342</v>
      </c>
      <c r="GQ100" s="93">
        <f t="shared" si="351"/>
        <v>0.71478578206200605</v>
      </c>
      <c r="GR100" s="93">
        <f t="shared" si="352"/>
        <v>0.72529733768056492</v>
      </c>
      <c r="GS100" s="93">
        <f t="shared" si="353"/>
        <v>0.73596347499939674</v>
      </c>
      <c r="GT100" s="93">
        <f t="shared" si="354"/>
        <v>0.7467864672787996</v>
      </c>
      <c r="GU100" s="93">
        <f t="shared" si="355"/>
        <v>0.75776862120937016</v>
      </c>
      <c r="GV100" s="93">
        <f t="shared" si="356"/>
        <v>0.76891227740362555</v>
      </c>
      <c r="GW100" s="93">
        <f t="shared" si="357"/>
        <v>0.78021981089485526</v>
      </c>
      <c r="GX100" s="93">
        <f t="shared" si="358"/>
        <v>0.79169363164330897</v>
      </c>
      <c r="GY100" s="93">
        <f t="shared" si="359"/>
        <v>0.80333618504982807</v>
      </c>
      <c r="GZ100" s="93">
        <f t="shared" si="360"/>
        <v>0.81514995247703126</v>
      </c>
      <c r="HA100" s="93">
        <f t="shared" si="361"/>
        <v>0.827137451778164</v>
      </c>
      <c r="HB100" s="93">
        <f t="shared" si="362"/>
        <v>0.83930123783372512</v>
      </c>
      <c r="HC100" s="93">
        <f t="shared" si="363"/>
        <v>0.8516439030959857</v>
      </c>
      <c r="HD100" s="93">
        <f t="shared" si="364"/>
        <v>0.86416807814151486</v>
      </c>
      <c r="HE100" s="93">
        <f t="shared" si="365"/>
        <v>0.8768764322318312</v>
      </c>
      <c r="HF100" s="93">
        <f t="shared" si="366"/>
        <v>0.88977167388229927</v>
      </c>
      <c r="HG100" s="93">
        <f t="shared" si="367"/>
        <v>0.90285655143939192</v>
      </c>
      <c r="HH100" s="93">
        <f t="shared" si="368"/>
        <v>0.91613385366644173</v>
      </c>
      <c r="HI100" s="93">
        <f t="shared" si="369"/>
        <v>0.92960641033800695</v>
      </c>
      <c r="HJ100" s="93">
        <f t="shared" si="370"/>
        <v>0.94327709284297756</v>
      </c>
      <c r="HK100" s="93">
        <f t="shared" si="371"/>
        <v>0.95714881479655067</v>
      </c>
      <c r="HL100" s="93">
        <f t="shared" si="372"/>
        <v>0.97122453266120568</v>
      </c>
      <c r="HM100" s="93">
        <f t="shared" si="373"/>
        <v>0.98550724637681164</v>
      </c>
      <c r="HN100" s="93">
        <f t="shared" si="374"/>
        <v>1</v>
      </c>
      <c r="HO100" s="93">
        <f t="shared" si="375"/>
        <v>0</v>
      </c>
      <c r="HP100" s="93">
        <f t="shared" si="376"/>
        <v>0</v>
      </c>
      <c r="HQ100" s="93">
        <f t="shared" si="377"/>
        <v>0</v>
      </c>
    </row>
    <row r="101" spans="2:225" x14ac:dyDescent="0.25">
      <c r="B101" s="40">
        <v>97</v>
      </c>
      <c r="C101" s="91">
        <f t="shared" ca="1" si="399"/>
        <v>0</v>
      </c>
      <c r="D101" s="91">
        <f t="shared" ca="1" si="272"/>
        <v>0</v>
      </c>
      <c r="E101" s="91">
        <f t="shared" ca="1" si="273"/>
        <v>0</v>
      </c>
      <c r="F101" s="91">
        <f t="shared" ca="1" si="274"/>
        <v>0</v>
      </c>
      <c r="H101" s="40">
        <v>97</v>
      </c>
      <c r="I101" s="91">
        <v>0</v>
      </c>
      <c r="J101" s="41">
        <v>0</v>
      </c>
      <c r="K101" s="92">
        <f t="shared" si="400"/>
        <v>0</v>
      </c>
      <c r="L101" s="92">
        <f t="shared" si="401"/>
        <v>0</v>
      </c>
      <c r="M101" s="42"/>
      <c r="N101" s="40">
        <v>97</v>
      </c>
      <c r="O101" s="54">
        <v>0</v>
      </c>
      <c r="P101" s="92">
        <f t="shared" si="393"/>
        <v>0</v>
      </c>
      <c r="Q101" s="92">
        <f t="shared" si="402"/>
        <v>0</v>
      </c>
      <c r="R101" s="42"/>
      <c r="S101" s="40">
        <v>97</v>
      </c>
      <c r="T101" s="54">
        <f>'7. Dödsrisk'!F101</f>
        <v>0.29244999999999999</v>
      </c>
      <c r="U101" s="90">
        <f t="shared" si="380"/>
        <v>0.70755000000000001</v>
      </c>
      <c r="V101" s="43"/>
      <c r="W101" s="37">
        <v>97</v>
      </c>
      <c r="X101" s="93">
        <f t="shared" si="395"/>
        <v>7.2665838711244907E-2</v>
      </c>
      <c r="Y101" s="93">
        <f t="shared" si="395"/>
        <v>7.2818758103261785E-2</v>
      </c>
      <c r="Z101" s="93">
        <f t="shared" si="395"/>
        <v>7.2832596296558125E-2</v>
      </c>
      <c r="AA101" s="93">
        <f t="shared" si="395"/>
        <v>7.2840608763522122E-2</v>
      </c>
      <c r="AB101" s="93">
        <f t="shared" si="395"/>
        <v>7.2844250976070876E-2</v>
      </c>
      <c r="AC101" s="93">
        <f t="shared" si="395"/>
        <v>7.284935043060109E-2</v>
      </c>
      <c r="AD101" s="93">
        <f t="shared" si="395"/>
        <v>7.284935043060109E-2</v>
      </c>
      <c r="AE101" s="93">
        <f t="shared" si="395"/>
        <v>7.2857364740722574E-2</v>
      </c>
      <c r="AF101" s="93">
        <f t="shared" si="395"/>
        <v>7.2863922493746985E-2</v>
      </c>
      <c r="AG101" s="93">
        <f t="shared" si="395"/>
        <v>7.2870480837022342E-2</v>
      </c>
      <c r="AH101" s="93">
        <f t="shared" si="395"/>
        <v>7.2877039770601684E-2</v>
      </c>
      <c r="AI101" s="93">
        <f t="shared" si="395"/>
        <v>7.2891618094220539E-2</v>
      </c>
      <c r="AJ101" s="93">
        <f t="shared" si="395"/>
        <v>7.2894533875575568E-2</v>
      </c>
      <c r="AK101" s="93">
        <f t="shared" si="395"/>
        <v>7.2897449773566436E-2</v>
      </c>
      <c r="AL101" s="93">
        <f t="shared" si="395"/>
        <v>7.2909115232003621E-2</v>
      </c>
      <c r="AM101" s="93">
        <f t="shared" si="395"/>
        <v>7.2923699971997991E-2</v>
      </c>
      <c r="AN101" s="93">
        <f t="shared" si="394"/>
        <v>7.2928075656537444E-2</v>
      </c>
      <c r="AO101" s="93">
        <f t="shared" si="394"/>
        <v>7.2944852972721158E-2</v>
      </c>
      <c r="AP101" s="93">
        <f t="shared" si="394"/>
        <v>7.2947770883556459E-2</v>
      </c>
      <c r="AQ101" s="93">
        <f t="shared" si="394"/>
        <v>7.2962363356227716E-2</v>
      </c>
      <c r="AR101" s="93">
        <f t="shared" si="394"/>
        <v>7.2978418608321508E-2</v>
      </c>
      <c r="AS101" s="93">
        <f t="shared" si="394"/>
        <v>7.2997397931783808E-2</v>
      </c>
      <c r="AT101" s="93">
        <f t="shared" si="394"/>
        <v>7.3016382191153487E-2</v>
      </c>
      <c r="AU101" s="93">
        <f t="shared" si="394"/>
        <v>7.3028797086658284E-2</v>
      </c>
      <c r="AV101" s="93">
        <f t="shared" si="394"/>
        <v>7.3048520187108765E-2</v>
      </c>
      <c r="AW101" s="93">
        <f t="shared" si="394"/>
        <v>7.3067517741721585E-2</v>
      </c>
      <c r="AX101" s="93">
        <f t="shared" si="394"/>
        <v>7.308359613287084E-2</v>
      </c>
      <c r="AY101" s="93">
        <f t="shared" si="394"/>
        <v>7.3104065271146768E-2</v>
      </c>
      <c r="AZ101" s="93">
        <f t="shared" si="394"/>
        <v>7.3124540142386674E-2</v>
      </c>
      <c r="BA101" s="93">
        <f t="shared" si="394"/>
        <v>7.3146484087612915E-2</v>
      </c>
      <c r="BB101" s="93">
        <f t="shared" si="394"/>
        <v>7.317355830418544E-2</v>
      </c>
      <c r="BC101" s="93">
        <f t="shared" si="394"/>
        <v>7.3192588377163512E-2</v>
      </c>
      <c r="BD101" s="93">
        <f t="shared" si="397"/>
        <v>7.3221144623566714E-2</v>
      </c>
      <c r="BE101" s="93">
        <f t="shared" si="397"/>
        <v>7.3249712011251092E-2</v>
      </c>
      <c r="BF101" s="93">
        <f t="shared" si="397"/>
        <v>7.3279023620699338E-2</v>
      </c>
      <c r="BG101" s="93">
        <f t="shared" si="397"/>
        <v>7.3313480956749083E-2</v>
      </c>
      <c r="BH101" s="93">
        <f t="shared" si="397"/>
        <v>7.3331813910226626E-2</v>
      </c>
      <c r="BI101" s="93">
        <f t="shared" si="397"/>
        <v>7.3356755206996929E-2</v>
      </c>
      <c r="BJ101" s="93">
        <f t="shared" si="397"/>
        <v>7.3386843812960317E-2</v>
      </c>
      <c r="BK101" s="93">
        <f t="shared" si="397"/>
        <v>7.3421351848329028E-2</v>
      </c>
      <c r="BL101" s="93">
        <f t="shared" si="397"/>
        <v>7.3449262568104856E-2</v>
      </c>
      <c r="BM101" s="93">
        <f t="shared" si="397"/>
        <v>7.3487476055653839E-2</v>
      </c>
      <c r="BN101" s="93">
        <f t="shared" si="397"/>
        <v>7.3524238174741186E-2</v>
      </c>
      <c r="BO101" s="93">
        <f t="shared" si="397"/>
        <v>7.3572060013750121E-2</v>
      </c>
      <c r="BP101" s="93">
        <f t="shared" si="397"/>
        <v>7.362433329038634E-2</v>
      </c>
      <c r="BQ101" s="93">
        <f t="shared" si="397"/>
        <v>7.367811831675751E-2</v>
      </c>
      <c r="BR101" s="93">
        <f t="shared" si="397"/>
        <v>7.373120478420217E-2</v>
      </c>
      <c r="BS101" s="93">
        <f t="shared" si="396"/>
        <v>7.3807965067872808E-2</v>
      </c>
      <c r="BT101" s="93">
        <f t="shared" si="390"/>
        <v>7.3880367828344576E-2</v>
      </c>
      <c r="BU101" s="93">
        <f t="shared" si="390"/>
        <v>7.3964687572176821E-2</v>
      </c>
      <c r="BV101" s="93">
        <f t="shared" si="390"/>
        <v>7.4079510813938418E-2</v>
      </c>
      <c r="BW101" s="93">
        <f t="shared" si="390"/>
        <v>7.4193769218534961E-2</v>
      </c>
      <c r="BX101" s="93">
        <f t="shared" si="390"/>
        <v>7.4323091397566765E-2</v>
      </c>
      <c r="BY101" s="93">
        <f t="shared" si="390"/>
        <v>7.4447418586606362E-2</v>
      </c>
      <c r="BZ101" s="93">
        <f t="shared" si="390"/>
        <v>7.459362208589472E-2</v>
      </c>
      <c r="CA101" s="93">
        <f t="shared" si="390"/>
        <v>7.4741610474634484E-2</v>
      </c>
      <c r="CB101" s="93">
        <f t="shared" si="390"/>
        <v>7.494170482652128E-2</v>
      </c>
      <c r="CC101" s="93">
        <f t="shared" si="390"/>
        <v>7.5162683114879045E-2</v>
      </c>
      <c r="CD101" s="93">
        <f t="shared" si="390"/>
        <v>7.5409271432463204E-2</v>
      </c>
      <c r="CE101" s="93">
        <f t="shared" si="390"/>
        <v>7.5659705056199247E-2</v>
      </c>
      <c r="CF101" s="93">
        <f t="shared" si="390"/>
        <v>7.5959746053109012E-2</v>
      </c>
      <c r="CG101" s="93">
        <f t="shared" si="390"/>
        <v>7.6313842281294217E-2</v>
      </c>
      <c r="CH101" s="93">
        <f t="shared" si="390"/>
        <v>7.6688850761518046E-2</v>
      </c>
      <c r="CI101" s="93">
        <f>IF($W101&lt;CI$3,0,IF($W101=CI$3,1,CI100*$U100))</f>
        <v>7.7068025446715885E-2</v>
      </c>
      <c r="CJ101" s="93">
        <f t="shared" si="398"/>
        <v>7.7534004815658003E-2</v>
      </c>
      <c r="CK101" s="93">
        <f t="shared" si="398"/>
        <v>7.8025565880706402E-2</v>
      </c>
      <c r="CL101" s="93">
        <f t="shared" si="398"/>
        <v>7.8589049364650956E-2</v>
      </c>
      <c r="CM101" s="93">
        <f t="shared" si="398"/>
        <v>7.9202073412866572E-2</v>
      </c>
      <c r="CN101" s="93">
        <f t="shared" si="398"/>
        <v>7.9883479492941376E-2</v>
      </c>
      <c r="CO101" s="93">
        <f t="shared" si="398"/>
        <v>8.0635811615312206E-2</v>
      </c>
      <c r="CP101" s="93">
        <f t="shared" si="398"/>
        <v>8.1549162232314121E-2</v>
      </c>
      <c r="CQ101" s="93">
        <f t="shared" si="398"/>
        <v>8.2452011761098135E-2</v>
      </c>
      <c r="CR101" s="93">
        <f t="shared" si="398"/>
        <v>8.3586277547416571E-2</v>
      </c>
      <c r="CS101" s="93">
        <f t="shared" si="398"/>
        <v>8.4770521736069512E-2</v>
      </c>
      <c r="CT101" s="93">
        <f t="shared" si="398"/>
        <v>8.6074551186545639E-2</v>
      </c>
      <c r="CU101" s="93">
        <f t="shared" si="398"/>
        <v>8.7564015083109334E-2</v>
      </c>
      <c r="CV101" s="93">
        <f t="shared" si="398"/>
        <v>8.9431341493493507E-2</v>
      </c>
      <c r="CW101" s="93">
        <f t="shared" si="398"/>
        <v>9.1345019655271434E-2</v>
      </c>
      <c r="CX101" s="93">
        <f t="shared" si="398"/>
        <v>9.3716996845429223E-2</v>
      </c>
      <c r="CY101" s="93">
        <f t="shared" si="398"/>
        <v>9.6330441729551977E-2</v>
      </c>
      <c r="CZ101" s="93">
        <f t="shared" si="392"/>
        <v>9.9371200463742468E-2</v>
      </c>
      <c r="DA101" s="93">
        <f t="shared" si="392"/>
        <v>0.10316241937580327</v>
      </c>
      <c r="DB101" s="93">
        <f t="shared" si="392"/>
        <v>0.10777294600593727</v>
      </c>
      <c r="DC101" s="93">
        <f t="shared" si="392"/>
        <v>0.11316645946399108</v>
      </c>
      <c r="DD101" s="93">
        <f t="shared" si="392"/>
        <v>0.11997504316352089</v>
      </c>
      <c r="DE101" s="93">
        <f t="shared" si="392"/>
        <v>0.12773494081822825</v>
      </c>
      <c r="DF101" s="93">
        <f t="shared" si="392"/>
        <v>0.1376513436120396</v>
      </c>
      <c r="DG101" s="93">
        <f t="shared" si="392"/>
        <v>0.14968936211318162</v>
      </c>
      <c r="DH101" s="93">
        <f t="shared" si="392"/>
        <v>0.16447573026390688</v>
      </c>
      <c r="DI101" s="93">
        <f t="shared" si="392"/>
        <v>0.18391972342432672</v>
      </c>
      <c r="DJ101" s="93">
        <f t="shared" si="392"/>
        <v>0.20950440085698127</v>
      </c>
      <c r="DK101" s="93">
        <f t="shared" si="392"/>
        <v>0.2420589026781681</v>
      </c>
      <c r="DL101" s="93">
        <f t="shared" si="392"/>
        <v>0.28720800033005228</v>
      </c>
      <c r="DM101" s="93">
        <f t="shared" si="392"/>
        <v>0.34998903308480456</v>
      </c>
      <c r="DN101" s="93">
        <f t="shared" si="392"/>
        <v>0.43875319119558298</v>
      </c>
      <c r="DO101" s="93">
        <f t="shared" si="391"/>
        <v>0.55870062929999997</v>
      </c>
      <c r="DP101" s="93">
        <f t="shared" si="391"/>
        <v>0.73490999999999995</v>
      </c>
      <c r="DQ101" s="93">
        <f t="shared" si="391"/>
        <v>1</v>
      </c>
      <c r="DR101" s="93">
        <f t="shared" si="391"/>
        <v>0</v>
      </c>
      <c r="DS101" s="93">
        <f t="shared" si="391"/>
        <v>0</v>
      </c>
      <c r="DU101" s="37">
        <v>97</v>
      </c>
      <c r="DV101" s="93">
        <f t="shared" si="278"/>
        <v>0.24266253544785926</v>
      </c>
      <c r="DW101" s="93">
        <f t="shared" si="279"/>
        <v>0.24623110214562186</v>
      </c>
      <c r="DX101" s="93">
        <f t="shared" si="280"/>
        <v>0.2498521477654104</v>
      </c>
      <c r="DY101" s="93">
        <f t="shared" si="281"/>
        <v>0.25352644405607816</v>
      </c>
      <c r="DZ101" s="93">
        <f t="shared" si="282"/>
        <v>0.25725477411572639</v>
      </c>
      <c r="EA101" s="93">
        <f t="shared" si="283"/>
        <v>0.26103793255860469</v>
      </c>
      <c r="EB101" s="93">
        <f t="shared" si="284"/>
        <v>0.26487672568446646</v>
      </c>
      <c r="EC101" s="93">
        <f t="shared" si="285"/>
        <v>0.2687719716504145</v>
      </c>
      <c r="ED101" s="93">
        <f t="shared" si="286"/>
        <v>0.27272450064527348</v>
      </c>
      <c r="EE101" s="93">
        <f t="shared" si="287"/>
        <v>0.27673515506652752</v>
      </c>
      <c r="EF101" s="93">
        <f t="shared" si="288"/>
        <v>0.28080478969985878</v>
      </c>
      <c r="EG101" s="93">
        <f t="shared" si="289"/>
        <v>0.28493427190132725</v>
      </c>
      <c r="EH101" s="93">
        <f t="shared" si="290"/>
        <v>0.2891244817822291</v>
      </c>
      <c r="EI101" s="93">
        <f t="shared" si="291"/>
        <v>0.29337631239667361</v>
      </c>
      <c r="EJ101" s="93">
        <f t="shared" si="292"/>
        <v>0.29769066993191878</v>
      </c>
      <c r="EK101" s="93">
        <f t="shared" si="293"/>
        <v>0.30206847390150576</v>
      </c>
      <c r="EL101" s="93">
        <f t="shared" si="294"/>
        <v>0.30651065734123378</v>
      </c>
      <c r="EM101" s="93">
        <f t="shared" si="295"/>
        <v>0.3110181670080166</v>
      </c>
      <c r="EN101" s="93">
        <f t="shared" si="296"/>
        <v>0.31559196358166391</v>
      </c>
      <c r="EO101" s="93">
        <f t="shared" si="297"/>
        <v>0.32023302186962954</v>
      </c>
      <c r="EP101" s="93">
        <f t="shared" si="298"/>
        <v>0.3249423310147711</v>
      </c>
      <c r="EQ101" s="93">
        <f t="shared" si="299"/>
        <v>0.32972089470616478</v>
      </c>
      <c r="ER101" s="93">
        <f t="shared" si="300"/>
        <v>0.33456973139302015</v>
      </c>
      <c r="ES101" s="93">
        <f t="shared" si="301"/>
        <v>0.33948987450174101</v>
      </c>
      <c r="ET101" s="93">
        <f t="shared" si="302"/>
        <v>0.34448237265617832</v>
      </c>
      <c r="EU101" s="93">
        <f t="shared" si="303"/>
        <v>0.34954828990112208</v>
      </c>
      <c r="EV101" s="93">
        <f t="shared" si="304"/>
        <v>0.35468870592907975</v>
      </c>
      <c r="EW101" s="93">
        <f t="shared" si="305"/>
        <v>0.35990471631038967</v>
      </c>
      <c r="EX101" s="93">
        <f t="shared" si="306"/>
        <v>0.3651974327267189</v>
      </c>
      <c r="EY101" s="93">
        <f t="shared" si="307"/>
        <v>0.37056798320799411</v>
      </c>
      <c r="EZ101" s="93">
        <f t="shared" si="308"/>
        <v>0.37601751237281755</v>
      </c>
      <c r="FA101" s="93">
        <f t="shared" si="309"/>
        <v>0.3815471816724178</v>
      </c>
      <c r="FB101" s="93">
        <f t="shared" si="310"/>
        <v>0.38715816963818861</v>
      </c>
      <c r="FC101" s="93">
        <f t="shared" si="311"/>
        <v>0.39285167213286781</v>
      </c>
      <c r="FD101" s="93">
        <f t="shared" si="312"/>
        <v>0.39862890260540995</v>
      </c>
      <c r="FE101" s="93">
        <f t="shared" si="313"/>
        <v>0.40449109234960712</v>
      </c>
      <c r="FF101" s="93">
        <f t="shared" si="314"/>
        <v>0.41043949076651309</v>
      </c>
      <c r="FG101" s="93">
        <f t="shared" si="315"/>
        <v>0.41647536563072646</v>
      </c>
      <c r="FH101" s="93">
        <f t="shared" si="316"/>
        <v>0.42260000336059006</v>
      </c>
      <c r="FI101" s="93">
        <f t="shared" si="317"/>
        <v>0.42881470929236343</v>
      </c>
      <c r="FJ101" s="93">
        <f t="shared" si="318"/>
        <v>0.43512080795842756</v>
      </c>
      <c r="FK101" s="93">
        <f t="shared" si="319"/>
        <v>0.44151964336958088</v>
      </c>
      <c r="FL101" s="93">
        <f t="shared" si="320"/>
        <v>0.44801257930148641</v>
      </c>
      <c r="FM101" s="93">
        <f t="shared" si="321"/>
        <v>0.45460099958533173</v>
      </c>
      <c r="FN101" s="93">
        <f t="shared" si="322"/>
        <v>0.46128630840276302</v>
      </c>
      <c r="FO101" s="93">
        <f t="shared" si="323"/>
        <v>0.46806993058515656</v>
      </c>
      <c r="FP101" s="93">
        <f t="shared" si="324"/>
        <v>0.47495331191729118</v>
      </c>
      <c r="FQ101" s="93">
        <f t="shared" si="325"/>
        <v>0.48193791944548658</v>
      </c>
      <c r="FR101" s="93">
        <f t="shared" si="326"/>
        <v>0.48902524179027312</v>
      </c>
      <c r="FS101" s="93">
        <f t="shared" si="327"/>
        <v>0.49621678946365944</v>
      </c>
      <c r="FT101" s="93">
        <f t="shared" si="328"/>
        <v>0.50351409519106616</v>
      </c>
      <c r="FU101" s="93">
        <f t="shared" si="329"/>
        <v>0.51091871423799351</v>
      </c>
      <c r="FV101" s="93">
        <f t="shared" si="330"/>
        <v>0.51843222474149331</v>
      </c>
      <c r="FW101" s="93">
        <f t="shared" si="331"/>
        <v>0.5260562280465152</v>
      </c>
      <c r="FX101" s="93">
        <f t="shared" si="332"/>
        <v>0.53379234904719919</v>
      </c>
      <c r="FY101" s="93">
        <f t="shared" si="333"/>
        <v>0.54164223653318744</v>
      </c>
      <c r="FZ101" s="93">
        <f t="shared" si="334"/>
        <v>0.54960756354102847</v>
      </c>
      <c r="GA101" s="93">
        <f t="shared" si="335"/>
        <v>0.55769002771074938</v>
      </c>
      <c r="GB101" s="93">
        <f t="shared" si="336"/>
        <v>0.56589135164767213</v>
      </c>
      <c r="GC101" s="93">
        <f t="shared" si="337"/>
        <v>0.57421328328954968</v>
      </c>
      <c r="GD101" s="93">
        <f t="shared" si="338"/>
        <v>0.58265759627910185</v>
      </c>
      <c r="GE101" s="93">
        <f t="shared" si="339"/>
        <v>0.59122609034202978</v>
      </c>
      <c r="GF101" s="93">
        <f t="shared" si="340"/>
        <v>0.59992059167058898</v>
      </c>
      <c r="GG101" s="93">
        <f t="shared" si="341"/>
        <v>0.60874295331280348</v>
      </c>
      <c r="GH101" s="93">
        <f t="shared" si="342"/>
        <v>0.61769505556740356</v>
      </c>
      <c r="GI101" s="93">
        <f t="shared" si="343"/>
        <v>0.62677880638457129</v>
      </c>
      <c r="GJ101" s="93">
        <f t="shared" si="344"/>
        <v>0.63599614177257957</v>
      </c>
      <c r="GK101" s="93">
        <f t="shared" si="345"/>
        <v>0.64534902621041157</v>
      </c>
      <c r="GL101" s="93">
        <f t="shared" si="346"/>
        <v>0.65483945306644697</v>
      </c>
      <c r="GM101" s="93">
        <f t="shared" si="347"/>
        <v>0.6644694450233064</v>
      </c>
      <c r="GN101" s="93">
        <f t="shared" si="348"/>
        <v>0.67424105450894323</v>
      </c>
      <c r="GO101" s="93">
        <f t="shared" si="349"/>
        <v>0.68415636413407466</v>
      </c>
      <c r="GP101" s="93">
        <f t="shared" si="350"/>
        <v>0.69421748713604636</v>
      </c>
      <c r="GQ101" s="93">
        <f t="shared" si="351"/>
        <v>0.70442656782922342</v>
      </c>
      <c r="GR101" s="93">
        <f t="shared" si="352"/>
        <v>0.71478578206200605</v>
      </c>
      <c r="GS101" s="93">
        <f t="shared" si="353"/>
        <v>0.72529733768056492</v>
      </c>
      <c r="GT101" s="93">
        <f t="shared" si="354"/>
        <v>0.73596347499939674</v>
      </c>
      <c r="GU101" s="93">
        <f t="shared" si="355"/>
        <v>0.7467864672787996</v>
      </c>
      <c r="GV101" s="93">
        <f t="shared" si="356"/>
        <v>0.75776862120937016</v>
      </c>
      <c r="GW101" s="93">
        <f t="shared" si="357"/>
        <v>0.76891227740362555</v>
      </c>
      <c r="GX101" s="93">
        <f t="shared" si="358"/>
        <v>0.78021981089485526</v>
      </c>
      <c r="GY101" s="93">
        <f t="shared" si="359"/>
        <v>0.79169363164330897</v>
      </c>
      <c r="GZ101" s="93">
        <f t="shared" si="360"/>
        <v>0.80333618504982807</v>
      </c>
      <c r="HA101" s="93">
        <f t="shared" si="361"/>
        <v>0.81514995247703126</v>
      </c>
      <c r="HB101" s="93">
        <f t="shared" si="362"/>
        <v>0.827137451778164</v>
      </c>
      <c r="HC101" s="93">
        <f t="shared" si="363"/>
        <v>0.83930123783372512</v>
      </c>
      <c r="HD101" s="93">
        <f t="shared" si="364"/>
        <v>0.8516439030959857</v>
      </c>
      <c r="HE101" s="93">
        <f t="shared" si="365"/>
        <v>0.86416807814151486</v>
      </c>
      <c r="HF101" s="93">
        <f t="shared" si="366"/>
        <v>0.8768764322318312</v>
      </c>
      <c r="HG101" s="93">
        <f t="shared" si="367"/>
        <v>0.88977167388229927</v>
      </c>
      <c r="HH101" s="93">
        <f t="shared" si="368"/>
        <v>0.90285655143939192</v>
      </c>
      <c r="HI101" s="93">
        <f t="shared" si="369"/>
        <v>0.91613385366644173</v>
      </c>
      <c r="HJ101" s="93">
        <f t="shared" si="370"/>
        <v>0.92960641033800695</v>
      </c>
      <c r="HK101" s="93">
        <f t="shared" si="371"/>
        <v>0.94327709284297756</v>
      </c>
      <c r="HL101" s="93">
        <f t="shared" si="372"/>
        <v>0.95714881479655067</v>
      </c>
      <c r="HM101" s="93">
        <f t="shared" si="373"/>
        <v>0.97122453266120568</v>
      </c>
      <c r="HN101" s="93">
        <f t="shared" si="374"/>
        <v>0.98550724637681164</v>
      </c>
      <c r="HO101" s="93">
        <f t="shared" si="375"/>
        <v>1</v>
      </c>
      <c r="HP101" s="93">
        <f t="shared" si="376"/>
        <v>0</v>
      </c>
      <c r="HQ101" s="93">
        <f t="shared" si="377"/>
        <v>0</v>
      </c>
    </row>
    <row r="102" spans="2:225" x14ac:dyDescent="0.25">
      <c r="B102" s="40">
        <v>98</v>
      </c>
      <c r="C102" s="91">
        <f t="shared" ca="1" si="399"/>
        <v>0</v>
      </c>
      <c r="D102" s="91">
        <f t="shared" ca="1" si="272"/>
        <v>0</v>
      </c>
      <c r="E102" s="91">
        <f t="shared" ca="1" si="273"/>
        <v>0</v>
      </c>
      <c r="F102" s="91">
        <f t="shared" ca="1" si="274"/>
        <v>0</v>
      </c>
      <c r="H102" s="40">
        <v>98</v>
      </c>
      <c r="I102" s="91">
        <v>0</v>
      </c>
      <c r="J102" s="41">
        <v>0</v>
      </c>
      <c r="K102" s="92">
        <f t="shared" si="400"/>
        <v>0</v>
      </c>
      <c r="L102" s="92">
        <f t="shared" si="401"/>
        <v>0</v>
      </c>
      <c r="M102" s="42"/>
      <c r="N102" s="40">
        <v>98</v>
      </c>
      <c r="O102" s="54">
        <v>0</v>
      </c>
      <c r="P102" s="92">
        <f t="shared" si="393"/>
        <v>0</v>
      </c>
      <c r="Q102" s="92">
        <f t="shared" si="402"/>
        <v>0</v>
      </c>
      <c r="R102" s="42"/>
      <c r="S102" s="40">
        <v>98</v>
      </c>
      <c r="T102" s="54">
        <f>'7. Dödsrisk'!F102</f>
        <v>0.32186999999999999</v>
      </c>
      <c r="U102" s="90">
        <f t="shared" si="380"/>
        <v>0.67813000000000001</v>
      </c>
      <c r="V102" s="43"/>
      <c r="W102" s="37">
        <v>98</v>
      </c>
      <c r="X102" s="93">
        <f t="shared" si="395"/>
        <v>5.1414714180141333E-2</v>
      </c>
      <c r="Y102" s="93">
        <f t="shared" si="395"/>
        <v>5.1522912295962876E-2</v>
      </c>
      <c r="Z102" s="93">
        <f t="shared" si="395"/>
        <v>5.1532703509629699E-2</v>
      </c>
      <c r="AA102" s="93">
        <f t="shared" si="395"/>
        <v>5.1538372730630076E-2</v>
      </c>
      <c r="AB102" s="93">
        <f t="shared" si="395"/>
        <v>5.1540949778118947E-2</v>
      </c>
      <c r="AC102" s="93">
        <f t="shared" si="395"/>
        <v>5.15445578971718E-2</v>
      </c>
      <c r="AD102" s="93">
        <f t="shared" si="395"/>
        <v>5.15445578971718E-2</v>
      </c>
      <c r="AE102" s="93">
        <f t="shared" si="395"/>
        <v>5.1550228422298255E-2</v>
      </c>
      <c r="AF102" s="93">
        <f t="shared" si="395"/>
        <v>5.155486836045068E-2</v>
      </c>
      <c r="AG102" s="93">
        <f t="shared" si="395"/>
        <v>5.1559508716235158E-2</v>
      </c>
      <c r="AH102" s="93">
        <f t="shared" si="395"/>
        <v>5.1564149489689223E-2</v>
      </c>
      <c r="AI102" s="93">
        <f t="shared" si="395"/>
        <v>5.1574464382565743E-2</v>
      </c>
      <c r="AJ102" s="93">
        <f t="shared" si="395"/>
        <v>5.1576527443663492E-2</v>
      </c>
      <c r="AK102" s="93">
        <f t="shared" si="395"/>
        <v>5.1578590587286935E-2</v>
      </c>
      <c r="AL102" s="93">
        <f t="shared" si="395"/>
        <v>5.1586844482404165E-2</v>
      </c>
      <c r="AM102" s="93">
        <f t="shared" si="395"/>
        <v>5.1597163915187177E-2</v>
      </c>
      <c r="AN102" s="93">
        <f t="shared" si="394"/>
        <v>5.1600259930783071E-2</v>
      </c>
      <c r="AO102" s="93">
        <f t="shared" si="394"/>
        <v>5.1612130720848859E-2</v>
      </c>
      <c r="AP102" s="93">
        <f t="shared" si="394"/>
        <v>5.1614195288660375E-2</v>
      </c>
      <c r="AQ102" s="93">
        <f t="shared" si="394"/>
        <v>5.1624520192698919E-2</v>
      </c>
      <c r="AR102" s="93">
        <f t="shared" si="394"/>
        <v>5.1635880086317885E-2</v>
      </c>
      <c r="AS102" s="93">
        <f t="shared" si="394"/>
        <v>5.1649308906633634E-2</v>
      </c>
      <c r="AT102" s="93">
        <f t="shared" si="394"/>
        <v>5.1662741219350647E-2</v>
      </c>
      <c r="AU102" s="93">
        <f t="shared" si="394"/>
        <v>5.1671525378665067E-2</v>
      </c>
      <c r="AV102" s="93">
        <f t="shared" si="394"/>
        <v>5.1685480458388805E-2</v>
      </c>
      <c r="AW102" s="93">
        <f t="shared" si="394"/>
        <v>5.169892217815511E-2</v>
      </c>
      <c r="AX102" s="93">
        <f t="shared" si="394"/>
        <v>5.1710298443812766E-2</v>
      </c>
      <c r="AY102" s="93">
        <f t="shared" si="394"/>
        <v>5.1724781382599894E-2</v>
      </c>
      <c r="AZ102" s="93">
        <f t="shared" si="394"/>
        <v>5.1739268377745694E-2</v>
      </c>
      <c r="BA102" s="93">
        <f t="shared" si="394"/>
        <v>5.1754794816190518E-2</v>
      </c>
      <c r="BB102" s="93">
        <f t="shared" si="394"/>
        <v>5.1773951178126408E-2</v>
      </c>
      <c r="BC102" s="93">
        <f t="shared" si="394"/>
        <v>5.1787415906262041E-2</v>
      </c>
      <c r="BD102" s="93">
        <f t="shared" si="397"/>
        <v>5.1807620878404632E-2</v>
      </c>
      <c r="BE102" s="93">
        <f t="shared" si="397"/>
        <v>5.1827833733560709E-2</v>
      </c>
      <c r="BF102" s="93">
        <f t="shared" si="397"/>
        <v>5.1848573162825817E-2</v>
      </c>
      <c r="BG102" s="93">
        <f t="shared" si="397"/>
        <v>5.1872953450947813E-2</v>
      </c>
      <c r="BH102" s="93">
        <f t="shared" si="397"/>
        <v>5.1885924932180853E-2</v>
      </c>
      <c r="BI102" s="93">
        <f t="shared" si="397"/>
        <v>5.190357214671068E-2</v>
      </c>
      <c r="BJ102" s="93">
        <f t="shared" si="397"/>
        <v>5.1924861339860073E-2</v>
      </c>
      <c r="BK102" s="93">
        <f t="shared" si="397"/>
        <v>5.1949277500285204E-2</v>
      </c>
      <c r="BL102" s="93">
        <f t="shared" si="397"/>
        <v>5.1969025730062589E-2</v>
      </c>
      <c r="BM102" s="93">
        <f t="shared" si="397"/>
        <v>5.1996063683177877E-2</v>
      </c>
      <c r="BN102" s="93">
        <f t="shared" si="397"/>
        <v>5.2022074720538124E-2</v>
      </c>
      <c r="BO102" s="93">
        <f t="shared" si="397"/>
        <v>5.2055911062728902E-2</v>
      </c>
      <c r="BP102" s="93">
        <f t="shared" si="397"/>
        <v>5.2092897019612859E-2</v>
      </c>
      <c r="BQ102" s="93">
        <f t="shared" si="397"/>
        <v>5.2130952615021778E-2</v>
      </c>
      <c r="BR102" s="93">
        <f t="shared" si="397"/>
        <v>5.2168513945062243E-2</v>
      </c>
      <c r="BS102" s="93">
        <f t="shared" si="396"/>
        <v>5.2222825683773406E-2</v>
      </c>
      <c r="BT102" s="93">
        <f t="shared" si="396"/>
        <v>5.2274054256945209E-2</v>
      </c>
      <c r="BU102" s="93">
        <f t="shared" si="396"/>
        <v>5.2333714691693713E-2</v>
      </c>
      <c r="BV102" s="93">
        <f t="shared" si="396"/>
        <v>5.241495787640213E-2</v>
      </c>
      <c r="BW102" s="93">
        <f t="shared" si="396"/>
        <v>5.2495801410574409E-2</v>
      </c>
      <c r="BX102" s="93">
        <f t="shared" si="396"/>
        <v>5.2587303318348363E-2</v>
      </c>
      <c r="BY102" s="93">
        <f t="shared" si="396"/>
        <v>5.2675271020953332E-2</v>
      </c>
      <c r="BZ102" s="93">
        <f t="shared" si="396"/>
        <v>5.2778717306874813E-2</v>
      </c>
      <c r="CA102" s="93">
        <f t="shared" si="396"/>
        <v>5.2883426491327629E-2</v>
      </c>
      <c r="CB102" s="93">
        <f t="shared" si="396"/>
        <v>5.3025003250005136E-2</v>
      </c>
      <c r="CC102" s="93">
        <f t="shared" si="396"/>
        <v>5.3181356437932668E-2</v>
      </c>
      <c r="CD102" s="93">
        <f t="shared" si="396"/>
        <v>5.3355830002039341E-2</v>
      </c>
      <c r="CE102" s="93">
        <f t="shared" si="396"/>
        <v>5.3533024312513777E-2</v>
      </c>
      <c r="CF102" s="93">
        <f t="shared" si="396"/>
        <v>5.3745318319877285E-2</v>
      </c>
      <c r="CG102" s="93">
        <f t="shared" si="396"/>
        <v>5.3995859106129723E-2</v>
      </c>
      <c r="CH102" s="93">
        <f t="shared" si="396"/>
        <v>5.4261196356312096E-2</v>
      </c>
      <c r="CI102" s="93">
        <f>IF($W102&lt;CI$3,0,IF($W102=CI$3,1,CI101*$U101))</f>
        <v>5.4529481404823825E-2</v>
      </c>
      <c r="CJ102" s="93">
        <f t="shared" si="398"/>
        <v>5.4859185107318818E-2</v>
      </c>
      <c r="CK102" s="93">
        <f t="shared" si="398"/>
        <v>5.5206989138893818E-2</v>
      </c>
      <c r="CL102" s="93">
        <f t="shared" si="398"/>
        <v>5.5605681877958786E-2</v>
      </c>
      <c r="CM102" s="93">
        <f t="shared" si="398"/>
        <v>5.6039427043273742E-2</v>
      </c>
      <c r="CN102" s="93">
        <f t="shared" si="398"/>
        <v>5.652155591523067E-2</v>
      </c>
      <c r="CO102" s="93">
        <f t="shared" si="398"/>
        <v>5.7053868508414152E-2</v>
      </c>
      <c r="CP102" s="93">
        <f t="shared" si="398"/>
        <v>5.7700109737473859E-2</v>
      </c>
      <c r="CQ102" s="93">
        <f t="shared" si="398"/>
        <v>5.8338920921564986E-2</v>
      </c>
      <c r="CR102" s="93">
        <f t="shared" si="398"/>
        <v>5.9141470678674597E-2</v>
      </c>
      <c r="CS102" s="93">
        <f t="shared" si="398"/>
        <v>5.9979382654355984E-2</v>
      </c>
      <c r="CT102" s="93">
        <f t="shared" si="398"/>
        <v>6.090204869204037E-2</v>
      </c>
      <c r="CU102" s="93">
        <f t="shared" si="398"/>
        <v>6.1955918872054011E-2</v>
      </c>
      <c r="CV102" s="93">
        <f t="shared" si="398"/>
        <v>6.3277145673721336E-2</v>
      </c>
      <c r="CW102" s="93">
        <f t="shared" si="398"/>
        <v>6.4631168657087304E-2</v>
      </c>
      <c r="CX102" s="93">
        <f t="shared" si="398"/>
        <v>6.6309461117983443E-2</v>
      </c>
      <c r="CY102" s="93">
        <f t="shared" si="398"/>
        <v>6.8158604045744503E-2</v>
      </c>
      <c r="CZ102" s="93">
        <f t="shared" si="392"/>
        <v>7.0310092888120984E-2</v>
      </c>
      <c r="DA102" s="93">
        <f t="shared" si="392"/>
        <v>7.299256982934961E-2</v>
      </c>
      <c r="DB102" s="93">
        <f t="shared" si="392"/>
        <v>7.6254747946500917E-2</v>
      </c>
      <c r="DC102" s="93">
        <f t="shared" si="392"/>
        <v>8.0070928393746896E-2</v>
      </c>
      <c r="DD102" s="93">
        <f t="shared" si="392"/>
        <v>8.4888341790349209E-2</v>
      </c>
      <c r="DE102" s="93">
        <f t="shared" si="392"/>
        <v>9.0378857375937399E-2</v>
      </c>
      <c r="DF102" s="93">
        <f t="shared" si="392"/>
        <v>9.7395208172698616E-2</v>
      </c>
      <c r="DG102" s="93">
        <f t="shared" si="392"/>
        <v>0.10591270816318166</v>
      </c>
      <c r="DH102" s="93">
        <f t="shared" si="392"/>
        <v>0.11637480294822732</v>
      </c>
      <c r="DI102" s="93">
        <f t="shared" si="392"/>
        <v>0.13013240030888237</v>
      </c>
      <c r="DJ102" s="93">
        <f t="shared" si="392"/>
        <v>0.1482348388263571</v>
      </c>
      <c r="DK102" s="93">
        <f t="shared" si="392"/>
        <v>0.17126877658993783</v>
      </c>
      <c r="DL102" s="93">
        <f t="shared" si="392"/>
        <v>0.2032140206335285</v>
      </c>
      <c r="DM102" s="93">
        <f t="shared" si="392"/>
        <v>0.24763474035915348</v>
      </c>
      <c r="DN102" s="93">
        <f t="shared" si="392"/>
        <v>0.31043982043043472</v>
      </c>
      <c r="DO102" s="93">
        <f t="shared" si="392"/>
        <v>0.39530863026121499</v>
      </c>
      <c r="DP102" s="93">
        <f t="shared" ref="DP102:DS103" si="403">IF($W102&lt;DP$3,0,IF($W102=DP$3,1,DP101*$U101))</f>
        <v>0.51998557049999994</v>
      </c>
      <c r="DQ102" s="93">
        <f t="shared" si="403"/>
        <v>0.70755000000000001</v>
      </c>
      <c r="DR102" s="93">
        <f t="shared" si="403"/>
        <v>1</v>
      </c>
      <c r="DS102" s="93">
        <f t="shared" si="403"/>
        <v>0</v>
      </c>
      <c r="DU102" s="37">
        <v>98</v>
      </c>
      <c r="DV102" s="93">
        <f t="shared" si="278"/>
        <v>0.23914568710803524</v>
      </c>
      <c r="DW102" s="93">
        <f t="shared" si="279"/>
        <v>0.24266253544785926</v>
      </c>
      <c r="DX102" s="93">
        <f t="shared" si="280"/>
        <v>0.24623110214562186</v>
      </c>
      <c r="DY102" s="93">
        <f t="shared" si="281"/>
        <v>0.2498521477654104</v>
      </c>
      <c r="DZ102" s="93">
        <f t="shared" si="282"/>
        <v>0.25352644405607816</v>
      </c>
      <c r="EA102" s="93">
        <f t="shared" si="283"/>
        <v>0.25725477411572639</v>
      </c>
      <c r="EB102" s="93">
        <f t="shared" si="284"/>
        <v>0.26103793255860469</v>
      </c>
      <c r="EC102" s="93">
        <f t="shared" si="285"/>
        <v>0.26487672568446646</v>
      </c>
      <c r="ED102" s="93">
        <f t="shared" si="286"/>
        <v>0.2687719716504145</v>
      </c>
      <c r="EE102" s="93">
        <f t="shared" si="287"/>
        <v>0.27272450064527348</v>
      </c>
      <c r="EF102" s="93">
        <f t="shared" si="288"/>
        <v>0.27673515506652752</v>
      </c>
      <c r="EG102" s="93">
        <f t="shared" si="289"/>
        <v>0.28080478969985878</v>
      </c>
      <c r="EH102" s="93">
        <f t="shared" si="290"/>
        <v>0.28493427190132725</v>
      </c>
      <c r="EI102" s="93">
        <f t="shared" si="291"/>
        <v>0.2891244817822291</v>
      </c>
      <c r="EJ102" s="93">
        <f t="shared" si="292"/>
        <v>0.29337631239667361</v>
      </c>
      <c r="EK102" s="93">
        <f t="shared" si="293"/>
        <v>0.29769066993191878</v>
      </c>
      <c r="EL102" s="93">
        <f t="shared" si="294"/>
        <v>0.30206847390150576</v>
      </c>
      <c r="EM102" s="93">
        <f t="shared" si="295"/>
        <v>0.30651065734123378</v>
      </c>
      <c r="EN102" s="93">
        <f t="shared" si="296"/>
        <v>0.3110181670080166</v>
      </c>
      <c r="EO102" s="93">
        <f t="shared" si="297"/>
        <v>0.31559196358166391</v>
      </c>
      <c r="EP102" s="93">
        <f t="shared" si="298"/>
        <v>0.32023302186962954</v>
      </c>
      <c r="EQ102" s="93">
        <f t="shared" si="299"/>
        <v>0.3249423310147711</v>
      </c>
      <c r="ER102" s="93">
        <f t="shared" si="300"/>
        <v>0.32972089470616478</v>
      </c>
      <c r="ES102" s="93">
        <f t="shared" si="301"/>
        <v>0.33456973139302015</v>
      </c>
      <c r="ET102" s="93">
        <f t="shared" si="302"/>
        <v>0.33948987450174101</v>
      </c>
      <c r="EU102" s="93">
        <f t="shared" si="303"/>
        <v>0.34448237265617832</v>
      </c>
      <c r="EV102" s="93">
        <f t="shared" si="304"/>
        <v>0.34954828990112208</v>
      </c>
      <c r="EW102" s="93">
        <f t="shared" si="305"/>
        <v>0.35468870592907975</v>
      </c>
      <c r="EX102" s="93">
        <f t="shared" si="306"/>
        <v>0.35990471631038967</v>
      </c>
      <c r="EY102" s="93">
        <f t="shared" si="307"/>
        <v>0.3651974327267189</v>
      </c>
      <c r="EZ102" s="93">
        <f t="shared" si="308"/>
        <v>0.37056798320799411</v>
      </c>
      <c r="FA102" s="93">
        <f t="shared" si="309"/>
        <v>0.37601751237281755</v>
      </c>
      <c r="FB102" s="93">
        <f t="shared" si="310"/>
        <v>0.3815471816724178</v>
      </c>
      <c r="FC102" s="93">
        <f t="shared" si="311"/>
        <v>0.38715816963818861</v>
      </c>
      <c r="FD102" s="93">
        <f t="shared" si="312"/>
        <v>0.39285167213286781</v>
      </c>
      <c r="FE102" s="93">
        <f t="shared" si="313"/>
        <v>0.39862890260540995</v>
      </c>
      <c r="FF102" s="93">
        <f t="shared" si="314"/>
        <v>0.40449109234960712</v>
      </c>
      <c r="FG102" s="93">
        <f t="shared" si="315"/>
        <v>0.41043949076651309</v>
      </c>
      <c r="FH102" s="93">
        <f t="shared" si="316"/>
        <v>0.41647536563072646</v>
      </c>
      <c r="FI102" s="93">
        <f t="shared" si="317"/>
        <v>0.42260000336059006</v>
      </c>
      <c r="FJ102" s="93">
        <f t="shared" si="318"/>
        <v>0.42881470929236343</v>
      </c>
      <c r="FK102" s="93">
        <f t="shared" si="319"/>
        <v>0.43512080795842756</v>
      </c>
      <c r="FL102" s="93">
        <f t="shared" si="320"/>
        <v>0.44151964336958088</v>
      </c>
      <c r="FM102" s="93">
        <f t="shared" si="321"/>
        <v>0.44801257930148641</v>
      </c>
      <c r="FN102" s="93">
        <f t="shared" si="322"/>
        <v>0.45460099958533173</v>
      </c>
      <c r="FO102" s="93">
        <f t="shared" si="323"/>
        <v>0.46128630840276302</v>
      </c>
      <c r="FP102" s="93">
        <f t="shared" si="324"/>
        <v>0.46806993058515656</v>
      </c>
      <c r="FQ102" s="93">
        <f t="shared" si="325"/>
        <v>0.47495331191729118</v>
      </c>
      <c r="FR102" s="93">
        <f t="shared" si="326"/>
        <v>0.48193791944548658</v>
      </c>
      <c r="FS102" s="93">
        <f t="shared" si="327"/>
        <v>0.48902524179027312</v>
      </c>
      <c r="FT102" s="93">
        <f t="shared" si="328"/>
        <v>0.49621678946365944</v>
      </c>
      <c r="FU102" s="93">
        <f t="shared" si="329"/>
        <v>0.50351409519106616</v>
      </c>
      <c r="FV102" s="93">
        <f t="shared" si="330"/>
        <v>0.51091871423799351</v>
      </c>
      <c r="FW102" s="93">
        <f t="shared" si="331"/>
        <v>0.51843222474149331</v>
      </c>
      <c r="FX102" s="93">
        <f t="shared" si="332"/>
        <v>0.5260562280465152</v>
      </c>
      <c r="FY102" s="93">
        <f t="shared" si="333"/>
        <v>0.53379234904719919</v>
      </c>
      <c r="FZ102" s="93">
        <f t="shared" si="334"/>
        <v>0.54164223653318744</v>
      </c>
      <c r="GA102" s="93">
        <f t="shared" si="335"/>
        <v>0.54960756354102847</v>
      </c>
      <c r="GB102" s="93">
        <f t="shared" si="336"/>
        <v>0.55769002771074938</v>
      </c>
      <c r="GC102" s="93">
        <f t="shared" si="337"/>
        <v>0.56589135164767213</v>
      </c>
      <c r="GD102" s="93">
        <f t="shared" si="338"/>
        <v>0.57421328328954968</v>
      </c>
      <c r="GE102" s="93">
        <f t="shared" si="339"/>
        <v>0.58265759627910185</v>
      </c>
      <c r="GF102" s="93">
        <f t="shared" si="340"/>
        <v>0.59122609034202978</v>
      </c>
      <c r="GG102" s="93">
        <f t="shared" si="341"/>
        <v>0.59992059167058898</v>
      </c>
      <c r="GH102" s="93">
        <f t="shared" si="342"/>
        <v>0.60874295331280348</v>
      </c>
      <c r="GI102" s="93">
        <f t="shared" si="343"/>
        <v>0.61769505556740356</v>
      </c>
      <c r="GJ102" s="93">
        <f t="shared" si="344"/>
        <v>0.62677880638457129</v>
      </c>
      <c r="GK102" s="93">
        <f t="shared" si="345"/>
        <v>0.63599614177257957</v>
      </c>
      <c r="GL102" s="93">
        <f t="shared" si="346"/>
        <v>0.64534902621041157</v>
      </c>
      <c r="GM102" s="93">
        <f t="shared" si="347"/>
        <v>0.65483945306644697</v>
      </c>
      <c r="GN102" s="93">
        <f t="shared" si="348"/>
        <v>0.6644694450233064</v>
      </c>
      <c r="GO102" s="93">
        <f t="shared" si="349"/>
        <v>0.67424105450894323</v>
      </c>
      <c r="GP102" s="93">
        <f t="shared" si="350"/>
        <v>0.68415636413407466</v>
      </c>
      <c r="GQ102" s="93">
        <f t="shared" si="351"/>
        <v>0.69421748713604636</v>
      </c>
      <c r="GR102" s="93">
        <f t="shared" si="352"/>
        <v>0.70442656782922342</v>
      </c>
      <c r="GS102" s="93">
        <f t="shared" si="353"/>
        <v>0.71478578206200605</v>
      </c>
      <c r="GT102" s="93">
        <f t="shared" si="354"/>
        <v>0.72529733768056492</v>
      </c>
      <c r="GU102" s="93">
        <f t="shared" si="355"/>
        <v>0.73596347499939674</v>
      </c>
      <c r="GV102" s="93">
        <f t="shared" si="356"/>
        <v>0.7467864672787996</v>
      </c>
      <c r="GW102" s="93">
        <f t="shared" si="357"/>
        <v>0.75776862120937016</v>
      </c>
      <c r="GX102" s="93">
        <f t="shared" si="358"/>
        <v>0.76891227740362555</v>
      </c>
      <c r="GY102" s="93">
        <f t="shared" si="359"/>
        <v>0.78021981089485526</v>
      </c>
      <c r="GZ102" s="93">
        <f t="shared" si="360"/>
        <v>0.79169363164330897</v>
      </c>
      <c r="HA102" s="93">
        <f t="shared" si="361"/>
        <v>0.80333618504982807</v>
      </c>
      <c r="HB102" s="93">
        <f t="shared" si="362"/>
        <v>0.81514995247703126</v>
      </c>
      <c r="HC102" s="93">
        <f t="shared" si="363"/>
        <v>0.827137451778164</v>
      </c>
      <c r="HD102" s="93">
        <f t="shared" si="364"/>
        <v>0.83930123783372512</v>
      </c>
      <c r="HE102" s="93">
        <f t="shared" si="365"/>
        <v>0.8516439030959857</v>
      </c>
      <c r="HF102" s="93">
        <f t="shared" si="366"/>
        <v>0.86416807814151486</v>
      </c>
      <c r="HG102" s="93">
        <f t="shared" si="367"/>
        <v>0.8768764322318312</v>
      </c>
      <c r="HH102" s="93">
        <f t="shared" si="368"/>
        <v>0.88977167388229927</v>
      </c>
      <c r="HI102" s="93">
        <f t="shared" si="369"/>
        <v>0.90285655143939192</v>
      </c>
      <c r="HJ102" s="93">
        <f t="shared" si="370"/>
        <v>0.91613385366644173</v>
      </c>
      <c r="HK102" s="93">
        <f t="shared" si="371"/>
        <v>0.92960641033800695</v>
      </c>
      <c r="HL102" s="93">
        <f t="shared" si="372"/>
        <v>0.94327709284297756</v>
      </c>
      <c r="HM102" s="93">
        <f t="shared" si="373"/>
        <v>0.95714881479655067</v>
      </c>
      <c r="HN102" s="93">
        <f t="shared" si="374"/>
        <v>0.97122453266120568</v>
      </c>
      <c r="HO102" s="93">
        <f t="shared" si="375"/>
        <v>0.98550724637681164</v>
      </c>
      <c r="HP102" s="93">
        <f t="shared" si="376"/>
        <v>1</v>
      </c>
      <c r="HQ102" s="93">
        <f t="shared" si="377"/>
        <v>0</v>
      </c>
    </row>
    <row r="103" spans="2:225" x14ac:dyDescent="0.25">
      <c r="B103" s="40">
        <v>99</v>
      </c>
      <c r="C103" s="91">
        <f t="shared" ca="1" si="399"/>
        <v>0</v>
      </c>
      <c r="D103" s="91">
        <f t="shared" ca="1" si="272"/>
        <v>0</v>
      </c>
      <c r="E103" s="91">
        <f t="shared" ca="1" si="273"/>
        <v>0</v>
      </c>
      <c r="F103" s="91">
        <f t="shared" ca="1" si="274"/>
        <v>0</v>
      </c>
      <c r="H103" s="40">
        <v>99</v>
      </c>
      <c r="I103" s="91">
        <v>0</v>
      </c>
      <c r="J103" s="41">
        <v>0</v>
      </c>
      <c r="K103" s="92">
        <f t="shared" si="400"/>
        <v>0</v>
      </c>
      <c r="L103" s="92">
        <f t="shared" si="401"/>
        <v>0</v>
      </c>
      <c r="M103" s="42"/>
      <c r="N103" s="40">
        <v>99</v>
      </c>
      <c r="O103" s="54">
        <v>0</v>
      </c>
      <c r="P103" s="92">
        <f t="shared" si="393"/>
        <v>0</v>
      </c>
      <c r="Q103" s="92">
        <f t="shared" si="402"/>
        <v>0</v>
      </c>
      <c r="R103" s="42"/>
      <c r="S103" s="40">
        <v>99</v>
      </c>
      <c r="T103" s="54">
        <f>'7. Dödsrisk'!F103</f>
        <v>0.35335</v>
      </c>
      <c r="U103" s="90">
        <f t="shared" si="380"/>
        <v>0.64664999999999995</v>
      </c>
      <c r="V103" s="43"/>
      <c r="W103" s="37">
        <v>99</v>
      </c>
      <c r="X103" s="93">
        <f t="shared" si="395"/>
        <v>3.4865860126979245E-2</v>
      </c>
      <c r="Y103" s="93">
        <f t="shared" si="395"/>
        <v>3.4939232515261306E-2</v>
      </c>
      <c r="Z103" s="93">
        <f t="shared" si="395"/>
        <v>3.4945872230985185E-2</v>
      </c>
      <c r="AA103" s="93">
        <f t="shared" si="395"/>
        <v>3.4949716699822171E-2</v>
      </c>
      <c r="AB103" s="93">
        <f t="shared" si="395"/>
        <v>3.4951464273035804E-2</v>
      </c>
      <c r="AC103" s="93">
        <f t="shared" si="395"/>
        <v>3.4953911046809116E-2</v>
      </c>
      <c r="AD103" s="93">
        <f t="shared" si="395"/>
        <v>3.4953911046809116E-2</v>
      </c>
      <c r="AE103" s="93">
        <f t="shared" si="395"/>
        <v>3.4957756400013119E-2</v>
      </c>
      <c r="AF103" s="93">
        <f t="shared" si="395"/>
        <v>3.4960902881272418E-2</v>
      </c>
      <c r="AG103" s="93">
        <f t="shared" si="395"/>
        <v>3.4964049645740548E-2</v>
      </c>
      <c r="AH103" s="93">
        <f t="shared" si="395"/>
        <v>3.4967196693442955E-2</v>
      </c>
      <c r="AI103" s="93">
        <f t="shared" si="395"/>
        <v>3.4974191531749306E-2</v>
      </c>
      <c r="AJ103" s="93">
        <f t="shared" si="395"/>
        <v>3.4975590555371527E-2</v>
      </c>
      <c r="AK103" s="93">
        <f t="shared" si="395"/>
        <v>3.4976989634956893E-2</v>
      </c>
      <c r="AL103" s="93">
        <f t="shared" si="395"/>
        <v>3.4982586848852734E-2</v>
      </c>
      <c r="AM103" s="93">
        <f t="shared" si="395"/>
        <v>3.4989584765805881E-2</v>
      </c>
      <c r="AN103" s="93">
        <f t="shared" si="394"/>
        <v>3.4991684266861924E-2</v>
      </c>
      <c r="AO103" s="93">
        <f t="shared" si="394"/>
        <v>3.4999734205729237E-2</v>
      </c>
      <c r="AP103" s="93">
        <f t="shared" si="394"/>
        <v>3.5001134251099263E-2</v>
      </c>
      <c r="AQ103" s="93">
        <f t="shared" si="394"/>
        <v>3.5008135878274921E-2</v>
      </c>
      <c r="AR103" s="93">
        <f t="shared" si="394"/>
        <v>3.5015839362934745E-2</v>
      </c>
      <c r="AS103" s="93">
        <f t="shared" si="394"/>
        <v>3.5024945848855467E-2</v>
      </c>
      <c r="AT103" s="93">
        <f t="shared" si="394"/>
        <v>3.5034054703078257E-2</v>
      </c>
      <c r="AU103" s="93">
        <f t="shared" si="394"/>
        <v>3.5040011505034142E-2</v>
      </c>
      <c r="AV103" s="93">
        <f t="shared" si="394"/>
        <v>3.50494748632472E-2</v>
      </c>
      <c r="AW103" s="93">
        <f t="shared" si="394"/>
        <v>3.5058590096672324E-2</v>
      </c>
      <c r="AX103" s="93">
        <f t="shared" si="394"/>
        <v>3.5066304683702754E-2</v>
      </c>
      <c r="AY103" s="93">
        <f t="shared" si="394"/>
        <v>3.5076125998982466E-2</v>
      </c>
      <c r="AZ103" s="93">
        <f t="shared" si="394"/>
        <v>3.508595006500069E-2</v>
      </c>
      <c r="BA103" s="93">
        <f t="shared" si="394"/>
        <v>3.5096479008703274E-2</v>
      </c>
      <c r="BB103" s="93">
        <f t="shared" si="394"/>
        <v>3.5109469512422858E-2</v>
      </c>
      <c r="BC103" s="93">
        <f t="shared" si="394"/>
        <v>3.5118600348513482E-2</v>
      </c>
      <c r="BD103" s="93">
        <f t="shared" si="397"/>
        <v>3.5132301946272537E-2</v>
      </c>
      <c r="BE103" s="93">
        <f t="shared" si="397"/>
        <v>3.5146008889739525E-2</v>
      </c>
      <c r="BF103" s="93">
        <f t="shared" si="397"/>
        <v>3.5160072918907069E-2</v>
      </c>
      <c r="BG103" s="93">
        <f t="shared" si="397"/>
        <v>3.5176605923691241E-2</v>
      </c>
      <c r="BH103" s="93">
        <f t="shared" si="397"/>
        <v>3.51854022742598E-2</v>
      </c>
      <c r="BI103" s="93">
        <f t="shared" si="397"/>
        <v>3.5197369379848915E-2</v>
      </c>
      <c r="BJ103" s="93">
        <f t="shared" si="397"/>
        <v>3.5211806220399315E-2</v>
      </c>
      <c r="BK103" s="93">
        <f t="shared" si="397"/>
        <v>3.5228363551268405E-2</v>
      </c>
      <c r="BL103" s="93">
        <f t="shared" si="397"/>
        <v>3.5241755418327345E-2</v>
      </c>
      <c r="BM103" s="93">
        <f t="shared" si="397"/>
        <v>3.5260090665473413E-2</v>
      </c>
      <c r="BN103" s="93">
        <f t="shared" si="397"/>
        <v>3.527772953023852E-2</v>
      </c>
      <c r="BO103" s="93">
        <f t="shared" si="397"/>
        <v>3.5300674968968354E-2</v>
      </c>
      <c r="BP103" s="93">
        <f t="shared" si="397"/>
        <v>3.5325756255910071E-2</v>
      </c>
      <c r="BQ103" s="93">
        <f t="shared" si="397"/>
        <v>3.5351562896824722E-2</v>
      </c>
      <c r="BR103" s="93">
        <f t="shared" si="397"/>
        <v>3.5377034361565057E-2</v>
      </c>
      <c r="BS103" s="93">
        <f t="shared" si="396"/>
        <v>3.5413864780937263E-2</v>
      </c>
      <c r="BT103" s="93">
        <f t="shared" si="396"/>
        <v>3.5448604413262252E-2</v>
      </c>
      <c r="BU103" s="93">
        <f t="shared" si="396"/>
        <v>3.5489061943878256E-2</v>
      </c>
      <c r="BV103" s="93">
        <f t="shared" si="396"/>
        <v>3.5544155384724579E-2</v>
      </c>
      <c r="BW103" s="93">
        <f t="shared" si="396"/>
        <v>3.5598977810552823E-2</v>
      </c>
      <c r="BX103" s="93">
        <f t="shared" si="396"/>
        <v>3.5661027999271573E-2</v>
      </c>
      <c r="BY103" s="93">
        <f t="shared" si="396"/>
        <v>3.5720681537439083E-2</v>
      </c>
      <c r="BZ103" s="93">
        <f t="shared" si="396"/>
        <v>3.579083156731102E-2</v>
      </c>
      <c r="CA103" s="93">
        <f t="shared" si="396"/>
        <v>3.5861838006564006E-2</v>
      </c>
      <c r="CB103" s="93">
        <f t="shared" si="396"/>
        <v>3.5957845453925982E-2</v>
      </c>
      <c r="CC103" s="93">
        <f t="shared" si="396"/>
        <v>3.6063873241255283E-2</v>
      </c>
      <c r="CD103" s="93">
        <f t="shared" si="396"/>
        <v>3.6182188999282938E-2</v>
      </c>
      <c r="CE103" s="93">
        <f t="shared" si="396"/>
        <v>3.6302349777044968E-2</v>
      </c>
      <c r="CF103" s="93">
        <f t="shared" si="396"/>
        <v>3.6446312712258386E-2</v>
      </c>
      <c r="CG103" s="93">
        <f t="shared" si="396"/>
        <v>3.6616211935639749E-2</v>
      </c>
      <c r="CH103" s="93">
        <f t="shared" si="396"/>
        <v>3.6796145085105925E-2</v>
      </c>
      <c r="CI103" s="93">
        <f>IF($W103&lt;CI$3,0,IF($W103=CI$3,1,CI102*$U102))</f>
        <v>3.6978077225053183E-2</v>
      </c>
      <c r="CJ103" s="93">
        <f t="shared" si="398"/>
        <v>3.7201659196826109E-2</v>
      </c>
      <c r="CK103" s="93">
        <f t="shared" si="398"/>
        <v>3.7437515544758063E-2</v>
      </c>
      <c r="CL103" s="93">
        <f t="shared" si="398"/>
        <v>3.7707881051900191E-2</v>
      </c>
      <c r="CM103" s="93">
        <f t="shared" si="398"/>
        <v>3.8002016660855224E-2</v>
      </c>
      <c r="CN103" s="93">
        <f t="shared" si="398"/>
        <v>3.8328962712795372E-2</v>
      </c>
      <c r="CO103" s="93">
        <f t="shared" si="398"/>
        <v>3.8689939851610892E-2</v>
      </c>
      <c r="CP103" s="93">
        <f t="shared" si="398"/>
        <v>3.9128175416273149E-2</v>
      </c>
      <c r="CQ103" s="93">
        <f t="shared" si="398"/>
        <v>3.9561372444540867E-2</v>
      </c>
      <c r="CR103" s="93">
        <f t="shared" si="398"/>
        <v>4.0105605511329606E-2</v>
      </c>
      <c r="CS103" s="93">
        <f t="shared" si="398"/>
        <v>4.0673818759398427E-2</v>
      </c>
      <c r="CT103" s="93">
        <f t="shared" si="398"/>
        <v>4.1299506279533334E-2</v>
      </c>
      <c r="CU103" s="93">
        <f t="shared" si="398"/>
        <v>4.2014167264705984E-2</v>
      </c>
      <c r="CV103" s="93">
        <f t="shared" si="398"/>
        <v>4.2910130795720647E-2</v>
      </c>
      <c r="CW103" s="93">
        <f t="shared" si="398"/>
        <v>4.3828334401430614E-2</v>
      </c>
      <c r="CX103" s="93">
        <f t="shared" si="398"/>
        <v>4.496643486793811E-2</v>
      </c>
      <c r="CY103" s="93">
        <f t="shared" si="398"/>
        <v>4.6220394161540723E-2</v>
      </c>
      <c r="CZ103" s="93">
        <f t="shared" ref="CZ103:DO103" si="404">IF($W103&lt;CZ$3,0,IF($W103=CZ$3,1,CZ102*$U102))</f>
        <v>4.7679383290221485E-2</v>
      </c>
      <c r="DA103" s="93">
        <f t="shared" si="404"/>
        <v>4.949845137837685E-2</v>
      </c>
      <c r="DB103" s="93">
        <f t="shared" si="404"/>
        <v>5.1710632224960668E-2</v>
      </c>
      <c r="DC103" s="93">
        <f t="shared" si="404"/>
        <v>5.4298498671651582E-2</v>
      </c>
      <c r="DD103" s="93">
        <f t="shared" si="404"/>
        <v>5.7565331218289509E-2</v>
      </c>
      <c r="DE103" s="93">
        <f t="shared" si="404"/>
        <v>6.1288614552344432E-2</v>
      </c>
      <c r="DF103" s="93">
        <f t="shared" si="404"/>
        <v>6.6046612518152109E-2</v>
      </c>
      <c r="DG103" s="93">
        <f t="shared" si="404"/>
        <v>7.1822584786698382E-2</v>
      </c>
      <c r="DH103" s="93">
        <f t="shared" si="404"/>
        <v>7.8917245123281396E-2</v>
      </c>
      <c r="DI103" s="93">
        <f t="shared" si="404"/>
        <v>8.8246684621462401E-2</v>
      </c>
      <c r="DJ103" s="93">
        <f t="shared" si="404"/>
        <v>0.10052249125331754</v>
      </c>
      <c r="DK103" s="93">
        <f t="shared" si="404"/>
        <v>0.11614249546893454</v>
      </c>
      <c r="DL103" s="93">
        <f t="shared" si="404"/>
        <v>0.1378055238122147</v>
      </c>
      <c r="DM103" s="93">
        <f t="shared" si="404"/>
        <v>0.16792854647975275</v>
      </c>
      <c r="DN103" s="93">
        <f t="shared" si="404"/>
        <v>0.21051855542849071</v>
      </c>
      <c r="DO103" s="93">
        <f t="shared" si="404"/>
        <v>0.26807064143903775</v>
      </c>
      <c r="DP103" s="93">
        <f t="shared" si="403"/>
        <v>0.35261781492316496</v>
      </c>
      <c r="DQ103" s="93">
        <f t="shared" si="403"/>
        <v>0.47981088150000001</v>
      </c>
      <c r="DR103" s="93">
        <f t="shared" si="403"/>
        <v>0.67813000000000001</v>
      </c>
      <c r="DS103" s="93">
        <f t="shared" si="403"/>
        <v>1</v>
      </c>
      <c r="DU103" s="37">
        <v>99</v>
      </c>
      <c r="DV103" s="93">
        <f t="shared" si="278"/>
        <v>0.23567980758473042</v>
      </c>
      <c r="DW103" s="93">
        <f t="shared" si="279"/>
        <v>0.23914568710803524</v>
      </c>
      <c r="DX103" s="93">
        <f t="shared" si="280"/>
        <v>0.24266253544785926</v>
      </c>
      <c r="DY103" s="93">
        <f t="shared" si="281"/>
        <v>0.24623110214562186</v>
      </c>
      <c r="DZ103" s="93">
        <f t="shared" si="282"/>
        <v>0.2498521477654104</v>
      </c>
      <c r="EA103" s="93">
        <f t="shared" si="283"/>
        <v>0.25352644405607816</v>
      </c>
      <c r="EB103" s="93">
        <f t="shared" si="284"/>
        <v>0.25725477411572639</v>
      </c>
      <c r="EC103" s="93">
        <f t="shared" si="285"/>
        <v>0.26103793255860469</v>
      </c>
      <c r="ED103" s="93">
        <f t="shared" si="286"/>
        <v>0.26487672568446646</v>
      </c>
      <c r="EE103" s="93">
        <f t="shared" si="287"/>
        <v>0.2687719716504145</v>
      </c>
      <c r="EF103" s="93">
        <f t="shared" si="288"/>
        <v>0.27272450064527348</v>
      </c>
      <c r="EG103" s="93">
        <f t="shared" si="289"/>
        <v>0.27673515506652752</v>
      </c>
      <c r="EH103" s="93">
        <f t="shared" si="290"/>
        <v>0.28080478969985878</v>
      </c>
      <c r="EI103" s="93">
        <f t="shared" si="291"/>
        <v>0.28493427190132725</v>
      </c>
      <c r="EJ103" s="93">
        <f t="shared" si="292"/>
        <v>0.2891244817822291</v>
      </c>
      <c r="EK103" s="93">
        <f t="shared" si="293"/>
        <v>0.29337631239667361</v>
      </c>
      <c r="EL103" s="93">
        <f t="shared" si="294"/>
        <v>0.29769066993191878</v>
      </c>
      <c r="EM103" s="93">
        <f t="shared" si="295"/>
        <v>0.30206847390150576</v>
      </c>
      <c r="EN103" s="93">
        <f t="shared" si="296"/>
        <v>0.30651065734123378</v>
      </c>
      <c r="EO103" s="93">
        <f t="shared" si="297"/>
        <v>0.3110181670080166</v>
      </c>
      <c r="EP103" s="93">
        <f t="shared" si="298"/>
        <v>0.31559196358166391</v>
      </c>
      <c r="EQ103" s="93">
        <f t="shared" si="299"/>
        <v>0.32023302186962954</v>
      </c>
      <c r="ER103" s="93">
        <f t="shared" si="300"/>
        <v>0.3249423310147711</v>
      </c>
      <c r="ES103" s="93">
        <f t="shared" si="301"/>
        <v>0.32972089470616478</v>
      </c>
      <c r="ET103" s="93">
        <f t="shared" si="302"/>
        <v>0.33456973139302015</v>
      </c>
      <c r="EU103" s="93">
        <f t="shared" si="303"/>
        <v>0.33948987450174101</v>
      </c>
      <c r="EV103" s="93">
        <f t="shared" si="304"/>
        <v>0.34448237265617832</v>
      </c>
      <c r="EW103" s="93">
        <f t="shared" si="305"/>
        <v>0.34954828990112208</v>
      </c>
      <c r="EX103" s="93">
        <f t="shared" si="306"/>
        <v>0.35468870592907975</v>
      </c>
      <c r="EY103" s="93">
        <f t="shared" si="307"/>
        <v>0.35990471631038967</v>
      </c>
      <c r="EZ103" s="93">
        <f t="shared" si="308"/>
        <v>0.3651974327267189</v>
      </c>
      <c r="FA103" s="93">
        <f t="shared" si="309"/>
        <v>0.37056798320799411</v>
      </c>
      <c r="FB103" s="93">
        <f t="shared" si="310"/>
        <v>0.37601751237281755</v>
      </c>
      <c r="FC103" s="93">
        <f t="shared" si="311"/>
        <v>0.3815471816724178</v>
      </c>
      <c r="FD103" s="93">
        <f t="shared" si="312"/>
        <v>0.38715816963818861</v>
      </c>
      <c r="FE103" s="93">
        <f t="shared" si="313"/>
        <v>0.39285167213286781</v>
      </c>
      <c r="FF103" s="93">
        <f t="shared" si="314"/>
        <v>0.39862890260540995</v>
      </c>
      <c r="FG103" s="93">
        <f t="shared" si="315"/>
        <v>0.40449109234960712</v>
      </c>
      <c r="FH103" s="93">
        <f t="shared" si="316"/>
        <v>0.41043949076651309</v>
      </c>
      <c r="FI103" s="93">
        <f t="shared" si="317"/>
        <v>0.41647536563072646</v>
      </c>
      <c r="FJ103" s="93">
        <f t="shared" si="318"/>
        <v>0.42260000336059006</v>
      </c>
      <c r="FK103" s="93">
        <f t="shared" si="319"/>
        <v>0.42881470929236343</v>
      </c>
      <c r="FL103" s="93">
        <f t="shared" si="320"/>
        <v>0.43512080795842756</v>
      </c>
      <c r="FM103" s="93">
        <f t="shared" si="321"/>
        <v>0.44151964336958088</v>
      </c>
      <c r="FN103" s="93">
        <f t="shared" si="322"/>
        <v>0.44801257930148641</v>
      </c>
      <c r="FO103" s="93">
        <f t="shared" si="323"/>
        <v>0.45460099958533173</v>
      </c>
      <c r="FP103" s="93">
        <f t="shared" si="324"/>
        <v>0.46128630840276302</v>
      </c>
      <c r="FQ103" s="93">
        <f t="shared" si="325"/>
        <v>0.46806993058515656</v>
      </c>
      <c r="FR103" s="93">
        <f t="shared" si="326"/>
        <v>0.47495331191729118</v>
      </c>
      <c r="FS103" s="93">
        <f t="shared" si="327"/>
        <v>0.48193791944548658</v>
      </c>
      <c r="FT103" s="93">
        <f t="shared" si="328"/>
        <v>0.48902524179027312</v>
      </c>
      <c r="FU103" s="93">
        <f t="shared" si="329"/>
        <v>0.49621678946365944</v>
      </c>
      <c r="FV103" s="93">
        <f t="shared" si="330"/>
        <v>0.50351409519106616</v>
      </c>
      <c r="FW103" s="93">
        <f t="shared" si="331"/>
        <v>0.51091871423799351</v>
      </c>
      <c r="FX103" s="93">
        <f t="shared" si="332"/>
        <v>0.51843222474149331</v>
      </c>
      <c r="FY103" s="93">
        <f t="shared" si="333"/>
        <v>0.5260562280465152</v>
      </c>
      <c r="FZ103" s="93">
        <f t="shared" si="334"/>
        <v>0.53379234904719919</v>
      </c>
      <c r="GA103" s="93">
        <f t="shared" si="335"/>
        <v>0.54164223653318744</v>
      </c>
      <c r="GB103" s="93">
        <f t="shared" si="336"/>
        <v>0.54960756354102847</v>
      </c>
      <c r="GC103" s="93">
        <f t="shared" si="337"/>
        <v>0.55769002771074938</v>
      </c>
      <c r="GD103" s="93">
        <f t="shared" si="338"/>
        <v>0.56589135164767213</v>
      </c>
      <c r="GE103" s="93">
        <f t="shared" si="339"/>
        <v>0.57421328328954968</v>
      </c>
      <c r="GF103" s="93">
        <f t="shared" si="340"/>
        <v>0.58265759627910185</v>
      </c>
      <c r="GG103" s="93">
        <f t="shared" si="341"/>
        <v>0.59122609034202978</v>
      </c>
      <c r="GH103" s="93">
        <f t="shared" si="342"/>
        <v>0.59992059167058898</v>
      </c>
      <c r="GI103" s="93">
        <f t="shared" si="343"/>
        <v>0.60874295331280348</v>
      </c>
      <c r="GJ103" s="93">
        <f t="shared" si="344"/>
        <v>0.61769505556740356</v>
      </c>
      <c r="GK103" s="93">
        <f t="shared" si="345"/>
        <v>0.62677880638457129</v>
      </c>
      <c r="GL103" s="93">
        <f t="shared" si="346"/>
        <v>0.63599614177257957</v>
      </c>
      <c r="GM103" s="93">
        <f t="shared" si="347"/>
        <v>0.64534902621041157</v>
      </c>
      <c r="GN103" s="93">
        <f t="shared" si="348"/>
        <v>0.65483945306644697</v>
      </c>
      <c r="GO103" s="93">
        <f t="shared" si="349"/>
        <v>0.6644694450233064</v>
      </c>
      <c r="GP103" s="93">
        <f t="shared" si="350"/>
        <v>0.67424105450894323</v>
      </c>
      <c r="GQ103" s="93">
        <f t="shared" si="351"/>
        <v>0.68415636413407466</v>
      </c>
      <c r="GR103" s="93">
        <f t="shared" si="352"/>
        <v>0.69421748713604636</v>
      </c>
      <c r="GS103" s="93">
        <f t="shared" si="353"/>
        <v>0.70442656782922342</v>
      </c>
      <c r="GT103" s="93">
        <f t="shared" si="354"/>
        <v>0.71478578206200605</v>
      </c>
      <c r="GU103" s="93">
        <f t="shared" si="355"/>
        <v>0.72529733768056492</v>
      </c>
      <c r="GV103" s="93">
        <f t="shared" si="356"/>
        <v>0.73596347499939674</v>
      </c>
      <c r="GW103" s="93">
        <f t="shared" si="357"/>
        <v>0.7467864672787996</v>
      </c>
      <c r="GX103" s="93">
        <f t="shared" si="358"/>
        <v>0.75776862120937016</v>
      </c>
      <c r="GY103" s="93">
        <f t="shared" si="359"/>
        <v>0.76891227740362555</v>
      </c>
      <c r="GZ103" s="93">
        <f t="shared" si="360"/>
        <v>0.78021981089485526</v>
      </c>
      <c r="HA103" s="93">
        <f t="shared" si="361"/>
        <v>0.79169363164330897</v>
      </c>
      <c r="HB103" s="93">
        <f t="shared" si="362"/>
        <v>0.80333618504982807</v>
      </c>
      <c r="HC103" s="93">
        <f t="shared" si="363"/>
        <v>0.81514995247703126</v>
      </c>
      <c r="HD103" s="93">
        <f t="shared" si="364"/>
        <v>0.827137451778164</v>
      </c>
      <c r="HE103" s="93">
        <f t="shared" si="365"/>
        <v>0.83930123783372512</v>
      </c>
      <c r="HF103" s="93">
        <f t="shared" si="366"/>
        <v>0.8516439030959857</v>
      </c>
      <c r="HG103" s="93">
        <f t="shared" si="367"/>
        <v>0.86416807814151486</v>
      </c>
      <c r="HH103" s="93">
        <f t="shared" si="368"/>
        <v>0.8768764322318312</v>
      </c>
      <c r="HI103" s="93">
        <f t="shared" si="369"/>
        <v>0.88977167388229927</v>
      </c>
      <c r="HJ103" s="93">
        <f t="shared" si="370"/>
        <v>0.90285655143939192</v>
      </c>
      <c r="HK103" s="93">
        <f t="shared" si="371"/>
        <v>0.91613385366644173</v>
      </c>
      <c r="HL103" s="93">
        <f t="shared" si="372"/>
        <v>0.92960641033800695</v>
      </c>
      <c r="HM103" s="93">
        <f t="shared" si="373"/>
        <v>0.94327709284297756</v>
      </c>
      <c r="HN103" s="93">
        <f t="shared" si="374"/>
        <v>0.95714881479655067</v>
      </c>
      <c r="HO103" s="93">
        <f t="shared" si="375"/>
        <v>0.97122453266120568</v>
      </c>
      <c r="HP103" s="93">
        <f t="shared" si="376"/>
        <v>0.98550724637681164</v>
      </c>
      <c r="HQ103" s="93">
        <f t="shared" si="377"/>
        <v>1</v>
      </c>
    </row>
    <row r="104" spans="2:225" x14ac:dyDescent="0.25">
      <c r="M104" s="42"/>
      <c r="R104" s="42"/>
      <c r="S104" s="37"/>
      <c r="U104" s="43"/>
      <c r="V104" s="43"/>
    </row>
    <row r="105" spans="2:225" x14ac:dyDescent="0.25">
      <c r="C105" s="55"/>
      <c r="F105" s="46"/>
      <c r="G105" s="55"/>
      <c r="H105" s="88"/>
      <c r="I105" s="56"/>
      <c r="L105" s="57"/>
      <c r="M105" s="85"/>
      <c r="N105" s="56"/>
      <c r="W105" s="44" t="s">
        <v>696</v>
      </c>
      <c r="X105" s="45">
        <f t="shared" ref="X105:BC105" si="405">SUM(X4:X104)</f>
        <v>84.457499366133661</v>
      </c>
      <c r="Y105" s="45">
        <f t="shared" si="405"/>
        <v>83.633128936901173</v>
      </c>
      <c r="Z105" s="45">
        <f t="shared" si="405"/>
        <v>82.64883221502204</v>
      </c>
      <c r="AA105" s="45">
        <f t="shared" si="405"/>
        <v>81.657814574625263</v>
      </c>
      <c r="AB105" s="45">
        <f t="shared" si="405"/>
        <v>80.661847667008601</v>
      </c>
      <c r="AC105" s="45">
        <f t="shared" si="405"/>
        <v>79.667424386715666</v>
      </c>
      <c r="AD105" s="45">
        <f t="shared" si="405"/>
        <v>78.667424386715666</v>
      </c>
      <c r="AE105" s="45">
        <f t="shared" si="405"/>
        <v>77.675968743277437</v>
      </c>
      <c r="AF105" s="45">
        <f t="shared" si="405"/>
        <v>76.682870201595591</v>
      </c>
      <c r="AG105" s="45">
        <f t="shared" si="405"/>
        <v>75.689682273000173</v>
      </c>
      <c r="AH105" s="45">
        <f t="shared" si="405"/>
        <v>74.69640494944565</v>
      </c>
      <c r="AI105" s="45">
        <f t="shared" si="405"/>
        <v>73.711147178881404</v>
      </c>
      <c r="AJ105" s="45">
        <f t="shared" si="405"/>
        <v>72.714055741110954</v>
      </c>
      <c r="AK105" s="45">
        <f t="shared" si="405"/>
        <v>71.7169244180877</v>
      </c>
      <c r="AL105" s="45">
        <f t="shared" si="405"/>
        <v>70.728240936637633</v>
      </c>
      <c r="AM105" s="45">
        <f t="shared" si="405"/>
        <v>69.742189374512535</v>
      </c>
      <c r="AN105" s="45">
        <f t="shared" si="405"/>
        <v>68.746314153361709</v>
      </c>
      <c r="AO105" s="45">
        <f t="shared" si="405"/>
        <v>67.761899390221444</v>
      </c>
      <c r="AP105" s="45">
        <f t="shared" si="405"/>
        <v>66.764569973020414</v>
      </c>
      <c r="AQ105" s="45">
        <f t="shared" si="405"/>
        <v>65.777725518124015</v>
      </c>
      <c r="AR105" s="45">
        <f t="shared" si="405"/>
        <v>64.791979753669793</v>
      </c>
      <c r="AS105" s="45">
        <f t="shared" si="405"/>
        <v>63.808569981865112</v>
      </c>
      <c r="AT105" s="45">
        <f t="shared" si="405"/>
        <v>62.824904457023948</v>
      </c>
      <c r="AU105" s="45">
        <f t="shared" si="405"/>
        <v>61.835416477825156</v>
      </c>
      <c r="AV105" s="45">
        <f t="shared" si="405"/>
        <v>60.851846476373801</v>
      </c>
      <c r="AW105" s="45">
        <f t="shared" si="405"/>
        <v>59.867412003494671</v>
      </c>
      <c r="AX105" s="45">
        <f t="shared" si="405"/>
        <v>58.880365683945179</v>
      </c>
      <c r="AY105" s="45">
        <f t="shared" si="405"/>
        <v>57.896576725428282</v>
      </c>
      <c r="AZ105" s="45">
        <f t="shared" si="405"/>
        <v>56.912512228852385</v>
      </c>
      <c r="BA105" s="45">
        <f t="shared" si="405"/>
        <v>55.929291016157215</v>
      </c>
      <c r="BB105" s="45">
        <f t="shared" si="405"/>
        <v>54.949622376436466</v>
      </c>
      <c r="BC105" s="45">
        <f t="shared" si="405"/>
        <v>53.963652926197284</v>
      </c>
      <c r="BD105" s="45">
        <f t="shared" ref="BD105:CI105" si="406">SUM(BD4:BD104)</f>
        <v>52.984316809753118</v>
      </c>
      <c r="BE105" s="45">
        <f t="shared" si="406"/>
        <v>52.004598603208358</v>
      </c>
      <c r="BF105" s="45">
        <f t="shared" si="406"/>
        <v>51.025008606650985</v>
      </c>
      <c r="BG105" s="45">
        <f t="shared" si="406"/>
        <v>50.048531416416743</v>
      </c>
      <c r="BH105" s="45">
        <f t="shared" si="406"/>
        <v>49.060796615570631</v>
      </c>
      <c r="BI105" s="45">
        <f t="shared" si="406"/>
        <v>48.077142844137633</v>
      </c>
      <c r="BJ105" s="45">
        <f t="shared" si="406"/>
        <v>47.096452389617383</v>
      </c>
      <c r="BK105" s="45">
        <f t="shared" si="406"/>
        <v>46.118127909734952</v>
      </c>
      <c r="BL105" s="45">
        <f t="shared" si="406"/>
        <v>45.135279315874939</v>
      </c>
      <c r="BM105" s="45">
        <f t="shared" si="406"/>
        <v>44.158241601507754</v>
      </c>
      <c r="BN105" s="45">
        <f t="shared" si="406"/>
        <v>43.179831517266408</v>
      </c>
      <c r="BO105" s="45">
        <f t="shared" si="406"/>
        <v>42.207266240322596</v>
      </c>
      <c r="BP105" s="45">
        <f t="shared" si="406"/>
        <v>41.236544186695177</v>
      </c>
      <c r="BQ105" s="45">
        <f t="shared" si="406"/>
        <v>40.265938321669978</v>
      </c>
      <c r="BR105" s="45">
        <f t="shared" si="406"/>
        <v>39.294230167390488</v>
      </c>
      <c r="BS105" s="45">
        <f t="shared" si="406"/>
        <v>38.334097628924567</v>
      </c>
      <c r="BT105" s="45">
        <f t="shared" si="406"/>
        <v>37.370720935441319</v>
      </c>
      <c r="BU105" s="45">
        <f t="shared" si="406"/>
        <v>36.412230878642973</v>
      </c>
      <c r="BV105" s="45">
        <f t="shared" si="406"/>
        <v>35.467205046464997</v>
      </c>
      <c r="BW105" s="45">
        <f t="shared" si="406"/>
        <v>34.52036641073753</v>
      </c>
      <c r="BX105" s="45">
        <f t="shared" si="406"/>
        <v>33.578793511447444</v>
      </c>
      <c r="BY105" s="45">
        <f t="shared" si="406"/>
        <v>32.633291107597138</v>
      </c>
      <c r="BZ105" s="45">
        <f t="shared" si="406"/>
        <v>31.695414119270907</v>
      </c>
      <c r="CA105" s="45">
        <f t="shared" si="406"/>
        <v>30.75631161627112</v>
      </c>
      <c r="CB105" s="45">
        <f t="shared" si="406"/>
        <v>29.835973665959219</v>
      </c>
      <c r="CC105" s="45">
        <f t="shared" si="406"/>
        <v>28.921001410104928</v>
      </c>
      <c r="CD105" s="45">
        <f t="shared" si="406"/>
        <v>28.012602620674539</v>
      </c>
      <c r="CE105" s="45">
        <f t="shared" si="406"/>
        <v>27.102311270981499</v>
      </c>
      <c r="CF105" s="45">
        <f t="shared" si="406"/>
        <v>26.205824276875155</v>
      </c>
      <c r="CG105" s="45">
        <f t="shared" si="406"/>
        <v>25.323324502567058</v>
      </c>
      <c r="CH105" s="45">
        <f t="shared" si="406"/>
        <v>24.442850039259028</v>
      </c>
      <c r="CI105" s="45">
        <f t="shared" si="406"/>
        <v>23.558759134199292</v>
      </c>
      <c r="CJ105" s="45">
        <f t="shared" ref="CJ105:DO105" si="407">SUM(CJ4:CJ104)</f>
        <v>22.695157027937189</v>
      </c>
      <c r="CK105" s="45">
        <f t="shared" si="407"/>
        <v>21.832703057197541</v>
      </c>
      <c r="CL105" s="45">
        <f t="shared" si="407"/>
        <v>20.983152258893814</v>
      </c>
      <c r="CM105" s="45">
        <f t="shared" si="407"/>
        <v>20.139028338231714</v>
      </c>
      <c r="CN105" s="45">
        <f t="shared" si="407"/>
        <v>19.303688803727518</v>
      </c>
      <c r="CO105" s="45">
        <f t="shared" si="407"/>
        <v>18.476070541883281</v>
      </c>
      <c r="CP105" s="45">
        <f t="shared" si="407"/>
        <v>17.674019560966109</v>
      </c>
      <c r="CQ105" s="45">
        <f t="shared" si="407"/>
        <v>16.858621466019013</v>
      </c>
      <c r="CR105" s="45">
        <f t="shared" si="407"/>
        <v>16.076783416987531</v>
      </c>
      <c r="CS105" s="45">
        <f t="shared" si="407"/>
        <v>15.290390167629315</v>
      </c>
      <c r="CT105" s="45">
        <f t="shared" si="407"/>
        <v>14.510220000638997</v>
      </c>
      <c r="CU105" s="45">
        <f t="shared" si="407"/>
        <v>13.744005534785702</v>
      </c>
      <c r="CV105" s="45">
        <f t="shared" si="407"/>
        <v>13.01577491501113</v>
      </c>
      <c r="CW105" s="45">
        <f t="shared" si="407"/>
        <v>12.272892002462733</v>
      </c>
      <c r="CX105" s="45">
        <f t="shared" si="407"/>
        <v>11.565617788694588</v>
      </c>
      <c r="CY105" s="45">
        <f t="shared" si="407"/>
        <v>10.860256548865307</v>
      </c>
      <c r="CZ105" s="45">
        <f t="shared" si="407"/>
        <v>10.171504589297816</v>
      </c>
      <c r="DA105" s="45">
        <f t="shared" si="407"/>
        <v>9.52141665123054</v>
      </c>
      <c r="DB105" s="45">
        <f t="shared" si="407"/>
        <v>8.9022551254994049</v>
      </c>
      <c r="DC105" s="45">
        <f t="shared" si="407"/>
        <v>8.2977246839357832</v>
      </c>
      <c r="DD105" s="45">
        <f t="shared" si="407"/>
        <v>7.736787367013819</v>
      </c>
      <c r="DE105" s="45">
        <f t="shared" si="407"/>
        <v>7.1725178248749728</v>
      </c>
      <c r="DF105" s="45">
        <f t="shared" si="407"/>
        <v>6.6517067814075723</v>
      </c>
      <c r="DG105" s="45">
        <f t="shared" si="407"/>
        <v>6.1459653117810022</v>
      </c>
      <c r="DH105" s="45">
        <f t="shared" si="407"/>
        <v>5.6542855859586885</v>
      </c>
      <c r="DI105" s="45">
        <f t="shared" si="407"/>
        <v>5.2045059555829152</v>
      </c>
      <c r="DJ105" s="45">
        <f t="shared" si="407"/>
        <v>4.7893857424510351</v>
      </c>
      <c r="DK105" s="45">
        <f t="shared" si="407"/>
        <v>4.3782113926483053</v>
      </c>
      <c r="DL105" s="45">
        <f t="shared" si="407"/>
        <v>4.0083191654583592</v>
      </c>
      <c r="DM105" s="45">
        <f t="shared" si="407"/>
        <v>3.665910123392508</v>
      </c>
      <c r="DN105" s="45">
        <f t="shared" si="407"/>
        <v>3.3420377883545087</v>
      </c>
      <c r="DO105" s="45">
        <f t="shared" si="407"/>
        <v>2.9823099010002529</v>
      </c>
      <c r="DP105" s="45">
        <f t="shared" ref="DP105:DS105" si="408">SUM(DP4:DP104)</f>
        <v>2.6075133854231649</v>
      </c>
      <c r="DQ105" s="45">
        <f t="shared" si="408"/>
        <v>2.1873608815000001</v>
      </c>
      <c r="DR105" s="45">
        <f t="shared" si="408"/>
        <v>1.6781299999999999</v>
      </c>
      <c r="DS105" s="45">
        <f t="shared" si="408"/>
        <v>1</v>
      </c>
    </row>
    <row r="106" spans="2:225" x14ac:dyDescent="0.25">
      <c r="C106" s="1"/>
    </row>
    <row r="107" spans="2:225" x14ac:dyDescent="0.25">
      <c r="C107" s="55"/>
    </row>
    <row r="108" spans="2:225" x14ac:dyDescent="0.25">
      <c r="C108" s="55"/>
    </row>
    <row r="109" spans="2:225" x14ac:dyDescent="0.25">
      <c r="C109" s="1"/>
    </row>
  </sheetData>
  <mergeCells count="6">
    <mergeCell ref="DV2:HQ2"/>
    <mergeCell ref="C2:D2"/>
    <mergeCell ref="I2:K2"/>
    <mergeCell ref="O2:P2"/>
    <mergeCell ref="T2:U2"/>
    <mergeCell ref="X2:DS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5"/>
  <sheetViews>
    <sheetView topLeftCell="A10" workbookViewId="0">
      <selection activeCell="P27" sqref="P27"/>
    </sheetView>
  </sheetViews>
  <sheetFormatPr defaultColWidth="9.140625" defaultRowHeight="15" x14ac:dyDescent="0.25"/>
  <cols>
    <col min="1" max="1" width="9.140625" style="62"/>
    <col min="2" max="2" width="14.42578125" style="62" customWidth="1"/>
    <col min="3" max="4" width="15.140625" style="62" customWidth="1"/>
    <col min="5" max="5" width="16.140625" style="62" customWidth="1"/>
    <col min="6" max="6" width="14.42578125" style="62" bestFit="1" customWidth="1"/>
    <col min="7" max="8" width="16.140625" style="62" customWidth="1"/>
    <col min="9" max="9" width="17.28515625" style="62" customWidth="1"/>
    <col min="10" max="16384" width="9.140625" style="62"/>
  </cols>
  <sheetData>
    <row r="1" spans="2:10" x14ac:dyDescent="0.25">
      <c r="B1" s="69" t="s">
        <v>724</v>
      </c>
    </row>
    <row r="3" spans="2:10" x14ac:dyDescent="0.25">
      <c r="B3" s="69" t="s">
        <v>236</v>
      </c>
      <c r="C3" s="69"/>
      <c r="D3" s="69"/>
    </row>
    <row r="4" spans="2:10" x14ac:dyDescent="0.25">
      <c r="B4" s="96" t="s">
        <v>722</v>
      </c>
    </row>
    <row r="5" spans="2:10" x14ac:dyDescent="0.25">
      <c r="C5" s="62" t="s">
        <v>231</v>
      </c>
      <c r="F5" s="62" t="s">
        <v>232</v>
      </c>
    </row>
    <row r="6" spans="2:10" x14ac:dyDescent="0.25">
      <c r="B6" s="62" t="s">
        <v>51</v>
      </c>
      <c r="C6" s="62" t="s">
        <v>202</v>
      </c>
      <c r="D6" s="62" t="s">
        <v>201</v>
      </c>
      <c r="E6" s="62" t="s">
        <v>233</v>
      </c>
      <c r="F6" s="62" t="s">
        <v>202</v>
      </c>
      <c r="G6" s="62" t="s">
        <v>201</v>
      </c>
      <c r="H6" s="62" t="s">
        <v>233</v>
      </c>
    </row>
    <row r="7" spans="2:10" x14ac:dyDescent="0.25">
      <c r="B7" s="66" t="s">
        <v>228</v>
      </c>
      <c r="C7" s="106">
        <f ca="1">AVERAGE('BERÄKNINGAR MÄN'!C4:C13)</f>
        <v>11838059.481619846</v>
      </c>
      <c r="D7" s="106">
        <f ca="1">AVERAGE('BERÄKNINGAR MÄN'!E4:E13)</f>
        <v>4150079.8523285626</v>
      </c>
      <c r="E7" s="106">
        <f t="shared" ref="E7:E15" ca="1" si="0">C7+D7</f>
        <v>15988139.333948409</v>
      </c>
      <c r="F7" s="106">
        <f ca="1">AVERAGE('BERÄKNINGAR KVINNOR'!C4:C13)</f>
        <v>9780176.3785076309</v>
      </c>
      <c r="G7" s="106">
        <f ca="1">AVERAGE('BERÄKNINGAR KVINNOR'!E4:E13)</f>
        <v>5228805.1455304893</v>
      </c>
      <c r="H7" s="106">
        <f t="shared" ref="H7:H15" ca="1" si="1">F7+G7</f>
        <v>15008981.524038121</v>
      </c>
      <c r="J7" s="101"/>
    </row>
    <row r="8" spans="2:10" x14ac:dyDescent="0.25">
      <c r="B8" s="66" t="s">
        <v>229</v>
      </c>
      <c r="C8" s="106">
        <f ca="1">AVERAGE('BERÄKNINGAR MÄN'!C14:C23)</f>
        <v>13634527.59809429</v>
      </c>
      <c r="D8" s="106">
        <f ca="1">AVERAGE('BERÄKNINGAR MÄN'!E14:E23)</f>
        <v>4780109.2226914447</v>
      </c>
      <c r="E8" s="106">
        <f t="shared" ca="1" si="0"/>
        <v>18414636.820785735</v>
      </c>
      <c r="F8" s="106">
        <f ca="1">AVERAGE('BERÄKNINGAR KVINNOR'!C14:C23)</f>
        <v>11233339.582109211</v>
      </c>
      <c r="G8" s="106">
        <f ca="1">AVERAGE('BERÄKNINGAR KVINNOR'!E14:E23)</f>
        <v>6005473.7271464514</v>
      </c>
      <c r="H8" s="106">
        <f t="shared" ca="1" si="1"/>
        <v>17238813.309255663</v>
      </c>
      <c r="J8" s="101"/>
    </row>
    <row r="9" spans="2:10" x14ac:dyDescent="0.25">
      <c r="B9" s="66" t="s">
        <v>61</v>
      </c>
      <c r="C9" s="106">
        <f ca="1">AVERAGE('BERÄKNINGAR MÄN'!C24:C28)</f>
        <v>14397055.172383483</v>
      </c>
      <c r="D9" s="106">
        <f ca="1">AVERAGE('BERÄKNINGAR MÄN'!E24:E28)</f>
        <v>4986701.9085478317</v>
      </c>
      <c r="E9" s="106">
        <f t="shared" ca="1" si="0"/>
        <v>19383757.080931313</v>
      </c>
      <c r="F9" s="106">
        <f ca="1">AVERAGE('BERÄKNINGAR KVINNOR'!C24:C28)</f>
        <v>11684875.162324823</v>
      </c>
      <c r="G9" s="106">
        <f ca="1">AVERAGE('BERÄKNINGAR KVINNOR'!E24:E28)</f>
        <v>6182646.6942521231</v>
      </c>
      <c r="H9" s="106">
        <f t="shared" ca="1" si="1"/>
        <v>17867521.856576946</v>
      </c>
      <c r="J9" s="101"/>
    </row>
    <row r="10" spans="2:10" x14ac:dyDescent="0.25">
      <c r="B10" s="66" t="s">
        <v>54</v>
      </c>
      <c r="C10" s="106">
        <f ca="1">AVERAGE('BERÄKNINGAR MÄN'!C29:C38)</f>
        <v>13360720.998345237</v>
      </c>
      <c r="D10" s="106">
        <f ca="1">AVERAGE('BERÄKNINGAR MÄN'!E29:E39)</f>
        <v>4525651.3087765751</v>
      </c>
      <c r="E10" s="106">
        <f t="shared" ca="1" si="0"/>
        <v>17886372.307121813</v>
      </c>
      <c r="F10" s="106">
        <f ca="1">AVERAGE('BERÄKNINGAR KVINNOR'!C29:C38)</f>
        <v>10735437.966478512</v>
      </c>
      <c r="G10" s="106">
        <f ca="1">AVERAGE('BERÄKNINGAR KVINNOR'!E29:E38)</f>
        <v>5634756.7000620766</v>
      </c>
      <c r="H10" s="106">
        <f t="shared" ca="1" si="1"/>
        <v>16370194.666540589</v>
      </c>
      <c r="J10" s="101"/>
    </row>
    <row r="11" spans="2:10" x14ac:dyDescent="0.25">
      <c r="B11" s="66" t="s">
        <v>55</v>
      </c>
      <c r="C11" s="106">
        <f ca="1">AVERAGE('BERÄKNINGAR MÄN'!C39:C48)</f>
        <v>10627199.411418829</v>
      </c>
      <c r="D11" s="106">
        <f ca="1">AVERAGE('BERÄKNINGAR MÄN'!E39:E48)</f>
        <v>3810872.3141330546</v>
      </c>
      <c r="E11" s="106">
        <f t="shared" ca="1" si="0"/>
        <v>14438071.725551885</v>
      </c>
      <c r="F11" s="106">
        <f ca="1">AVERAGE('BERÄKNINGAR KVINNOR'!C39:C48)</f>
        <v>8473836.2293394841</v>
      </c>
      <c r="G11" s="106">
        <f ca="1">AVERAGE('BERÄKNINGAR KVINNOR'!E39:E48)</f>
        <v>4698270.4896753347</v>
      </c>
      <c r="H11" s="106">
        <f t="shared" ca="1" si="1"/>
        <v>13172106.71901482</v>
      </c>
      <c r="J11" s="101"/>
    </row>
    <row r="12" spans="2:10" x14ac:dyDescent="0.25">
      <c r="B12" s="66" t="s">
        <v>56</v>
      </c>
      <c r="C12" s="107">
        <f ca="1">AVERAGE('BERÄKNINGAR MÄN'!C49:C58)</f>
        <v>6898671.3646310223</v>
      </c>
      <c r="D12" s="106">
        <f ca="1">AVERAGE('BERÄKNINGAR MÄN'!E49:E58)</f>
        <v>2931548.1116587948</v>
      </c>
      <c r="E12" s="106">
        <f t="shared" ca="1" si="0"/>
        <v>9830219.4762898162</v>
      </c>
      <c r="F12" s="106">
        <f ca="1">AVERAGE('BERÄKNINGAR KVINNOR'!C49:C58)</f>
        <v>5431626.8698232565</v>
      </c>
      <c r="G12" s="106">
        <f ca="1">AVERAGE('BERÄKNINGAR KVINNOR'!E49:E58)</f>
        <v>3587684.1358125368</v>
      </c>
      <c r="H12" s="106">
        <f t="shared" ca="1" si="1"/>
        <v>9019311.0056357943</v>
      </c>
      <c r="J12" s="101"/>
    </row>
    <row r="13" spans="2:10" x14ac:dyDescent="0.25">
      <c r="B13" s="66" t="s">
        <v>57</v>
      </c>
      <c r="C13" s="107">
        <f ca="1">AVERAGE('BERÄKNINGAR MÄN'!C59:C68)</f>
        <v>3048173.0341096325</v>
      </c>
      <c r="D13" s="106">
        <f ca="1">AVERAGE('BERÄKNINGAR MÄN'!E59:E68)</f>
        <v>2012578.4128425629</v>
      </c>
      <c r="E13" s="106">
        <f t="shared" ca="1" si="0"/>
        <v>5060751.4469521958</v>
      </c>
      <c r="F13" s="106">
        <f ca="1">AVERAGE('BERÄKNINGAR KVINNOR'!C59:C68)</f>
        <v>2233140.3526107958</v>
      </c>
      <c r="G13" s="106">
        <f ca="1">AVERAGE('BERÄKNINGAR KVINNOR'!E59:E68)</f>
        <v>2404625.9695647946</v>
      </c>
      <c r="H13" s="106">
        <f t="shared" ca="1" si="1"/>
        <v>4637766.3221755903</v>
      </c>
      <c r="J13" s="101"/>
    </row>
    <row r="14" spans="2:10" x14ac:dyDescent="0.25">
      <c r="B14" s="66" t="s">
        <v>58</v>
      </c>
      <c r="C14" s="106">
        <f ca="1">AVERAGE('BERÄKNINGAR MÄN'!C69:C78)</f>
        <v>567805.05280447053</v>
      </c>
      <c r="D14" s="106">
        <f ca="1">AVERAGE('BERÄKNINGAR MÄN'!E69:E78)</f>
        <v>1155087.1867699209</v>
      </c>
      <c r="E14" s="106">
        <f t="shared" ca="1" si="0"/>
        <v>1722892.2395743914</v>
      </c>
      <c r="F14" s="106">
        <f ca="1">AVERAGE('BERÄKNINGAR KVINNOR'!C69:C78)</f>
        <v>292758.71907753375</v>
      </c>
      <c r="G14" s="106">
        <f ca="1">AVERAGE('BERÄKNINGAR KVINNOR'!E69:E78)</f>
        <v>1359195.6270851323</v>
      </c>
      <c r="H14" s="106">
        <f t="shared" ca="1" si="1"/>
        <v>1651954.3461626661</v>
      </c>
      <c r="J14" s="101"/>
    </row>
    <row r="15" spans="2:10" x14ac:dyDescent="0.25">
      <c r="B15" s="66" t="s">
        <v>230</v>
      </c>
      <c r="C15" s="106">
        <v>0</v>
      </c>
      <c r="D15" s="106">
        <f ca="1">AVERAGE('BERÄKNINGAR MÄN'!E79:E88)</f>
        <v>416055.94694340962</v>
      </c>
      <c r="E15" s="106">
        <f t="shared" ca="1" si="0"/>
        <v>416055.94694340962</v>
      </c>
      <c r="F15" s="106">
        <v>0</v>
      </c>
      <c r="G15" s="106">
        <f ca="1">AVERAGE('BERÄKNINGAR KVINNOR'!E79:E88)</f>
        <v>502044.28730511491</v>
      </c>
      <c r="H15" s="106">
        <f t="shared" ca="1" si="1"/>
        <v>502044.28730511491</v>
      </c>
      <c r="J15" s="101"/>
    </row>
    <row r="16" spans="2:10" x14ac:dyDescent="0.25">
      <c r="B16" s="66"/>
    </row>
    <row r="17" spans="2:13" x14ac:dyDescent="0.25">
      <c r="B17" s="66"/>
    </row>
    <row r="18" spans="2:13" x14ac:dyDescent="0.25">
      <c r="B18" s="69" t="s">
        <v>765</v>
      </c>
    </row>
    <row r="19" spans="2:13" x14ac:dyDescent="0.25">
      <c r="B19" s="96" t="s">
        <v>723</v>
      </c>
      <c r="I19" s="67"/>
    </row>
    <row r="20" spans="2:13" x14ac:dyDescent="0.25">
      <c r="C20" s="62" t="s">
        <v>231</v>
      </c>
      <c r="F20" s="62" t="s">
        <v>232</v>
      </c>
      <c r="I20" s="67"/>
    </row>
    <row r="21" spans="2:13" x14ac:dyDescent="0.25">
      <c r="B21" s="62" t="s">
        <v>51</v>
      </c>
      <c r="C21" s="62" t="s">
        <v>202</v>
      </c>
      <c r="D21" s="62" t="s">
        <v>201</v>
      </c>
      <c r="E21" s="62" t="s">
        <v>233</v>
      </c>
      <c r="F21" s="62" t="s">
        <v>202</v>
      </c>
      <c r="G21" s="62" t="s">
        <v>201</v>
      </c>
      <c r="H21" s="62" t="s">
        <v>233</v>
      </c>
      <c r="I21" s="67"/>
    </row>
    <row r="22" spans="2:13" x14ac:dyDescent="0.25">
      <c r="B22" s="66" t="s">
        <v>228</v>
      </c>
      <c r="C22" s="106">
        <f t="shared" ref="C22:C30" ca="1" si="2">C7</f>
        <v>11838059.481619846</v>
      </c>
      <c r="D22" s="107">
        <f t="shared" ref="D22:D30" ca="1" si="3">$M$22*D7</f>
        <v>2075039.9261642813</v>
      </c>
      <c r="E22" s="106">
        <f t="shared" ref="E22:E30" ca="1" si="4">C22+D22</f>
        <v>13913099.407784127</v>
      </c>
      <c r="F22" s="107">
        <f t="shared" ref="F22:F30" ca="1" si="5">F7</f>
        <v>9780176.3785076309</v>
      </c>
      <c r="G22" s="107">
        <f t="shared" ref="G22:G30" ca="1" si="6">$M$22*G7</f>
        <v>2614402.5727652446</v>
      </c>
      <c r="H22" s="107">
        <v>13044188.204217184</v>
      </c>
      <c r="I22" s="67"/>
      <c r="J22" s="98" t="s">
        <v>764</v>
      </c>
      <c r="M22" s="60">
        <v>0.5</v>
      </c>
    </row>
    <row r="23" spans="2:13" x14ac:dyDescent="0.25">
      <c r="B23" s="66" t="s">
        <v>229</v>
      </c>
      <c r="C23" s="106">
        <f t="shared" ca="1" si="2"/>
        <v>13634527.59809429</v>
      </c>
      <c r="D23" s="107">
        <f t="shared" ca="1" si="3"/>
        <v>2390054.6113457223</v>
      </c>
      <c r="E23" s="106">
        <f t="shared" ca="1" si="4"/>
        <v>16024582.209440012</v>
      </c>
      <c r="F23" s="107">
        <f t="shared" ca="1" si="5"/>
        <v>11233339.582109211</v>
      </c>
      <c r="G23" s="107">
        <f t="shared" ca="1" si="6"/>
        <v>3002736.8635732257</v>
      </c>
      <c r="H23" s="107">
        <v>16468698.31689693</v>
      </c>
      <c r="I23" s="67"/>
    </row>
    <row r="24" spans="2:13" x14ac:dyDescent="0.25">
      <c r="B24" s="66" t="s">
        <v>61</v>
      </c>
      <c r="C24" s="106">
        <f t="shared" ca="1" si="2"/>
        <v>14397055.172383483</v>
      </c>
      <c r="D24" s="107">
        <f t="shared" ca="1" si="3"/>
        <v>2493350.9542739158</v>
      </c>
      <c r="E24" s="106">
        <f t="shared" ca="1" si="4"/>
        <v>16890406.1266574</v>
      </c>
      <c r="F24" s="107">
        <f t="shared" ca="1" si="5"/>
        <v>11684875.162324823</v>
      </c>
      <c r="G24" s="107">
        <f t="shared" ca="1" si="6"/>
        <v>3091323.3471260616</v>
      </c>
      <c r="H24" s="107">
        <v>17899927.837463703</v>
      </c>
      <c r="I24" s="67"/>
    </row>
    <row r="25" spans="2:13" x14ac:dyDescent="0.25">
      <c r="B25" s="66" t="s">
        <v>54</v>
      </c>
      <c r="C25" s="106">
        <f t="shared" ca="1" si="2"/>
        <v>13360720.998345237</v>
      </c>
      <c r="D25" s="107">
        <f t="shared" ca="1" si="3"/>
        <v>2262825.6543882876</v>
      </c>
      <c r="E25" s="106">
        <f t="shared" ca="1" si="4"/>
        <v>15623546.652733525</v>
      </c>
      <c r="F25" s="107">
        <f t="shared" ca="1" si="5"/>
        <v>10735437.966478512</v>
      </c>
      <c r="G25" s="107">
        <f t="shared" ca="1" si="6"/>
        <v>2817378.3500310383</v>
      </c>
      <c r="H25" s="107">
        <v>16996247.686478056</v>
      </c>
      <c r="I25" s="67"/>
    </row>
    <row r="26" spans="2:13" x14ac:dyDescent="0.25">
      <c r="B26" s="66" t="s">
        <v>55</v>
      </c>
      <c r="C26" s="106">
        <f t="shared" ca="1" si="2"/>
        <v>10627199.411418829</v>
      </c>
      <c r="D26" s="107">
        <f t="shared" ca="1" si="3"/>
        <v>1905436.1570665273</v>
      </c>
      <c r="E26" s="106">
        <f t="shared" ca="1" si="4"/>
        <v>12532635.568485357</v>
      </c>
      <c r="F26" s="107">
        <f t="shared" ca="1" si="5"/>
        <v>8473836.2293394841</v>
      </c>
      <c r="G26" s="107">
        <f t="shared" ca="1" si="6"/>
        <v>2349135.2448376673</v>
      </c>
      <c r="H26" s="107">
        <v>14642420.595776947</v>
      </c>
      <c r="I26" s="67"/>
    </row>
    <row r="27" spans="2:13" x14ac:dyDescent="0.25">
      <c r="B27" s="66" t="s">
        <v>56</v>
      </c>
      <c r="C27" s="106">
        <f t="shared" ca="1" si="2"/>
        <v>6898671.3646310223</v>
      </c>
      <c r="D27" s="107">
        <f t="shared" ca="1" si="3"/>
        <v>1465774.0558293974</v>
      </c>
      <c r="E27" s="106">
        <f t="shared" ca="1" si="4"/>
        <v>8364445.4204604197</v>
      </c>
      <c r="F27" s="107">
        <f t="shared" ca="1" si="5"/>
        <v>5431626.8698232565</v>
      </c>
      <c r="G27" s="107">
        <f t="shared" ca="1" si="6"/>
        <v>1793842.0679062684</v>
      </c>
      <c r="H27" s="107">
        <v>11209143.259016532</v>
      </c>
      <c r="I27" s="67"/>
    </row>
    <row r="28" spans="2:13" x14ac:dyDescent="0.25">
      <c r="B28" s="66" t="s">
        <v>57</v>
      </c>
      <c r="C28" s="106">
        <f t="shared" ca="1" si="2"/>
        <v>3048173.0341096325</v>
      </c>
      <c r="D28" s="107">
        <f t="shared" ca="1" si="3"/>
        <v>1006289.2064212814</v>
      </c>
      <c r="E28" s="106">
        <f t="shared" ca="1" si="4"/>
        <v>4054462.2405309137</v>
      </c>
      <c r="F28" s="107">
        <f t="shared" ca="1" si="5"/>
        <v>2233140.3526107958</v>
      </c>
      <c r="G28" s="107">
        <f t="shared" ca="1" si="6"/>
        <v>1202312.9847823973</v>
      </c>
      <c r="H28" s="107">
        <v>7246760.2475937922</v>
      </c>
    </row>
    <row r="29" spans="2:13" x14ac:dyDescent="0.25">
      <c r="B29" s="66" t="s">
        <v>58</v>
      </c>
      <c r="C29" s="106">
        <f t="shared" ca="1" si="2"/>
        <v>567805.05280447053</v>
      </c>
      <c r="D29" s="107">
        <f t="shared" ca="1" si="3"/>
        <v>577543.59338496043</v>
      </c>
      <c r="E29" s="106">
        <f t="shared" ca="1" si="4"/>
        <v>1145348.646189431</v>
      </c>
      <c r="F29" s="107">
        <f t="shared" ca="1" si="5"/>
        <v>292758.71907753375</v>
      </c>
      <c r="G29" s="107">
        <f t="shared" ca="1" si="6"/>
        <v>679597.81354256615</v>
      </c>
      <c r="H29" s="107">
        <v>3902229.9762370978</v>
      </c>
    </row>
    <row r="30" spans="2:13" x14ac:dyDescent="0.25">
      <c r="B30" s="66" t="s">
        <v>230</v>
      </c>
      <c r="C30" s="106">
        <f t="shared" si="2"/>
        <v>0</v>
      </c>
      <c r="D30" s="107">
        <f t="shared" ca="1" si="3"/>
        <v>208027.97347170481</v>
      </c>
      <c r="E30" s="106">
        <f t="shared" ca="1" si="4"/>
        <v>208027.97347170481</v>
      </c>
      <c r="F30" s="107">
        <f t="shared" si="5"/>
        <v>0</v>
      </c>
      <c r="G30" s="107">
        <f t="shared" ca="1" si="6"/>
        <v>251022.14365255745</v>
      </c>
      <c r="H30" s="107">
        <v>1467872.7030524353</v>
      </c>
    </row>
    <row r="33" spans="2:13" x14ac:dyDescent="0.25">
      <c r="B33" s="69" t="s">
        <v>237</v>
      </c>
      <c r="C33" s="68"/>
    </row>
    <row r="34" spans="2:13" x14ac:dyDescent="0.25">
      <c r="B34" s="96" t="s">
        <v>772</v>
      </c>
    </row>
    <row r="35" spans="2:13" x14ac:dyDescent="0.25">
      <c r="C35" s="62" t="s">
        <v>231</v>
      </c>
      <c r="F35" s="62" t="s">
        <v>232</v>
      </c>
    </row>
    <row r="36" spans="2:13" x14ac:dyDescent="0.25">
      <c r="B36" s="62" t="s">
        <v>51</v>
      </c>
      <c r="C36" s="62" t="s">
        <v>202</v>
      </c>
      <c r="D36" s="62" t="s">
        <v>201</v>
      </c>
      <c r="E36" s="62" t="s">
        <v>233</v>
      </c>
      <c r="F36" s="62" t="s">
        <v>202</v>
      </c>
      <c r="G36" s="62" t="s">
        <v>721</v>
      </c>
      <c r="H36" s="62" t="s">
        <v>233</v>
      </c>
    </row>
    <row r="37" spans="2:13" x14ac:dyDescent="0.25">
      <c r="B37" s="66" t="s">
        <v>235</v>
      </c>
      <c r="C37" s="106">
        <v>0</v>
      </c>
      <c r="D37" s="106">
        <v>0</v>
      </c>
      <c r="E37" s="106">
        <f t="shared" ref="E37:E45" si="7">C37+D37</f>
        <v>0</v>
      </c>
      <c r="F37" s="106">
        <v>0</v>
      </c>
      <c r="G37" s="106">
        <v>0</v>
      </c>
      <c r="H37" s="106">
        <f t="shared" ref="H37:H45" si="8">F37+G37</f>
        <v>0</v>
      </c>
      <c r="I37" s="102"/>
    </row>
    <row r="38" spans="2:13" x14ac:dyDescent="0.25">
      <c r="B38" s="66" t="s">
        <v>60</v>
      </c>
      <c r="C38" s="106">
        <f>AVERAGE('BERÄKNINGAR MÄN'!L19:L23)</f>
        <v>310.37417337864082</v>
      </c>
      <c r="D38" s="106">
        <f>AVERAGE('BERÄKNINGAR MÄN'!P19:P23)*M38</f>
        <v>37.093243885780268</v>
      </c>
      <c r="E38" s="106">
        <f t="shared" si="7"/>
        <v>347.4674172644211</v>
      </c>
      <c r="F38" s="106">
        <f>AVERAGE('BERÄKNINGAR KVINNOR'!L19:L23)</f>
        <v>378.12277366021584</v>
      </c>
      <c r="G38" s="106">
        <f>AVERAGE('BERÄKNINGAR KVINNOR'!P19:P23)*M38</f>
        <v>69.828516956464171</v>
      </c>
      <c r="H38" s="106">
        <f t="shared" si="8"/>
        <v>447.95129061668001</v>
      </c>
      <c r="J38" s="98" t="s">
        <v>764</v>
      </c>
      <c r="M38" s="60">
        <v>0.5</v>
      </c>
    </row>
    <row r="39" spans="2:13" x14ac:dyDescent="0.25">
      <c r="B39" s="66" t="s">
        <v>61</v>
      </c>
      <c r="C39" s="106">
        <f>AVERAGE('BERÄKNINGAR MÄN'!L24:L28)</f>
        <v>996.81017587743372</v>
      </c>
      <c r="D39" s="106">
        <f>AVERAGE('BERÄKNINGAR MÄN'!P24:P28)*M38</f>
        <v>161.17091616402791</v>
      </c>
      <c r="E39" s="106">
        <f t="shared" si="7"/>
        <v>1157.9810920414616</v>
      </c>
      <c r="F39" s="106">
        <f>AVERAGE('BERÄKNINGAR KVINNOR'!L24:L28)</f>
        <v>878.40828957988583</v>
      </c>
      <c r="G39" s="106">
        <f>AVERAGE('BERÄKNINGAR KVINNOR'!P24:P28)*M38</f>
        <v>203.50243434155485</v>
      </c>
      <c r="H39" s="106">
        <f t="shared" si="8"/>
        <v>1081.9107239214406</v>
      </c>
    </row>
    <row r="40" spans="2:13" x14ac:dyDescent="0.25">
      <c r="B40" s="66" t="s">
        <v>54</v>
      </c>
      <c r="C40" s="106">
        <f>AVERAGE('BERÄKNINGAR MÄN'!L29:L38)</f>
        <v>1654.9927904036031</v>
      </c>
      <c r="D40" s="106">
        <f>AVERAGE('BERÄKNINGAR MÄN'!P29:P38)*M38</f>
        <v>187.00932674712766</v>
      </c>
      <c r="E40" s="106">
        <f t="shared" si="7"/>
        <v>1842.0021171507308</v>
      </c>
      <c r="F40" s="106">
        <f>AVERAGE('BERÄKNINGAR KVINNOR'!L29:L38)</f>
        <v>1350.3000786345833</v>
      </c>
      <c r="G40" s="106">
        <f>AVERAGE('BERÄKNINGAR KVINNOR'!P29:P38)*M38</f>
        <v>228.53335069157225</v>
      </c>
      <c r="H40" s="106">
        <f t="shared" si="8"/>
        <v>1578.8334293261555</v>
      </c>
    </row>
    <row r="41" spans="2:13" x14ac:dyDescent="0.25">
      <c r="B41" s="66" t="s">
        <v>55</v>
      </c>
      <c r="C41" s="106">
        <f>AVERAGE('BERÄKNINGAR MÄN'!L39:L48)</f>
        <v>2015.8635003095853</v>
      </c>
      <c r="D41" s="106">
        <f>AVERAGE('BERÄKNINGAR MÄN'!P39:P48)*M38</f>
        <v>193.17162550544006</v>
      </c>
      <c r="E41" s="106">
        <f t="shared" si="7"/>
        <v>2209.0351258150254</v>
      </c>
      <c r="F41" s="106">
        <f>AVERAGE('BERÄKNINGAR KVINNOR'!L39:L48)</f>
        <v>1611.9506257670523</v>
      </c>
      <c r="G41" s="106">
        <f>AVERAGE('BERÄKNINGAR KVINNOR'!P39:P48)*M38</f>
        <v>238.24479911152429</v>
      </c>
      <c r="H41" s="106">
        <f t="shared" si="8"/>
        <v>1850.1954248785767</v>
      </c>
    </row>
    <row r="42" spans="2:13" x14ac:dyDescent="0.25">
      <c r="B42" s="66" t="s">
        <v>56</v>
      </c>
      <c r="C42" s="106">
        <f>AVERAGE('BERÄKNINGAR MÄN'!L49:L58)</f>
        <v>2038.4382560857407</v>
      </c>
      <c r="D42" s="106">
        <f>AVERAGE('BERÄKNINGAR MÄN'!P49:P58)*M38</f>
        <v>191.658078441995</v>
      </c>
      <c r="E42" s="106">
        <f t="shared" si="7"/>
        <v>2230.0963345277355</v>
      </c>
      <c r="F42" s="106">
        <f>AVERAGE('BERÄKNINGAR KVINNOR'!L49:L58)</f>
        <v>1647.4478772919424</v>
      </c>
      <c r="G42" s="106">
        <f>AVERAGE('BERÄKNINGAR KVINNOR'!P49:P58)*M38</f>
        <v>237.56089429321781</v>
      </c>
      <c r="H42" s="106">
        <f t="shared" si="8"/>
        <v>1885.0087715851603</v>
      </c>
    </row>
    <row r="43" spans="2:13" x14ac:dyDescent="0.25">
      <c r="B43" s="66" t="s">
        <v>57</v>
      </c>
      <c r="C43" s="106">
        <f>AVERAGE('BERÄKNINGAR MÄN'!L59:L68)</f>
        <v>1665.3586284280086</v>
      </c>
      <c r="D43" s="106">
        <f>AVERAGE('BERÄKNINGAR MÄN'!P59:P68)*M38</f>
        <v>178.79292840271097</v>
      </c>
      <c r="E43" s="106">
        <f t="shared" si="7"/>
        <v>1844.1515568307195</v>
      </c>
      <c r="F43" s="106">
        <f>AVERAGE('BERÄKNINGAR KVINNOR'!L59:L68)</f>
        <v>1353.8215662438131</v>
      </c>
      <c r="G43" s="106">
        <f>AVERAGE('BERÄKNINGAR KVINNOR'!P59:P68)*M38</f>
        <v>219.77936901724928</v>
      </c>
      <c r="H43" s="106">
        <f t="shared" si="8"/>
        <v>1573.6009352610624</v>
      </c>
    </row>
    <row r="44" spans="2:13" x14ac:dyDescent="0.25">
      <c r="B44" s="66" t="s">
        <v>58</v>
      </c>
      <c r="C44" s="106">
        <f>AVERAGE('BERÄKNINGAR MÄN'!L69:L78)</f>
        <v>449.86311001691672</v>
      </c>
      <c r="D44" s="106">
        <f>AVERAGE('BERÄKNINGAR MÄN'!P69:P78)*M38</f>
        <v>153.50609675905142</v>
      </c>
      <c r="E44" s="106">
        <f t="shared" si="7"/>
        <v>603.36920677596811</v>
      </c>
      <c r="F44" s="106">
        <f>AVERAGE('BERÄKNINGAR KVINNOR'!L69:L78)</f>
        <v>228.44568614349268</v>
      </c>
      <c r="G44" s="106">
        <f>AVERAGE('BERÄKNINGAR KVINNOR'!P69:P78)*M38</f>
        <v>163.51263605366412</v>
      </c>
      <c r="H44" s="106">
        <f t="shared" si="8"/>
        <v>391.9583221971568</v>
      </c>
    </row>
    <row r="45" spans="2:13" x14ac:dyDescent="0.25">
      <c r="B45" s="66" t="s">
        <v>230</v>
      </c>
      <c r="C45" s="106">
        <v>0</v>
      </c>
      <c r="D45" s="106">
        <f>AVERAGE('BERÄKNINGAR MÄN'!P79:P88)*M38</f>
        <v>124.26142858051909</v>
      </c>
      <c r="E45" s="106">
        <f t="shared" si="7"/>
        <v>124.26142858051909</v>
      </c>
      <c r="F45" s="106">
        <v>0</v>
      </c>
      <c r="G45" s="106">
        <f>AVERAGE('BERÄKNINGAR KVINNOR'!P79:P88)*M38</f>
        <v>143.67908794143915</v>
      </c>
      <c r="H45" s="106">
        <f t="shared" si="8"/>
        <v>143.67908794143915</v>
      </c>
    </row>
    <row r="51" spans="2:8" x14ac:dyDescent="0.25">
      <c r="B51" s="69"/>
    </row>
    <row r="53" spans="2:8" x14ac:dyDescent="0.25">
      <c r="B53" s="69"/>
      <c r="C53" s="69"/>
      <c r="D53" s="69"/>
    </row>
    <row r="54" spans="2:8" x14ac:dyDescent="0.25">
      <c r="B54" s="96"/>
    </row>
    <row r="57" spans="2:8" x14ac:dyDescent="0.25">
      <c r="B57" s="66"/>
      <c r="C57" s="103"/>
      <c r="D57" s="103"/>
      <c r="E57" s="103"/>
      <c r="F57" s="103"/>
      <c r="G57" s="103"/>
      <c r="H57" s="103"/>
    </row>
    <row r="58" spans="2:8" x14ac:dyDescent="0.25">
      <c r="B58" s="66"/>
      <c r="C58" s="103"/>
      <c r="D58" s="103"/>
      <c r="E58" s="103"/>
      <c r="F58" s="103"/>
      <c r="G58" s="103"/>
      <c r="H58" s="103"/>
    </row>
    <row r="59" spans="2:8" x14ac:dyDescent="0.25">
      <c r="B59" s="66"/>
      <c r="C59" s="103"/>
      <c r="D59" s="103"/>
      <c r="E59" s="103"/>
      <c r="F59" s="103"/>
      <c r="G59" s="103"/>
      <c r="H59" s="103"/>
    </row>
    <row r="60" spans="2:8" x14ac:dyDescent="0.25">
      <c r="B60" s="66"/>
      <c r="C60" s="103"/>
      <c r="D60" s="103"/>
      <c r="E60" s="103"/>
      <c r="F60" s="103"/>
      <c r="G60" s="103"/>
      <c r="H60" s="103"/>
    </row>
    <row r="61" spans="2:8" x14ac:dyDescent="0.25">
      <c r="B61" s="66"/>
      <c r="C61" s="103"/>
      <c r="D61" s="103"/>
      <c r="E61" s="103"/>
      <c r="F61" s="103"/>
      <c r="G61" s="103"/>
      <c r="H61" s="103"/>
    </row>
    <row r="62" spans="2:8" x14ac:dyDescent="0.25">
      <c r="B62" s="66"/>
      <c r="C62" s="103"/>
      <c r="D62" s="103"/>
      <c r="E62" s="103"/>
      <c r="F62" s="103"/>
      <c r="G62" s="103"/>
      <c r="H62" s="103"/>
    </row>
    <row r="63" spans="2:8" x14ac:dyDescent="0.25">
      <c r="B63" s="66"/>
      <c r="C63" s="103"/>
      <c r="D63" s="103"/>
      <c r="E63" s="103"/>
      <c r="F63" s="103"/>
      <c r="G63" s="103"/>
      <c r="H63" s="103"/>
    </row>
    <row r="64" spans="2:8" x14ac:dyDescent="0.25">
      <c r="B64" s="66"/>
      <c r="C64" s="103"/>
      <c r="D64" s="103"/>
      <c r="E64" s="103"/>
      <c r="F64" s="103"/>
      <c r="G64" s="103"/>
      <c r="H64" s="103"/>
    </row>
    <row r="65" spans="2:8" x14ac:dyDescent="0.25">
      <c r="B65" s="66"/>
      <c r="C65" s="103"/>
      <c r="D65" s="103"/>
      <c r="E65" s="103"/>
      <c r="F65" s="103"/>
      <c r="G65" s="103"/>
      <c r="H65" s="103"/>
    </row>
    <row r="66" spans="2:8" x14ac:dyDescent="0.25">
      <c r="B66" s="66"/>
    </row>
    <row r="67" spans="2:8" x14ac:dyDescent="0.25">
      <c r="B67" s="66"/>
    </row>
    <row r="68" spans="2:8" x14ac:dyDescent="0.25">
      <c r="B68" s="69"/>
    </row>
    <row r="69" spans="2:8" x14ac:dyDescent="0.25">
      <c r="B69" s="96"/>
    </row>
    <row r="72" spans="2:8" x14ac:dyDescent="0.25">
      <c r="B72" s="66"/>
      <c r="C72" s="103"/>
      <c r="D72" s="103"/>
      <c r="E72" s="103"/>
      <c r="F72" s="103"/>
      <c r="G72" s="103"/>
      <c r="H72" s="103"/>
    </row>
    <row r="73" spans="2:8" x14ac:dyDescent="0.25">
      <c r="B73" s="66"/>
      <c r="C73" s="103"/>
      <c r="D73" s="103"/>
      <c r="E73" s="103"/>
      <c r="F73" s="103"/>
      <c r="G73" s="103"/>
      <c r="H73" s="103"/>
    </row>
    <row r="74" spans="2:8" x14ac:dyDescent="0.25">
      <c r="B74" s="66"/>
      <c r="C74" s="103"/>
      <c r="D74" s="103"/>
      <c r="E74" s="103"/>
      <c r="F74" s="103"/>
      <c r="G74" s="103"/>
      <c r="H74" s="103"/>
    </row>
    <row r="75" spans="2:8" x14ac:dyDescent="0.25">
      <c r="B75" s="66"/>
      <c r="C75" s="103"/>
      <c r="D75" s="103"/>
      <c r="E75" s="103"/>
      <c r="F75" s="103"/>
      <c r="G75" s="103"/>
      <c r="H75" s="103"/>
    </row>
    <row r="76" spans="2:8" x14ac:dyDescent="0.25">
      <c r="B76" s="66"/>
      <c r="C76" s="103"/>
      <c r="D76" s="103"/>
      <c r="E76" s="103"/>
      <c r="F76" s="103"/>
      <c r="G76" s="103"/>
      <c r="H76" s="103"/>
    </row>
    <row r="77" spans="2:8" x14ac:dyDescent="0.25">
      <c r="B77" s="66"/>
      <c r="C77" s="103"/>
      <c r="D77" s="103"/>
      <c r="E77" s="103"/>
      <c r="F77" s="103"/>
      <c r="G77" s="103"/>
      <c r="H77" s="103"/>
    </row>
    <row r="78" spans="2:8" x14ac:dyDescent="0.25">
      <c r="B78" s="66"/>
      <c r="C78" s="103"/>
      <c r="D78" s="103"/>
      <c r="E78" s="103"/>
      <c r="F78" s="103"/>
      <c r="G78" s="103"/>
      <c r="H78" s="103"/>
    </row>
    <row r="79" spans="2:8" x14ac:dyDescent="0.25">
      <c r="B79" s="66"/>
      <c r="C79" s="103"/>
      <c r="D79" s="103"/>
      <c r="E79" s="103"/>
      <c r="F79" s="103"/>
      <c r="G79" s="103"/>
      <c r="H79" s="103"/>
    </row>
    <row r="80" spans="2:8" x14ac:dyDescent="0.25">
      <c r="B80" s="66"/>
      <c r="C80" s="103"/>
      <c r="D80" s="103"/>
      <c r="E80" s="103"/>
      <c r="F80" s="103"/>
      <c r="G80" s="103"/>
      <c r="H80" s="103"/>
    </row>
    <row r="83" spans="2:8" x14ac:dyDescent="0.25">
      <c r="B83" s="69"/>
      <c r="C83" s="68"/>
    </row>
    <row r="84" spans="2:8" x14ac:dyDescent="0.25">
      <c r="B84" s="96"/>
    </row>
    <row r="87" spans="2:8" x14ac:dyDescent="0.25">
      <c r="B87" s="66"/>
      <c r="C87" s="103"/>
      <c r="D87" s="103"/>
      <c r="E87" s="103"/>
      <c r="F87" s="103"/>
      <c r="G87" s="103"/>
      <c r="H87" s="103"/>
    </row>
    <row r="88" spans="2:8" x14ac:dyDescent="0.25">
      <c r="B88" s="66"/>
      <c r="C88" s="103"/>
      <c r="D88" s="103"/>
      <c r="E88" s="103"/>
      <c r="F88" s="103"/>
      <c r="G88" s="103"/>
      <c r="H88" s="103"/>
    </row>
    <row r="89" spans="2:8" x14ac:dyDescent="0.25">
      <c r="B89" s="66"/>
      <c r="C89" s="103"/>
      <c r="D89" s="103"/>
      <c r="E89" s="103"/>
      <c r="F89" s="103"/>
      <c r="G89" s="103"/>
      <c r="H89" s="103"/>
    </row>
    <row r="90" spans="2:8" x14ac:dyDescent="0.25">
      <c r="B90" s="66"/>
      <c r="C90" s="103"/>
      <c r="D90" s="103"/>
      <c r="E90" s="103"/>
      <c r="F90" s="103"/>
      <c r="G90" s="103"/>
      <c r="H90" s="103"/>
    </row>
    <row r="91" spans="2:8" x14ac:dyDescent="0.25">
      <c r="B91" s="66"/>
      <c r="C91" s="103"/>
      <c r="D91" s="103"/>
      <c r="E91" s="103"/>
      <c r="F91" s="103"/>
      <c r="G91" s="103"/>
      <c r="H91" s="103"/>
    </row>
    <row r="92" spans="2:8" x14ac:dyDescent="0.25">
      <c r="B92" s="66"/>
      <c r="C92" s="103"/>
      <c r="D92" s="103"/>
      <c r="E92" s="103"/>
      <c r="F92" s="103"/>
      <c r="G92" s="103"/>
      <c r="H92" s="103"/>
    </row>
    <row r="93" spans="2:8" x14ac:dyDescent="0.25">
      <c r="B93" s="66"/>
      <c r="C93" s="103"/>
      <c r="D93" s="103"/>
      <c r="E93" s="103"/>
      <c r="F93" s="103"/>
      <c r="G93" s="103"/>
      <c r="H93" s="103"/>
    </row>
    <row r="94" spans="2:8" x14ac:dyDescent="0.25">
      <c r="B94" s="66"/>
      <c r="C94" s="103"/>
      <c r="D94" s="103"/>
      <c r="E94" s="103"/>
      <c r="F94" s="103"/>
      <c r="G94" s="103"/>
      <c r="H94" s="103"/>
    </row>
    <row r="95" spans="2:8" x14ac:dyDescent="0.25">
      <c r="B95" s="66"/>
      <c r="C95" s="103"/>
      <c r="D95" s="103"/>
      <c r="E95" s="103"/>
      <c r="F95" s="103"/>
      <c r="G95" s="103"/>
      <c r="H95" s="10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58"/>
  <sheetViews>
    <sheetView workbookViewId="0">
      <selection activeCell="R6" sqref="R6"/>
    </sheetView>
  </sheetViews>
  <sheetFormatPr defaultRowHeight="15" x14ac:dyDescent="0.25"/>
  <cols>
    <col min="1" max="2" width="9.140625" style="62"/>
    <col min="3" max="3" width="22.85546875" style="62" customWidth="1"/>
    <col min="4" max="5" width="12" style="62" bestFit="1" customWidth="1"/>
    <col min="6" max="16384" width="9.140625" style="62"/>
  </cols>
  <sheetData>
    <row r="3" spans="3:5" x14ac:dyDescent="0.25">
      <c r="C3" s="69" t="s">
        <v>768</v>
      </c>
    </row>
    <row r="4" spans="3:5" x14ac:dyDescent="0.25">
      <c r="D4" s="104" t="s">
        <v>766</v>
      </c>
      <c r="E4" s="69">
        <v>2015</v>
      </c>
    </row>
    <row r="5" spans="3:5" x14ac:dyDescent="0.25">
      <c r="C5" s="62" t="s">
        <v>740</v>
      </c>
      <c r="D5" s="109">
        <v>7751501</v>
      </c>
      <c r="E5" s="109">
        <f ca="1">'RESULTAT 2015'!E7</f>
        <v>15988139.333948409</v>
      </c>
    </row>
    <row r="6" spans="3:5" x14ac:dyDescent="0.25">
      <c r="C6" s="62" t="s">
        <v>739</v>
      </c>
      <c r="D6" s="109">
        <v>7814338</v>
      </c>
      <c r="E6" s="109">
        <f ca="1">'RESULTAT 2015'!H7</f>
        <v>15008981.524038121</v>
      </c>
    </row>
    <row r="7" spans="3:5" x14ac:dyDescent="0.25">
      <c r="C7" s="62" t="s">
        <v>741</v>
      </c>
      <c r="D7" s="109">
        <v>10400468</v>
      </c>
      <c r="E7" s="109">
        <f ca="1">'RESULTAT 2015'!E8</f>
        <v>18414636.820785735</v>
      </c>
    </row>
    <row r="8" spans="3:5" x14ac:dyDescent="0.25">
      <c r="C8" s="62" t="s">
        <v>742</v>
      </c>
      <c r="D8" s="109">
        <v>10768949</v>
      </c>
      <c r="E8" s="109">
        <f ca="1">'RESULTAT 2015'!H8</f>
        <v>17238813.309255663</v>
      </c>
    </row>
    <row r="9" spans="3:5" x14ac:dyDescent="0.25">
      <c r="C9" s="62" t="s">
        <v>726</v>
      </c>
      <c r="D9" s="109">
        <v>11998035</v>
      </c>
      <c r="E9" s="109">
        <f ca="1">'RESULTAT 2015'!E9</f>
        <v>19383757.080931313</v>
      </c>
    </row>
    <row r="10" spans="3:5" x14ac:dyDescent="0.25">
      <c r="C10" s="62" t="s">
        <v>727</v>
      </c>
      <c r="D10" s="109">
        <v>12412305</v>
      </c>
      <c r="E10" s="109">
        <f ca="1">'RESULTAT 2015'!H9</f>
        <v>17867521.856576946</v>
      </c>
    </row>
    <row r="11" spans="3:5" x14ac:dyDescent="0.25">
      <c r="C11" s="62" t="s">
        <v>725</v>
      </c>
      <c r="D11" s="109">
        <v>11450705</v>
      </c>
      <c r="E11" s="109">
        <f ca="1">'RESULTAT 2015'!E10</f>
        <v>17886372.307121813</v>
      </c>
    </row>
    <row r="12" spans="3:5" x14ac:dyDescent="0.25">
      <c r="C12" s="62" t="s">
        <v>728</v>
      </c>
      <c r="D12" s="109">
        <v>11764084</v>
      </c>
      <c r="E12" s="109">
        <f ca="1">'RESULTAT 2015'!H10</f>
        <v>16370194.666540589</v>
      </c>
    </row>
    <row r="13" spans="3:5" x14ac:dyDescent="0.25">
      <c r="C13" s="62" t="s">
        <v>729</v>
      </c>
      <c r="D13" s="109">
        <v>9570100</v>
      </c>
      <c r="E13" s="109">
        <f ca="1">'RESULTAT 2015'!E11</f>
        <v>14438071.725551885</v>
      </c>
    </row>
    <row r="14" spans="3:5" x14ac:dyDescent="0.25">
      <c r="C14" s="62" t="s">
        <v>730</v>
      </c>
      <c r="D14" s="109">
        <v>9777215</v>
      </c>
      <c r="E14" s="109">
        <f ca="1">'RESULTAT 2015'!H11</f>
        <v>13172106.71901482</v>
      </c>
    </row>
    <row r="15" spans="3:5" x14ac:dyDescent="0.25">
      <c r="C15" s="62" t="s">
        <v>731</v>
      </c>
      <c r="D15" s="109">
        <v>7002848</v>
      </c>
      <c r="E15" s="109">
        <f ca="1">'RESULTAT 2015'!E12</f>
        <v>9830219.4762898162</v>
      </c>
    </row>
    <row r="16" spans="3:5" x14ac:dyDescent="0.25">
      <c r="C16" s="62" t="s">
        <v>732</v>
      </c>
      <c r="D16" s="109">
        <v>7366343</v>
      </c>
      <c r="E16" s="109">
        <f ca="1">'RESULTAT 2015'!H12</f>
        <v>9019311.0056357943</v>
      </c>
    </row>
    <row r="17" spans="3:6" x14ac:dyDescent="0.25">
      <c r="C17" s="62" t="s">
        <v>733</v>
      </c>
      <c r="D17" s="109">
        <v>4052514</v>
      </c>
      <c r="E17" s="109">
        <f ca="1">'RESULTAT 2015'!E13</f>
        <v>5060751.4469521958</v>
      </c>
    </row>
    <row r="18" spans="3:6" x14ac:dyDescent="0.25">
      <c r="C18" s="62" t="s">
        <v>734</v>
      </c>
      <c r="D18" s="109">
        <v>4698674</v>
      </c>
      <c r="E18" s="109">
        <f ca="1">'RESULTAT 2015'!H13</f>
        <v>4637766.3221755903</v>
      </c>
    </row>
    <row r="19" spans="3:6" x14ac:dyDescent="0.25">
      <c r="C19" s="62" t="s">
        <v>735</v>
      </c>
      <c r="D19" s="109">
        <v>2019803</v>
      </c>
      <c r="E19" s="109">
        <f ca="1">'RESULTAT 2015'!E14</f>
        <v>1722892.2395743914</v>
      </c>
    </row>
    <row r="20" spans="3:6" x14ac:dyDescent="0.25">
      <c r="C20" s="62" t="s">
        <v>736</v>
      </c>
      <c r="D20" s="109">
        <v>2612682</v>
      </c>
      <c r="E20" s="109">
        <f ca="1">'RESULTAT 2015'!H14</f>
        <v>1651954.3461626661</v>
      </c>
    </row>
    <row r="21" spans="3:6" x14ac:dyDescent="0.25">
      <c r="C21" s="62" t="s">
        <v>737</v>
      </c>
      <c r="D21" s="109">
        <v>857438</v>
      </c>
      <c r="E21" s="109">
        <f ca="1">'RESULTAT 2015'!E15</f>
        <v>416055.94694340962</v>
      </c>
    </row>
    <row r="22" spans="3:6" x14ac:dyDescent="0.25">
      <c r="C22" s="62" t="s">
        <v>738</v>
      </c>
      <c r="D22" s="109">
        <v>1009389</v>
      </c>
      <c r="E22" s="109">
        <f ca="1">'RESULTAT 2015'!H15</f>
        <v>502044.28730511491</v>
      </c>
    </row>
    <row r="26" spans="3:6" x14ac:dyDescent="0.25">
      <c r="F26" s="97"/>
    </row>
    <row r="29" spans="3:6" x14ac:dyDescent="0.25">
      <c r="C29" s="69" t="s">
        <v>769</v>
      </c>
    </row>
    <row r="31" spans="3:6" x14ac:dyDescent="0.25">
      <c r="D31" s="104" t="s">
        <v>766</v>
      </c>
      <c r="E31" s="69">
        <v>2015</v>
      </c>
    </row>
    <row r="32" spans="3:6" x14ac:dyDescent="0.25">
      <c r="C32" s="62" t="s">
        <v>743</v>
      </c>
      <c r="D32" s="97">
        <v>0</v>
      </c>
      <c r="E32" s="97">
        <f>'RESULTAT 2015'!$E$38</f>
        <v>347.4674172644211</v>
      </c>
    </row>
    <row r="33" spans="3:5" x14ac:dyDescent="0.25">
      <c r="C33" s="62" t="s">
        <v>744</v>
      </c>
      <c r="D33" s="97">
        <v>0</v>
      </c>
      <c r="E33" s="97">
        <f>'RESULTAT 2015'!H38</f>
        <v>447.95129061668001</v>
      </c>
    </row>
    <row r="34" spans="3:5" x14ac:dyDescent="0.25">
      <c r="C34" s="62" t="s">
        <v>726</v>
      </c>
      <c r="D34" s="97">
        <v>732</v>
      </c>
      <c r="E34" s="97">
        <f>'RESULTAT 2015'!E39</f>
        <v>1157.9810920414616</v>
      </c>
    </row>
    <row r="35" spans="3:5" x14ac:dyDescent="0.25">
      <c r="C35" s="62" t="s">
        <v>727</v>
      </c>
      <c r="D35" s="97">
        <v>679</v>
      </c>
      <c r="E35" s="97">
        <f>'RESULTAT 2015'!H39</f>
        <v>1081.9107239214406</v>
      </c>
    </row>
    <row r="36" spans="3:5" x14ac:dyDescent="0.25">
      <c r="C36" s="62" t="s">
        <v>725</v>
      </c>
      <c r="D36" s="97">
        <v>1577</v>
      </c>
      <c r="E36" s="97">
        <f>'RESULTAT 2015'!E40</f>
        <v>1842.0021171507308</v>
      </c>
    </row>
    <row r="37" spans="3:5" x14ac:dyDescent="0.25">
      <c r="C37" s="62" t="s">
        <v>728</v>
      </c>
      <c r="D37" s="97">
        <v>1479</v>
      </c>
      <c r="E37" s="97">
        <f>'RESULTAT 2015'!H40</f>
        <v>1578.8334293261555</v>
      </c>
    </row>
    <row r="38" spans="3:5" x14ac:dyDescent="0.25">
      <c r="C38" s="62" t="s">
        <v>729</v>
      </c>
      <c r="D38" s="97">
        <v>1717</v>
      </c>
      <c r="E38" s="97">
        <f>'RESULTAT 2015'!E41</f>
        <v>2209.0351258150254</v>
      </c>
    </row>
    <row r="39" spans="3:5" x14ac:dyDescent="0.25">
      <c r="C39" s="62" t="s">
        <v>730</v>
      </c>
      <c r="D39" s="97">
        <v>1549</v>
      </c>
      <c r="E39" s="97">
        <f>'RESULTAT 2015'!H41</f>
        <v>1850.1954248785767</v>
      </c>
    </row>
    <row r="40" spans="3:5" x14ac:dyDescent="0.25">
      <c r="C40" s="62" t="s">
        <v>731</v>
      </c>
      <c r="D40" s="97">
        <v>1714</v>
      </c>
      <c r="E40" s="97">
        <f>'RESULTAT 2015'!E42</f>
        <v>2230.0963345277355</v>
      </c>
    </row>
    <row r="41" spans="3:5" x14ac:dyDescent="0.25">
      <c r="C41" s="62" t="s">
        <v>732</v>
      </c>
      <c r="D41" s="97">
        <v>1510</v>
      </c>
      <c r="E41" s="97">
        <f>'RESULTAT 2015'!H42</f>
        <v>1885.0087715851603</v>
      </c>
    </row>
    <row r="42" spans="3:5" x14ac:dyDescent="0.25">
      <c r="C42" s="62" t="s">
        <v>733</v>
      </c>
      <c r="D42" s="97">
        <v>1506</v>
      </c>
      <c r="E42" s="97">
        <f>'RESULTAT 2015'!E43</f>
        <v>1844.1515568307195</v>
      </c>
    </row>
    <row r="43" spans="3:5" x14ac:dyDescent="0.25">
      <c r="C43" s="62" t="s">
        <v>734</v>
      </c>
      <c r="D43" s="97">
        <v>1361</v>
      </c>
      <c r="E43" s="97">
        <f>'RESULTAT 2015'!H43</f>
        <v>1573.6009352610624</v>
      </c>
    </row>
    <row r="44" spans="3:5" x14ac:dyDescent="0.25">
      <c r="C44" s="62" t="s">
        <v>735</v>
      </c>
      <c r="D44" s="97">
        <v>316</v>
      </c>
      <c r="E44" s="97">
        <f>'RESULTAT 2015'!E44</f>
        <v>603.36920677596811</v>
      </c>
    </row>
    <row r="45" spans="3:5" x14ac:dyDescent="0.25">
      <c r="C45" s="62" t="s">
        <v>736</v>
      </c>
      <c r="D45" s="97">
        <v>372</v>
      </c>
      <c r="E45" s="97">
        <f>'RESULTAT 2015'!H44</f>
        <v>391.9583221971568</v>
      </c>
    </row>
    <row r="46" spans="3:5" x14ac:dyDescent="0.25">
      <c r="C46" s="62" t="s">
        <v>737</v>
      </c>
      <c r="D46" s="97">
        <v>316</v>
      </c>
      <c r="E46" s="97">
        <f>'RESULTAT 2015'!E45</f>
        <v>124.26142858051909</v>
      </c>
    </row>
    <row r="47" spans="3:5" x14ac:dyDescent="0.25">
      <c r="C47" s="62" t="s">
        <v>738</v>
      </c>
      <c r="D47" s="97">
        <v>372</v>
      </c>
      <c r="E47" s="97">
        <f>'RESULTAT 2015'!H45</f>
        <v>143.67908794143915</v>
      </c>
    </row>
    <row r="51" spans="3:3" x14ac:dyDescent="0.25">
      <c r="C51" s="105" t="s">
        <v>767</v>
      </c>
    </row>
    <row r="52" spans="3:3" x14ac:dyDescent="0.25">
      <c r="C52" s="98"/>
    </row>
    <row r="57" spans="3:3" x14ac:dyDescent="0.25">
      <c r="C57" s="69"/>
    </row>
    <row r="58" spans="3:3" x14ac:dyDescent="0.25">
      <c r="C58" s="69"/>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opLeftCell="A2" workbookViewId="0">
      <selection activeCell="D4" sqref="D4"/>
    </sheetView>
  </sheetViews>
  <sheetFormatPr defaultRowHeight="15" x14ac:dyDescent="0.25"/>
  <cols>
    <col min="1" max="1" width="16" customWidth="1"/>
    <col min="3" max="4" width="19.7109375" bestFit="1" customWidth="1"/>
    <col min="5" max="5" width="13.7109375" bestFit="1" customWidth="1"/>
  </cols>
  <sheetData>
    <row r="1" spans="1:13" ht="18.75" x14ac:dyDescent="0.3">
      <c r="A1" s="2" t="s">
        <v>0</v>
      </c>
      <c r="B1" s="3"/>
      <c r="C1" s="3"/>
      <c r="D1" s="3"/>
      <c r="E1" s="3"/>
      <c r="F1" s="3"/>
      <c r="G1" s="3"/>
      <c r="H1" s="3"/>
      <c r="I1" s="3"/>
      <c r="J1" s="3"/>
      <c r="K1" s="3" t="s">
        <v>1</v>
      </c>
      <c r="L1" s="3"/>
      <c r="M1" s="3"/>
    </row>
    <row r="2" spans="1:13" x14ac:dyDescent="0.25">
      <c r="A2" s="3"/>
      <c r="B2" s="3"/>
      <c r="C2" s="3"/>
      <c r="D2" s="3"/>
      <c r="E2" s="3"/>
      <c r="F2" s="3"/>
      <c r="G2" s="3"/>
      <c r="H2" s="3"/>
      <c r="I2" s="3"/>
      <c r="J2" s="3"/>
      <c r="K2" s="3"/>
      <c r="L2" s="3"/>
      <c r="M2" s="3"/>
    </row>
    <row r="3" spans="1:13" x14ac:dyDescent="0.25">
      <c r="A3" s="3"/>
      <c r="B3" s="3"/>
      <c r="C3" s="4" t="s">
        <v>677</v>
      </c>
      <c r="D3" s="64" t="s">
        <v>678</v>
      </c>
      <c r="E3" s="64"/>
      <c r="F3" s="3"/>
      <c r="G3" s="3"/>
      <c r="H3" s="3"/>
      <c r="I3" s="3"/>
      <c r="J3" s="3"/>
      <c r="K3" s="3"/>
      <c r="L3" s="3"/>
      <c r="M3" s="3"/>
    </row>
    <row r="4" spans="1:13" x14ac:dyDescent="0.25">
      <c r="A4" s="4" t="s">
        <v>2</v>
      </c>
      <c r="B4" s="4" t="s">
        <v>3</v>
      </c>
      <c r="C4" s="3">
        <v>290.2</v>
      </c>
      <c r="D4" s="65">
        <f t="shared" ref="D4:D21" si="0">(C4*1000)*KPI_2015</f>
        <v>290070.4009697279</v>
      </c>
      <c r="E4" s="3"/>
      <c r="F4" s="3"/>
      <c r="G4" s="3"/>
      <c r="K4" s="3"/>
      <c r="L4" s="3"/>
      <c r="M4" s="3"/>
    </row>
    <row r="5" spans="1:13" x14ac:dyDescent="0.25">
      <c r="A5" s="3"/>
      <c r="B5" s="4" t="s">
        <v>4</v>
      </c>
      <c r="C5" s="3">
        <v>257</v>
      </c>
      <c r="D5" s="65">
        <f t="shared" si="0"/>
        <v>256885.22759896651</v>
      </c>
      <c r="E5" s="3"/>
      <c r="F5" s="3"/>
      <c r="G5" s="3"/>
      <c r="K5" s="3"/>
      <c r="L5" s="3"/>
      <c r="M5" s="3"/>
    </row>
    <row r="6" spans="1:13" x14ac:dyDescent="0.25">
      <c r="A6" s="3"/>
      <c r="B6" s="4" t="s">
        <v>5</v>
      </c>
      <c r="C6" s="3">
        <v>277.7</v>
      </c>
      <c r="D6" s="65">
        <f t="shared" si="0"/>
        <v>277575.98328495328</v>
      </c>
      <c r="E6" s="3"/>
      <c r="F6" s="3"/>
      <c r="G6" s="3"/>
      <c r="K6" s="3"/>
      <c r="L6" s="3"/>
      <c r="M6" s="3"/>
    </row>
    <row r="7" spans="1:13" x14ac:dyDescent="0.25">
      <c r="A7" s="4" t="s">
        <v>6</v>
      </c>
      <c r="B7" s="4" t="s">
        <v>3</v>
      </c>
      <c r="C7" s="3">
        <v>345.7</v>
      </c>
      <c r="D7" s="65">
        <f t="shared" si="0"/>
        <v>345545.6154901273</v>
      </c>
      <c r="E7" s="3"/>
      <c r="F7" s="3"/>
      <c r="G7" s="3"/>
      <c r="K7" s="3"/>
      <c r="L7" s="3"/>
      <c r="M7" s="3"/>
    </row>
    <row r="8" spans="1:13" x14ac:dyDescent="0.25">
      <c r="A8" s="3"/>
      <c r="B8" s="4" t="s">
        <v>4</v>
      </c>
      <c r="C8" s="3">
        <v>303.2</v>
      </c>
      <c r="D8" s="65">
        <f t="shared" si="0"/>
        <v>303064.59536189353</v>
      </c>
      <c r="E8" s="3"/>
      <c r="F8" s="3"/>
      <c r="G8" s="3"/>
      <c r="K8" s="3"/>
      <c r="L8" s="3"/>
      <c r="M8" s="3"/>
    </row>
    <row r="9" spans="1:13" x14ac:dyDescent="0.25">
      <c r="A9" s="3"/>
      <c r="B9" s="4" t="s">
        <v>5</v>
      </c>
      <c r="C9" s="3">
        <v>326.2</v>
      </c>
      <c r="D9" s="65">
        <f t="shared" si="0"/>
        <v>326054.32390187884</v>
      </c>
      <c r="E9" s="3"/>
      <c r="F9" s="3"/>
      <c r="G9" s="3"/>
      <c r="K9" s="3"/>
      <c r="L9" s="3"/>
      <c r="M9" s="3"/>
    </row>
    <row r="10" spans="1:13" x14ac:dyDescent="0.25">
      <c r="A10" s="4" t="s">
        <v>7</v>
      </c>
      <c r="B10" s="4" t="s">
        <v>3</v>
      </c>
      <c r="C10" s="3">
        <v>394.5</v>
      </c>
      <c r="D10" s="65">
        <f t="shared" si="0"/>
        <v>394323.82213148748</v>
      </c>
      <c r="E10" s="3"/>
      <c r="F10" s="3"/>
      <c r="G10" s="3"/>
      <c r="K10" s="3"/>
      <c r="L10" s="3"/>
      <c r="M10" s="3"/>
    </row>
    <row r="11" spans="1:13" x14ac:dyDescent="0.25">
      <c r="A11" s="3"/>
      <c r="B11" s="4" t="s">
        <v>4</v>
      </c>
      <c r="C11" s="3">
        <v>332</v>
      </c>
      <c r="D11" s="65">
        <f t="shared" si="0"/>
        <v>331851.7337076143</v>
      </c>
      <c r="E11" s="3"/>
      <c r="F11" s="3"/>
      <c r="G11" s="3"/>
      <c r="K11" s="3"/>
      <c r="L11" s="3"/>
      <c r="M11" s="3"/>
    </row>
    <row r="12" spans="1:13" x14ac:dyDescent="0.25">
      <c r="A12" s="3"/>
      <c r="B12" s="4" t="s">
        <v>5</v>
      </c>
      <c r="C12" s="3">
        <v>364.9</v>
      </c>
      <c r="D12" s="65">
        <f t="shared" si="0"/>
        <v>364737.04105394112</v>
      </c>
      <c r="E12" s="3"/>
      <c r="F12" s="3"/>
      <c r="G12" s="3"/>
      <c r="K12" s="3"/>
      <c r="L12" s="3"/>
      <c r="M12" s="3"/>
    </row>
    <row r="13" spans="1:13" x14ac:dyDescent="0.25">
      <c r="A13" s="4" t="s">
        <v>8</v>
      </c>
      <c r="B13" s="4" t="s">
        <v>3</v>
      </c>
      <c r="C13" s="3">
        <v>405.2</v>
      </c>
      <c r="D13" s="65">
        <f t="shared" si="0"/>
        <v>405019.04366965458</v>
      </c>
      <c r="E13" s="3"/>
      <c r="F13" s="3"/>
      <c r="G13" s="3"/>
      <c r="K13" s="3"/>
      <c r="L13" s="3"/>
      <c r="M13" s="3"/>
    </row>
    <row r="14" spans="1:13" x14ac:dyDescent="0.25">
      <c r="A14" s="3"/>
      <c r="B14" s="4" t="s">
        <v>4</v>
      </c>
      <c r="C14" s="3">
        <v>341.3</v>
      </c>
      <c r="D14" s="65">
        <f t="shared" si="0"/>
        <v>341147.58046508662</v>
      </c>
      <c r="E14" s="3"/>
      <c r="F14" s="3"/>
      <c r="G14" s="3"/>
      <c r="H14" s="3"/>
      <c r="I14" s="3"/>
      <c r="J14" s="3"/>
      <c r="K14" s="3"/>
      <c r="L14" s="3"/>
      <c r="M14" s="3"/>
    </row>
    <row r="15" spans="1:13" x14ac:dyDescent="0.25">
      <c r="A15" s="3"/>
      <c r="B15" s="4" t="s">
        <v>5</v>
      </c>
      <c r="C15" s="3">
        <v>372</v>
      </c>
      <c r="D15" s="65">
        <f t="shared" si="0"/>
        <v>371833.87029889313</v>
      </c>
      <c r="E15" s="3"/>
      <c r="F15" s="3"/>
      <c r="G15" s="3"/>
      <c r="H15" s="3"/>
      <c r="I15" s="3"/>
      <c r="J15" s="3"/>
      <c r="K15" s="3"/>
      <c r="L15" s="3"/>
      <c r="M15" s="3"/>
    </row>
    <row r="16" spans="1:13" x14ac:dyDescent="0.25">
      <c r="A16" s="4" t="s">
        <v>9</v>
      </c>
      <c r="B16" s="4" t="s">
        <v>3</v>
      </c>
      <c r="C16" s="3">
        <v>382.2</v>
      </c>
      <c r="D16" s="65">
        <f t="shared" si="0"/>
        <v>382029.31512966927</v>
      </c>
      <c r="E16" s="3"/>
      <c r="F16" s="3"/>
      <c r="G16" s="3"/>
      <c r="H16" s="3"/>
      <c r="I16" s="3"/>
      <c r="J16" s="3"/>
      <c r="K16" s="3"/>
      <c r="L16" s="3"/>
      <c r="M16" s="3"/>
    </row>
    <row r="17" spans="1:13" x14ac:dyDescent="0.25">
      <c r="A17" s="3"/>
      <c r="B17" s="4" t="s">
        <v>4</v>
      </c>
      <c r="C17" s="3">
        <v>330.9</v>
      </c>
      <c r="D17" s="65">
        <f t="shared" si="0"/>
        <v>330752.22495135415</v>
      </c>
      <c r="E17" s="3"/>
      <c r="F17" s="3"/>
      <c r="G17" s="3"/>
      <c r="H17" s="3"/>
      <c r="I17" s="3"/>
      <c r="J17" s="3"/>
      <c r="K17" s="3"/>
      <c r="L17" s="3"/>
      <c r="M17" s="3"/>
    </row>
    <row r="18" spans="1:13" x14ac:dyDescent="0.25">
      <c r="A18" s="3"/>
      <c r="B18" s="4" t="s">
        <v>5</v>
      </c>
      <c r="C18" s="3">
        <v>358.9</v>
      </c>
      <c r="D18" s="65">
        <f t="shared" si="0"/>
        <v>358739.72056524933</v>
      </c>
      <c r="E18" s="3"/>
      <c r="F18" s="3"/>
      <c r="G18" s="3"/>
      <c r="H18" s="3"/>
      <c r="I18" s="3"/>
      <c r="J18" s="3"/>
      <c r="K18" s="3"/>
      <c r="L18" s="3"/>
      <c r="M18" s="3"/>
    </row>
    <row r="19" spans="1:13" x14ac:dyDescent="0.25">
      <c r="A19" s="4" t="s">
        <v>10</v>
      </c>
      <c r="B19" s="4" t="s">
        <v>3</v>
      </c>
      <c r="C19" s="3">
        <v>374.8</v>
      </c>
      <c r="D19" s="65">
        <f t="shared" si="0"/>
        <v>374632.61986028263</v>
      </c>
      <c r="E19" s="3"/>
      <c r="F19" s="3"/>
      <c r="G19" s="3"/>
      <c r="H19" s="3"/>
      <c r="I19" s="3"/>
      <c r="J19" s="3"/>
      <c r="K19" s="3"/>
      <c r="L19" s="3"/>
      <c r="M19" s="3"/>
    </row>
    <row r="20" spans="1:13" x14ac:dyDescent="0.25">
      <c r="A20" s="3"/>
      <c r="B20" s="4" t="s">
        <v>4</v>
      </c>
      <c r="C20" s="3">
        <v>324.5</v>
      </c>
      <c r="D20" s="65">
        <f t="shared" si="0"/>
        <v>324355.0830967495</v>
      </c>
      <c r="E20" s="3"/>
      <c r="F20" s="3"/>
      <c r="G20" s="3"/>
      <c r="H20" s="3"/>
      <c r="I20" s="3"/>
      <c r="J20" s="3"/>
      <c r="K20" s="3"/>
      <c r="L20" s="3"/>
      <c r="M20" s="3"/>
    </row>
    <row r="21" spans="1:13" x14ac:dyDescent="0.25">
      <c r="A21" s="3"/>
      <c r="B21" s="4" t="s">
        <v>5</v>
      </c>
      <c r="C21" s="3">
        <v>350.1</v>
      </c>
      <c r="D21" s="65">
        <f t="shared" si="0"/>
        <v>349943.65051516797</v>
      </c>
      <c r="E21" s="3"/>
      <c r="F21" s="3"/>
      <c r="G21" s="3"/>
      <c r="H21" s="3"/>
      <c r="I21" s="3"/>
      <c r="J21" s="3"/>
      <c r="K21" s="3"/>
      <c r="L21" s="3"/>
      <c r="M21" s="3"/>
    </row>
    <row r="22" spans="1:13" x14ac:dyDescent="0.25">
      <c r="A22" s="3"/>
      <c r="B22" s="3"/>
      <c r="C22" s="3"/>
      <c r="D22" s="3"/>
      <c r="E22" s="3"/>
      <c r="F22" s="3"/>
      <c r="G22" s="3"/>
      <c r="H22" s="3"/>
      <c r="I22" s="3"/>
      <c r="J22" s="3"/>
      <c r="K22" s="3"/>
      <c r="L22" s="3"/>
      <c r="M22" s="3"/>
    </row>
    <row r="23" spans="1:13" ht="105" x14ac:dyDescent="0.25">
      <c r="A23" s="5" t="s">
        <v>11</v>
      </c>
      <c r="B23" s="3"/>
      <c r="C23" s="3"/>
      <c r="D23" s="3"/>
      <c r="E23" s="3"/>
      <c r="F23" s="3"/>
      <c r="G23" s="3"/>
      <c r="H23" s="3"/>
      <c r="I23" s="3"/>
      <c r="J23" s="3"/>
      <c r="K23" s="3"/>
      <c r="L23" s="3"/>
      <c r="M23" s="3"/>
    </row>
    <row r="24" spans="1:13" ht="75" x14ac:dyDescent="0.25">
      <c r="A24" s="5" t="s">
        <v>12</v>
      </c>
      <c r="B24" s="3"/>
      <c r="C24" s="3"/>
      <c r="D24" s="3"/>
      <c r="E24" s="3"/>
      <c r="F24" s="3"/>
      <c r="G24" s="3"/>
      <c r="H24" s="3"/>
      <c r="I24" s="3"/>
      <c r="J24" s="3"/>
      <c r="K24" s="3"/>
      <c r="L24" s="3"/>
      <c r="M24" s="3"/>
    </row>
    <row r="25" spans="1:13" ht="270" x14ac:dyDescent="0.25">
      <c r="A25" s="5" t="s">
        <v>13</v>
      </c>
      <c r="B25" s="3"/>
      <c r="C25" s="3"/>
      <c r="D25" s="3"/>
      <c r="E25" s="3"/>
      <c r="F25" s="3"/>
      <c r="G25" s="3"/>
      <c r="H25" s="3"/>
      <c r="I25" s="3"/>
      <c r="J25" s="3"/>
      <c r="K25" s="3"/>
      <c r="L25" s="3"/>
      <c r="M25" s="3"/>
    </row>
    <row r="26" spans="1:13" x14ac:dyDescent="0.25">
      <c r="A26" s="3"/>
      <c r="B26" s="3"/>
      <c r="C26" s="3"/>
      <c r="D26" s="3"/>
      <c r="E26" s="3"/>
      <c r="F26" s="3"/>
      <c r="G26" s="3"/>
      <c r="H26" s="3"/>
      <c r="I26" s="3"/>
      <c r="J26" s="3"/>
      <c r="K26" s="3"/>
      <c r="L26" s="3"/>
      <c r="M26" s="3"/>
    </row>
    <row r="27" spans="1:13" x14ac:dyDescent="0.25">
      <c r="A27" s="3" t="s">
        <v>14</v>
      </c>
      <c r="B27" s="3"/>
      <c r="C27" s="3"/>
      <c r="D27" s="3"/>
      <c r="E27" s="3"/>
      <c r="F27" s="3"/>
      <c r="G27" s="3"/>
      <c r="H27" s="3"/>
      <c r="I27" s="3"/>
      <c r="J27" s="3"/>
      <c r="K27" s="3"/>
      <c r="L27" s="3"/>
      <c r="M27" s="3"/>
    </row>
    <row r="28" spans="1:13" x14ac:dyDescent="0.25">
      <c r="A28" s="3" t="s">
        <v>15</v>
      </c>
      <c r="B28" s="3"/>
      <c r="C28" s="3"/>
      <c r="D28" s="3"/>
      <c r="E28" s="3"/>
      <c r="F28" s="3"/>
      <c r="G28" s="3"/>
      <c r="H28" s="3"/>
      <c r="I28" s="3"/>
      <c r="J28" s="3"/>
      <c r="K28" s="3"/>
      <c r="L28" s="3"/>
      <c r="M28" s="3"/>
    </row>
    <row r="29" spans="1:13" x14ac:dyDescent="0.25">
      <c r="A29" s="3"/>
      <c r="B29" s="3"/>
      <c r="C29" s="3"/>
      <c r="D29" s="3"/>
      <c r="E29" s="3"/>
      <c r="F29" s="3"/>
      <c r="G29" s="3"/>
      <c r="H29" s="3"/>
      <c r="I29" s="3"/>
      <c r="J29" s="3"/>
      <c r="K29" s="3"/>
      <c r="L29" s="3"/>
      <c r="M29" s="3"/>
    </row>
    <row r="30" spans="1:13" x14ac:dyDescent="0.25">
      <c r="A30" s="3" t="s">
        <v>16</v>
      </c>
      <c r="B30" s="3"/>
      <c r="C30" s="3"/>
      <c r="D30" s="3"/>
      <c r="E30" s="3"/>
      <c r="F30" s="3"/>
      <c r="G30" s="3"/>
      <c r="H30" s="3"/>
      <c r="I30" s="3"/>
      <c r="J30" s="3"/>
      <c r="K30" s="3"/>
      <c r="L30" s="3"/>
      <c r="M30" s="3"/>
    </row>
    <row r="31" spans="1:13" x14ac:dyDescent="0.25">
      <c r="A31" s="3" t="s">
        <v>17</v>
      </c>
      <c r="B31" s="3"/>
      <c r="C31" s="3"/>
      <c r="D31" s="3"/>
      <c r="E31" s="3"/>
      <c r="F31" s="3"/>
      <c r="G31" s="3"/>
      <c r="H31" s="3"/>
      <c r="I31" s="3"/>
      <c r="J31" s="3"/>
      <c r="K31" s="3"/>
      <c r="L31" s="3"/>
      <c r="M31" s="3"/>
    </row>
    <row r="32" spans="1:13" x14ac:dyDescent="0.25">
      <c r="A32" s="3"/>
      <c r="B32" s="3"/>
      <c r="C32" s="3"/>
      <c r="D32" s="3"/>
      <c r="E32" s="3"/>
      <c r="F32" s="3"/>
      <c r="G32" s="3"/>
      <c r="H32" s="3"/>
      <c r="I32" s="3"/>
      <c r="J32" s="3"/>
      <c r="K32" s="3"/>
      <c r="L32" s="3"/>
      <c r="M32" s="3"/>
    </row>
    <row r="33" spans="1:13" x14ac:dyDescent="0.25">
      <c r="A33" s="3" t="s">
        <v>18</v>
      </c>
      <c r="B33" s="3"/>
      <c r="C33" s="3"/>
      <c r="D33" s="3"/>
      <c r="E33" s="3"/>
      <c r="F33" s="3"/>
      <c r="G33" s="3"/>
      <c r="H33" s="3"/>
      <c r="I33" s="3"/>
      <c r="J33" s="3"/>
      <c r="K33" s="3"/>
      <c r="L33" s="3"/>
      <c r="M33" s="3"/>
    </row>
    <row r="34" spans="1:13" x14ac:dyDescent="0.25">
      <c r="A34" s="3" t="s">
        <v>19</v>
      </c>
      <c r="B34" s="3"/>
      <c r="C34" s="3"/>
      <c r="D34" s="3"/>
      <c r="E34" s="3"/>
      <c r="F34" s="3"/>
      <c r="G34" s="3"/>
      <c r="H34" s="3"/>
      <c r="I34" s="3"/>
      <c r="J34" s="3"/>
      <c r="K34" s="3"/>
      <c r="L34" s="3"/>
      <c r="M34" s="3"/>
    </row>
    <row r="35" spans="1:13" x14ac:dyDescent="0.25">
      <c r="A35" s="3" t="s">
        <v>20</v>
      </c>
      <c r="B35" s="3"/>
      <c r="C35" s="3"/>
      <c r="D35" s="3"/>
      <c r="E35" s="3"/>
      <c r="F35" s="3"/>
      <c r="G35" s="3"/>
      <c r="H35" s="3"/>
      <c r="I35" s="3"/>
      <c r="J35" s="3"/>
      <c r="K35" s="3"/>
      <c r="L35" s="3"/>
      <c r="M35" s="3"/>
    </row>
    <row r="36" spans="1:13" x14ac:dyDescent="0.25">
      <c r="A36" s="3" t="s">
        <v>21</v>
      </c>
      <c r="B36" s="3"/>
      <c r="C36" s="3"/>
      <c r="D36" s="3"/>
      <c r="E36" s="3"/>
      <c r="F36" s="3"/>
      <c r="G36" s="3"/>
      <c r="H36" s="3"/>
      <c r="I36" s="3"/>
      <c r="J36" s="3"/>
      <c r="K36" s="3"/>
      <c r="L36" s="3"/>
      <c r="M36" s="3"/>
    </row>
    <row r="37" spans="1:13" x14ac:dyDescent="0.25">
      <c r="A37" s="3" t="s">
        <v>22</v>
      </c>
      <c r="B37" s="3"/>
      <c r="C37" s="3"/>
      <c r="D37" s="3"/>
      <c r="E37" s="3"/>
      <c r="F37" s="3"/>
      <c r="G37" s="3"/>
      <c r="H37" s="3"/>
      <c r="I37" s="3"/>
      <c r="J37" s="3"/>
      <c r="K37" s="3"/>
      <c r="L37" s="3"/>
      <c r="M37" s="3"/>
    </row>
    <row r="38" spans="1:13" x14ac:dyDescent="0.25">
      <c r="A38" s="3" t="s">
        <v>23</v>
      </c>
      <c r="B38" s="3"/>
      <c r="C38" s="3"/>
      <c r="D38" s="3"/>
      <c r="E38" s="3"/>
      <c r="F38" s="3"/>
      <c r="G38" s="3"/>
      <c r="H38" s="3"/>
      <c r="I38" s="3"/>
      <c r="J38" s="3"/>
      <c r="K38" s="3"/>
      <c r="L38" s="3"/>
      <c r="M38" s="3"/>
    </row>
    <row r="39" spans="1:13" x14ac:dyDescent="0.25">
      <c r="A39" s="3" t="s">
        <v>24</v>
      </c>
      <c r="B39" s="3"/>
      <c r="C39" s="3"/>
      <c r="D39" s="3"/>
      <c r="E39" s="3"/>
      <c r="F39" s="3"/>
      <c r="G39" s="3"/>
      <c r="H39" s="3"/>
      <c r="I39" s="3"/>
      <c r="J39" s="3"/>
      <c r="K39" s="3"/>
      <c r="L39" s="3"/>
      <c r="M39" s="3"/>
    </row>
    <row r="40" spans="1:13" x14ac:dyDescent="0.25">
      <c r="A40" s="3" t="s">
        <v>21</v>
      </c>
      <c r="B40" s="3"/>
      <c r="C40" s="3"/>
      <c r="D40" s="3"/>
      <c r="E40" s="3"/>
      <c r="F40" s="3"/>
      <c r="G40" s="3"/>
      <c r="H40" s="3"/>
      <c r="I40" s="3"/>
      <c r="J40" s="3"/>
      <c r="K40" s="3"/>
      <c r="L40" s="3"/>
      <c r="M40" s="3"/>
    </row>
    <row r="41" spans="1:13" x14ac:dyDescent="0.25">
      <c r="A41" s="3" t="s">
        <v>25</v>
      </c>
      <c r="B41" s="3"/>
      <c r="C41" s="3"/>
      <c r="D41" s="3"/>
      <c r="E41" s="3"/>
      <c r="F41" s="3"/>
      <c r="G41" s="3"/>
      <c r="H41" s="3"/>
      <c r="I41" s="3"/>
      <c r="J41" s="3"/>
      <c r="K41" s="3"/>
      <c r="L41" s="3"/>
      <c r="M41" s="3"/>
    </row>
    <row r="42" spans="1:13" x14ac:dyDescent="0.25">
      <c r="A42" s="3"/>
      <c r="B42" s="3"/>
      <c r="C42" s="3"/>
      <c r="D42" s="3"/>
      <c r="E42" s="3"/>
      <c r="F42" s="3"/>
      <c r="G42" s="3"/>
      <c r="H42" s="3"/>
      <c r="I42" s="3"/>
      <c r="J42" s="3"/>
      <c r="K42" s="3"/>
      <c r="L42" s="3"/>
      <c r="M42" s="3"/>
    </row>
    <row r="43" spans="1:13" x14ac:dyDescent="0.25">
      <c r="A43" s="3"/>
      <c r="B43" s="3"/>
      <c r="C43" s="3"/>
      <c r="D43" s="3"/>
      <c r="E43" s="3"/>
      <c r="F43" s="3"/>
      <c r="G43" s="3"/>
      <c r="H43" s="3"/>
      <c r="I43" s="3"/>
      <c r="J43" s="3"/>
      <c r="K43" s="3"/>
      <c r="L43" s="3"/>
      <c r="M43" s="3"/>
    </row>
    <row r="44" spans="1:13" x14ac:dyDescent="0.25">
      <c r="A44" s="3" t="s">
        <v>26</v>
      </c>
      <c r="B44" s="3"/>
      <c r="C44" s="3"/>
      <c r="D44" s="3"/>
      <c r="E44" s="3"/>
      <c r="F44" s="3"/>
      <c r="G44" s="3"/>
      <c r="H44" s="3"/>
      <c r="I44" s="3"/>
      <c r="J44" s="3"/>
      <c r="K44" s="3"/>
      <c r="L44" s="3"/>
      <c r="M44" s="3"/>
    </row>
    <row r="45" spans="1:13" x14ac:dyDescent="0.25">
      <c r="A45" s="3" t="s">
        <v>27</v>
      </c>
      <c r="B45" s="3"/>
      <c r="C45" s="3"/>
      <c r="D45" s="3"/>
      <c r="E45" s="3"/>
      <c r="F45" s="3"/>
      <c r="G45" s="3"/>
      <c r="H45" s="3"/>
      <c r="I45" s="3"/>
      <c r="J45" s="3"/>
      <c r="K45" s="3"/>
      <c r="L45" s="3"/>
      <c r="M45" s="3"/>
    </row>
    <row r="46" spans="1:13" x14ac:dyDescent="0.25">
      <c r="A46" s="3"/>
      <c r="B46" s="3"/>
      <c r="C46" s="3"/>
      <c r="D46" s="3"/>
      <c r="E46" s="3"/>
      <c r="F46" s="3"/>
      <c r="G46" s="3"/>
      <c r="H46" s="3"/>
      <c r="I46" s="3"/>
      <c r="J46" s="3"/>
      <c r="K46" s="3"/>
      <c r="L46" s="3"/>
      <c r="M46" s="3"/>
    </row>
    <row r="47" spans="1:13" x14ac:dyDescent="0.25">
      <c r="A47" s="3" t="s">
        <v>28</v>
      </c>
      <c r="B47" s="3"/>
      <c r="C47" s="3"/>
      <c r="D47" s="3"/>
      <c r="E47" s="3"/>
      <c r="F47" s="3"/>
      <c r="G47" s="3"/>
      <c r="H47" s="3"/>
      <c r="I47" s="3"/>
      <c r="J47" s="3"/>
      <c r="K47" s="3"/>
      <c r="L47" s="3"/>
      <c r="M47" s="3"/>
    </row>
    <row r="48" spans="1:13" x14ac:dyDescent="0.25">
      <c r="A48" s="3" t="s">
        <v>29</v>
      </c>
      <c r="B48" s="3"/>
      <c r="C48" s="3"/>
      <c r="D48" s="3"/>
      <c r="E48" s="3"/>
      <c r="F48" s="3"/>
      <c r="G48" s="3"/>
      <c r="H48" s="3"/>
      <c r="I48" s="3"/>
      <c r="J48" s="3"/>
      <c r="K48" s="3"/>
      <c r="L48" s="3"/>
      <c r="M48" s="3"/>
    </row>
    <row r="49" spans="1:13" x14ac:dyDescent="0.25">
      <c r="A49" s="3"/>
      <c r="B49" s="3"/>
      <c r="C49" s="3"/>
      <c r="D49" s="3"/>
      <c r="E49" s="3"/>
      <c r="F49" s="3"/>
      <c r="G49" s="3"/>
      <c r="H49" s="3"/>
      <c r="I49" s="3"/>
      <c r="J49" s="3"/>
      <c r="K49" s="3"/>
      <c r="L49" s="3"/>
      <c r="M49" s="3"/>
    </row>
    <row r="50" spans="1:13" x14ac:dyDescent="0.25">
      <c r="A50" s="3" t="s">
        <v>30</v>
      </c>
      <c r="B50" s="3"/>
      <c r="C50" s="3"/>
      <c r="D50" s="3"/>
      <c r="E50" s="3"/>
      <c r="F50" s="3"/>
      <c r="G50" s="3"/>
      <c r="H50" s="3"/>
      <c r="I50" s="3"/>
      <c r="J50" s="3"/>
      <c r="K50" s="3"/>
      <c r="L50" s="3"/>
      <c r="M50" s="3"/>
    </row>
    <row r="51" spans="1:13" x14ac:dyDescent="0.25">
      <c r="A51" s="3" t="s">
        <v>31</v>
      </c>
      <c r="B51" s="3"/>
      <c r="C51" s="3"/>
      <c r="D51" s="3"/>
      <c r="E51" s="3"/>
      <c r="F51" s="3"/>
      <c r="G51" s="3"/>
      <c r="H51" s="3"/>
      <c r="I51" s="3"/>
      <c r="J51" s="3"/>
      <c r="K51" s="3"/>
      <c r="L51" s="3"/>
      <c r="M51" s="3"/>
    </row>
    <row r="52" spans="1:13" x14ac:dyDescent="0.25">
      <c r="A52" s="3"/>
      <c r="B52" s="3"/>
      <c r="C52" s="3"/>
      <c r="D52" s="3"/>
      <c r="E52" s="3"/>
      <c r="F52" s="3"/>
      <c r="G52" s="3"/>
      <c r="H52" s="3"/>
      <c r="I52" s="3"/>
      <c r="J52" s="3"/>
      <c r="K52" s="3"/>
      <c r="L52" s="3"/>
      <c r="M52" s="3"/>
    </row>
    <row r="53" spans="1:13" x14ac:dyDescent="0.25">
      <c r="A53" s="3" t="s">
        <v>32</v>
      </c>
      <c r="B53" s="3"/>
      <c r="C53" s="3"/>
      <c r="D53" s="3"/>
      <c r="E53" s="3"/>
      <c r="F53" s="3"/>
      <c r="G53" s="3"/>
      <c r="H53" s="3"/>
      <c r="I53" s="3"/>
      <c r="J53" s="3"/>
      <c r="K53" s="3"/>
      <c r="L53" s="3"/>
      <c r="M53" s="3"/>
    </row>
    <row r="54" spans="1:13" x14ac:dyDescent="0.25">
      <c r="A54" s="3" t="s">
        <v>33</v>
      </c>
      <c r="B54" s="3"/>
      <c r="C54" s="3"/>
      <c r="D54" s="3"/>
      <c r="E54" s="3"/>
      <c r="F54" s="3"/>
      <c r="G54" s="3"/>
      <c r="H54" s="3"/>
      <c r="I54" s="3"/>
      <c r="J54" s="3"/>
      <c r="K54" s="3"/>
      <c r="L54" s="3"/>
      <c r="M54" s="3"/>
    </row>
    <row r="55" spans="1:13" x14ac:dyDescent="0.25">
      <c r="A55" s="3"/>
      <c r="B55" s="3"/>
      <c r="C55" s="3"/>
      <c r="D55" s="3"/>
      <c r="E55" s="3"/>
      <c r="F55" s="3"/>
      <c r="G55" s="3"/>
      <c r="H55" s="3"/>
      <c r="I55" s="3"/>
      <c r="J55" s="3"/>
      <c r="K55" s="3"/>
      <c r="L55" s="3"/>
      <c r="M55" s="3"/>
    </row>
    <row r="56" spans="1:13" x14ac:dyDescent="0.25">
      <c r="A56" s="3"/>
      <c r="B56" s="3"/>
      <c r="C56" s="3"/>
      <c r="D56" s="3"/>
      <c r="E56" s="3"/>
      <c r="F56" s="3"/>
      <c r="G56" s="3"/>
      <c r="H56" s="3"/>
      <c r="I56" s="3"/>
      <c r="J56" s="3"/>
      <c r="K56" s="3"/>
      <c r="L56" s="3"/>
      <c r="M56" s="3"/>
    </row>
    <row r="57" spans="1:13" x14ac:dyDescent="0.25">
      <c r="A57" s="3"/>
      <c r="B57" s="3"/>
      <c r="C57" s="3"/>
      <c r="D57" s="3"/>
      <c r="E57" s="3"/>
      <c r="F57" s="3"/>
      <c r="G57" s="3"/>
      <c r="H57" s="3"/>
      <c r="I57" s="3"/>
      <c r="J57" s="3"/>
      <c r="K57" s="3"/>
      <c r="L57" s="3"/>
      <c r="M57" s="3"/>
    </row>
    <row r="58" spans="1:13" x14ac:dyDescent="0.25">
      <c r="A58" s="3"/>
      <c r="B58" s="3"/>
      <c r="C58" s="3"/>
      <c r="D58" s="3"/>
      <c r="E58" s="3"/>
      <c r="F58" s="3"/>
      <c r="G58" s="3"/>
      <c r="H58" s="3"/>
      <c r="I58" s="3"/>
      <c r="J58" s="3"/>
      <c r="K58" s="3"/>
      <c r="L58" s="3"/>
      <c r="M58" s="3"/>
    </row>
    <row r="59" spans="1:13" x14ac:dyDescent="0.25">
      <c r="A59" s="3" t="s">
        <v>34</v>
      </c>
      <c r="B59" s="3"/>
      <c r="C59" s="3"/>
      <c r="D59" s="3"/>
      <c r="E59" s="3"/>
      <c r="F59" s="3"/>
      <c r="G59" s="3"/>
      <c r="H59" s="3"/>
      <c r="I59" s="3"/>
      <c r="J59" s="3"/>
      <c r="K59" s="3"/>
      <c r="L59" s="3"/>
      <c r="M59" s="3"/>
    </row>
    <row r="60" spans="1:13" x14ac:dyDescent="0.25">
      <c r="A60" s="3"/>
      <c r="B60" s="3"/>
      <c r="C60" s="3"/>
      <c r="D60" s="3"/>
      <c r="E60" s="3"/>
      <c r="F60" s="3"/>
      <c r="G60" s="3"/>
      <c r="H60" s="3"/>
      <c r="I60" s="3"/>
      <c r="J60" s="3"/>
      <c r="K60" s="3"/>
      <c r="L60" s="3"/>
      <c r="M60" s="3"/>
    </row>
    <row r="61" spans="1:13" x14ac:dyDescent="0.25">
      <c r="A61" s="3" t="s">
        <v>35</v>
      </c>
      <c r="B61" s="3"/>
      <c r="C61" s="3"/>
      <c r="D61" s="3"/>
      <c r="E61" s="3"/>
      <c r="F61" s="3"/>
      <c r="G61" s="3"/>
      <c r="H61" s="3"/>
      <c r="I61" s="3"/>
      <c r="J61" s="3"/>
      <c r="K61" s="3"/>
      <c r="L61" s="3"/>
      <c r="M61" s="3"/>
    </row>
    <row r="62" spans="1:13" x14ac:dyDescent="0.25">
      <c r="A62" s="3" t="s">
        <v>36</v>
      </c>
      <c r="B62" s="3"/>
      <c r="C62" s="3"/>
      <c r="D62" s="3"/>
      <c r="E62" s="3"/>
      <c r="F62" s="3"/>
      <c r="G62" s="3"/>
      <c r="H62" s="3"/>
      <c r="I62" s="3"/>
      <c r="J62" s="3"/>
      <c r="K62" s="3"/>
      <c r="L62" s="3"/>
      <c r="M62" s="3"/>
    </row>
    <row r="63" spans="1:13" x14ac:dyDescent="0.25">
      <c r="A63" s="3"/>
      <c r="B63" s="3"/>
      <c r="C63" s="3"/>
      <c r="D63" s="3"/>
      <c r="E63" s="3"/>
      <c r="F63" s="3"/>
      <c r="G63" s="3"/>
      <c r="H63" s="3"/>
      <c r="I63" s="3"/>
      <c r="J63" s="3"/>
      <c r="K63" s="3"/>
      <c r="L63" s="3"/>
      <c r="M63" s="3"/>
    </row>
    <row r="64" spans="1:13" x14ac:dyDescent="0.25">
      <c r="A64" s="3" t="s">
        <v>37</v>
      </c>
      <c r="B64" s="3"/>
      <c r="C64" s="3"/>
      <c r="D64" s="3"/>
      <c r="E64" s="3"/>
      <c r="F64" s="3"/>
      <c r="G64" s="3"/>
      <c r="H64" s="3"/>
      <c r="I64" s="3"/>
      <c r="J64" s="3"/>
      <c r="K64" s="3"/>
      <c r="L64" s="3"/>
      <c r="M64" s="3"/>
    </row>
    <row r="65" spans="1:13" x14ac:dyDescent="0.25">
      <c r="A65" s="3" t="s">
        <v>38</v>
      </c>
      <c r="B65" s="3"/>
      <c r="C65" s="3"/>
      <c r="D65" s="3"/>
      <c r="E65" s="3"/>
      <c r="F65" s="3"/>
      <c r="G65" s="3"/>
      <c r="H65" s="3"/>
      <c r="I65" s="3"/>
      <c r="J65" s="3"/>
      <c r="K65" s="3"/>
      <c r="L65" s="3"/>
      <c r="M65"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52"/>
  <sheetViews>
    <sheetView showGridLines="0" workbookViewId="0">
      <selection activeCell="C9" sqref="C9"/>
    </sheetView>
  </sheetViews>
  <sheetFormatPr defaultColWidth="9.140625" defaultRowHeight="15" x14ac:dyDescent="0.25"/>
  <cols>
    <col min="1" max="1" width="9.140625" style="6"/>
    <col min="2" max="2" width="14.5703125" style="6" customWidth="1"/>
    <col min="3" max="3" width="9.140625" style="6"/>
    <col min="4" max="4" width="5.28515625" style="6" customWidth="1"/>
    <col min="5" max="5" width="9.140625" style="6"/>
    <col min="6" max="6" width="11.28515625" style="6" customWidth="1"/>
    <col min="7" max="8" width="10.7109375" style="6" customWidth="1"/>
    <col min="9" max="9" width="2.7109375" style="6" customWidth="1"/>
    <col min="10" max="12" width="10.7109375" style="6" customWidth="1"/>
    <col min="13" max="13" width="2.7109375" style="6" customWidth="1"/>
    <col min="14" max="17" width="10.7109375" style="6" customWidth="1"/>
    <col min="18" max="16384" width="9.140625" style="6"/>
  </cols>
  <sheetData>
    <row r="2" spans="2:17" x14ac:dyDescent="0.25">
      <c r="E2" s="7"/>
      <c r="F2" s="112" t="s">
        <v>39</v>
      </c>
      <c r="G2" s="112"/>
      <c r="H2" s="112"/>
      <c r="I2" s="8"/>
      <c r="J2" s="112" t="s">
        <v>40</v>
      </c>
      <c r="K2" s="112"/>
      <c r="L2" s="112"/>
      <c r="M2" s="8"/>
      <c r="N2" s="112" t="s">
        <v>41</v>
      </c>
      <c r="O2" s="112"/>
      <c r="P2" s="112"/>
    </row>
    <row r="3" spans="2:17" x14ac:dyDescent="0.25">
      <c r="E3" s="7" t="s">
        <v>42</v>
      </c>
      <c r="F3" s="9" t="s">
        <v>43</v>
      </c>
      <c r="G3" s="9" t="s">
        <v>44</v>
      </c>
      <c r="H3" s="9" t="s">
        <v>45</v>
      </c>
      <c r="I3" s="7" t="s">
        <v>42</v>
      </c>
      <c r="J3" s="9" t="s">
        <v>43</v>
      </c>
      <c r="K3" s="9" t="s">
        <v>44</v>
      </c>
      <c r="L3" s="9" t="s">
        <v>45</v>
      </c>
      <c r="M3" s="8"/>
      <c r="N3" s="9" t="s">
        <v>43</v>
      </c>
      <c r="O3" s="9" t="s">
        <v>44</v>
      </c>
      <c r="P3" s="9" t="s">
        <v>45</v>
      </c>
    </row>
    <row r="4" spans="2:17" x14ac:dyDescent="0.25">
      <c r="B4" s="10" t="s">
        <v>46</v>
      </c>
      <c r="C4" s="11">
        <v>2015</v>
      </c>
      <c r="E4" s="12">
        <v>2000</v>
      </c>
      <c r="F4" s="13">
        <v>6.2</v>
      </c>
      <c r="G4" s="13">
        <v>32.9</v>
      </c>
      <c r="H4" s="13">
        <f t="shared" ref="H4:H24" si="0">F4+G4</f>
        <v>39.1</v>
      </c>
      <c r="I4" s="14" t="s">
        <v>42</v>
      </c>
      <c r="J4" s="13">
        <v>13.9</v>
      </c>
      <c r="K4" s="13">
        <v>32.9</v>
      </c>
      <c r="L4" s="13">
        <f t="shared" ref="L4:L24" si="1">J4+K4</f>
        <v>46.8</v>
      </c>
      <c r="M4" s="14"/>
      <c r="N4" s="13">
        <f t="shared" ref="N4:N24" si="2">F4*Andel_Arbetare+J4*Andel_Tjänstemän</f>
        <v>10.050000000000001</v>
      </c>
      <c r="O4" s="13">
        <f t="shared" ref="O4:O24" si="3">G4*Andel_Arbetare+K4*Andel_Tjänstemän</f>
        <v>32.9</v>
      </c>
      <c r="P4" s="13">
        <f t="shared" ref="P4:P24" si="4">H4*Andel_Arbetare+L4*Andel_Tjänstemän</f>
        <v>42.95</v>
      </c>
    </row>
    <row r="5" spans="2:17" x14ac:dyDescent="0.25">
      <c r="B5" s="10"/>
      <c r="E5" s="12">
        <v>2001</v>
      </c>
      <c r="F5" s="13">
        <v>5.9</v>
      </c>
      <c r="G5" s="13">
        <v>32.799999999999997</v>
      </c>
      <c r="H5" s="13">
        <f t="shared" si="0"/>
        <v>38.699999999999996</v>
      </c>
      <c r="I5" s="14" t="s">
        <v>42</v>
      </c>
      <c r="J5" s="13">
        <v>15.3</v>
      </c>
      <c r="K5" s="13">
        <v>32.799999999999997</v>
      </c>
      <c r="L5" s="13">
        <f t="shared" si="1"/>
        <v>48.099999999999994</v>
      </c>
      <c r="M5" s="14"/>
      <c r="N5" s="13">
        <f t="shared" si="2"/>
        <v>10.600000000000001</v>
      </c>
      <c r="O5" s="13">
        <f t="shared" si="3"/>
        <v>32.799999999999997</v>
      </c>
      <c r="P5" s="13">
        <f t="shared" si="4"/>
        <v>43.399999999999991</v>
      </c>
    </row>
    <row r="6" spans="2:17" x14ac:dyDescent="0.25">
      <c r="B6" s="10" t="s">
        <v>39</v>
      </c>
      <c r="C6" s="15">
        <v>0.5</v>
      </c>
      <c r="E6" s="12">
        <v>2002</v>
      </c>
      <c r="F6" s="13">
        <v>5.9</v>
      </c>
      <c r="G6" s="13">
        <v>32.799999999999997</v>
      </c>
      <c r="H6" s="13">
        <f t="shared" si="0"/>
        <v>38.699999999999996</v>
      </c>
      <c r="I6" s="14" t="s">
        <v>42</v>
      </c>
      <c r="J6" s="13">
        <v>14.7</v>
      </c>
      <c r="K6" s="13">
        <v>32.799999999999997</v>
      </c>
      <c r="L6" s="13">
        <f t="shared" si="1"/>
        <v>47.5</v>
      </c>
      <c r="M6" s="14"/>
      <c r="N6" s="13">
        <f t="shared" si="2"/>
        <v>10.3</v>
      </c>
      <c r="O6" s="13">
        <f t="shared" si="3"/>
        <v>32.799999999999997</v>
      </c>
      <c r="P6" s="13">
        <f t="shared" si="4"/>
        <v>43.099999999999994</v>
      </c>
    </row>
    <row r="7" spans="2:17" x14ac:dyDescent="0.25">
      <c r="B7" s="10" t="s">
        <v>40</v>
      </c>
      <c r="C7" s="16">
        <f>1-C6</f>
        <v>0.5</v>
      </c>
      <c r="E7" s="12">
        <v>2003</v>
      </c>
      <c r="F7" s="13">
        <v>6.9</v>
      </c>
      <c r="G7" s="13">
        <v>32.799999999999997</v>
      </c>
      <c r="H7" s="13">
        <f t="shared" si="0"/>
        <v>39.699999999999996</v>
      </c>
      <c r="I7" s="14" t="s">
        <v>42</v>
      </c>
      <c r="J7" s="13">
        <v>17.100000000000001</v>
      </c>
      <c r="K7" s="13">
        <v>32.799999999999997</v>
      </c>
      <c r="L7" s="13">
        <f t="shared" si="1"/>
        <v>49.9</v>
      </c>
      <c r="M7" s="14"/>
      <c r="N7" s="13">
        <f t="shared" si="2"/>
        <v>12</v>
      </c>
      <c r="O7" s="13">
        <f t="shared" si="3"/>
        <v>32.799999999999997</v>
      </c>
      <c r="P7" s="13">
        <f t="shared" si="4"/>
        <v>44.8</v>
      </c>
    </row>
    <row r="8" spans="2:17" ht="15.75" thickBot="1" x14ac:dyDescent="0.3">
      <c r="E8" s="12">
        <v>2004</v>
      </c>
      <c r="F8" s="13">
        <v>6.9</v>
      </c>
      <c r="G8" s="13">
        <v>32.700000000000003</v>
      </c>
      <c r="H8" s="13">
        <f t="shared" si="0"/>
        <v>39.6</v>
      </c>
      <c r="I8" s="14" t="s">
        <v>42</v>
      </c>
      <c r="J8" s="13">
        <v>17.3</v>
      </c>
      <c r="K8" s="13">
        <v>32.700000000000003</v>
      </c>
      <c r="L8" s="13">
        <f t="shared" si="1"/>
        <v>50</v>
      </c>
      <c r="M8" s="14"/>
      <c r="N8" s="13">
        <f t="shared" si="2"/>
        <v>12.100000000000001</v>
      </c>
      <c r="O8" s="13">
        <f t="shared" si="3"/>
        <v>32.700000000000003</v>
      </c>
      <c r="P8" s="13">
        <f t="shared" si="4"/>
        <v>44.8</v>
      </c>
    </row>
    <row r="9" spans="2:17" ht="15.75" thickBot="1" x14ac:dyDescent="0.3">
      <c r="B9" s="17" t="s">
        <v>47</v>
      </c>
      <c r="C9" s="73">
        <f>INDEX(Input_Social_Avgift,MATCH(År,Input_År,0))/100</f>
        <v>0.42100000000000004</v>
      </c>
      <c r="E9" s="12">
        <v>2005</v>
      </c>
      <c r="F9" s="13">
        <v>6.5</v>
      </c>
      <c r="G9" s="13">
        <v>32.5</v>
      </c>
      <c r="H9" s="13">
        <f t="shared" si="0"/>
        <v>39</v>
      </c>
      <c r="I9" s="14" t="s">
        <v>42</v>
      </c>
      <c r="J9" s="13">
        <v>17.3</v>
      </c>
      <c r="K9" s="13">
        <v>32.5</v>
      </c>
      <c r="L9" s="13">
        <f t="shared" si="1"/>
        <v>49.8</v>
      </c>
      <c r="M9" s="14"/>
      <c r="N9" s="13">
        <f t="shared" si="2"/>
        <v>11.9</v>
      </c>
      <c r="O9" s="13">
        <f t="shared" si="3"/>
        <v>32.5</v>
      </c>
      <c r="P9" s="13">
        <f t="shared" si="4"/>
        <v>44.4</v>
      </c>
      <c r="Q9" s="8"/>
    </row>
    <row r="10" spans="2:17" x14ac:dyDescent="0.25">
      <c r="E10" s="12">
        <v>2006</v>
      </c>
      <c r="F10" s="13">
        <v>2</v>
      </c>
      <c r="G10" s="13">
        <v>32.299999999999997</v>
      </c>
      <c r="H10" s="13">
        <f t="shared" si="0"/>
        <v>34.299999999999997</v>
      </c>
      <c r="I10" s="14" t="s">
        <v>42</v>
      </c>
      <c r="J10" s="13">
        <v>17.5</v>
      </c>
      <c r="K10" s="13">
        <v>32.299999999999997</v>
      </c>
      <c r="L10" s="13">
        <f t="shared" si="1"/>
        <v>49.8</v>
      </c>
      <c r="M10" s="14"/>
      <c r="N10" s="13">
        <f t="shared" si="2"/>
        <v>9.75</v>
      </c>
      <c r="O10" s="13">
        <f t="shared" si="3"/>
        <v>32.299999999999997</v>
      </c>
      <c r="P10" s="13">
        <f t="shared" si="4"/>
        <v>42.05</v>
      </c>
    </row>
    <row r="11" spans="2:17" x14ac:dyDescent="0.25">
      <c r="E11" s="12">
        <v>2007</v>
      </c>
      <c r="F11" s="13">
        <v>6.6</v>
      </c>
      <c r="G11" s="13">
        <v>32.4</v>
      </c>
      <c r="H11" s="13">
        <f t="shared" si="0"/>
        <v>39</v>
      </c>
      <c r="I11" s="14" t="s">
        <v>42</v>
      </c>
      <c r="J11" s="13">
        <v>17.100000000000001</v>
      </c>
      <c r="K11" s="13">
        <v>32.4</v>
      </c>
      <c r="L11" s="13">
        <f t="shared" si="1"/>
        <v>49.5</v>
      </c>
      <c r="M11" s="14"/>
      <c r="N11" s="13">
        <f t="shared" si="2"/>
        <v>11.850000000000001</v>
      </c>
      <c r="O11" s="13">
        <f t="shared" si="3"/>
        <v>32.4</v>
      </c>
      <c r="P11" s="13">
        <f t="shared" si="4"/>
        <v>44.25</v>
      </c>
    </row>
    <row r="12" spans="2:17" x14ac:dyDescent="0.25">
      <c r="E12" s="12">
        <v>2008</v>
      </c>
      <c r="F12" s="13">
        <v>5.8</v>
      </c>
      <c r="G12" s="13">
        <v>32.4</v>
      </c>
      <c r="H12" s="13">
        <f t="shared" si="0"/>
        <v>38.199999999999996</v>
      </c>
      <c r="I12" s="14" t="s">
        <v>42</v>
      </c>
      <c r="J12" s="13">
        <v>10.1</v>
      </c>
      <c r="K12" s="13">
        <v>32.4</v>
      </c>
      <c r="L12" s="13">
        <f t="shared" si="1"/>
        <v>42.5</v>
      </c>
      <c r="M12" s="14"/>
      <c r="N12" s="13">
        <f t="shared" si="2"/>
        <v>7.9499999999999993</v>
      </c>
      <c r="O12" s="13">
        <f t="shared" si="3"/>
        <v>32.4</v>
      </c>
      <c r="P12" s="13">
        <f t="shared" si="4"/>
        <v>40.349999999999994</v>
      </c>
    </row>
    <row r="13" spans="2:17" x14ac:dyDescent="0.25">
      <c r="E13" s="12">
        <v>2009</v>
      </c>
      <c r="F13" s="13">
        <v>5.2</v>
      </c>
      <c r="G13" s="13">
        <v>31.4</v>
      </c>
      <c r="H13" s="13">
        <f t="shared" si="0"/>
        <v>36.6</v>
      </c>
      <c r="I13" s="14" t="s">
        <v>42</v>
      </c>
      <c r="J13" s="13">
        <v>16</v>
      </c>
      <c r="K13" s="13">
        <v>31.4</v>
      </c>
      <c r="L13" s="13">
        <f t="shared" si="1"/>
        <v>47.4</v>
      </c>
      <c r="M13" s="14"/>
      <c r="N13" s="13">
        <f t="shared" si="2"/>
        <v>10.6</v>
      </c>
      <c r="O13" s="13">
        <f t="shared" si="3"/>
        <v>31.4</v>
      </c>
      <c r="P13" s="13">
        <f t="shared" si="4"/>
        <v>42</v>
      </c>
    </row>
    <row r="14" spans="2:17" x14ac:dyDescent="0.25">
      <c r="E14" s="12">
        <v>2010</v>
      </c>
      <c r="F14" s="13">
        <v>5.0999999999999996</v>
      </c>
      <c r="G14" s="13">
        <v>31.4</v>
      </c>
      <c r="H14" s="13">
        <f t="shared" si="0"/>
        <v>36.5</v>
      </c>
      <c r="I14" s="14" t="s">
        <v>42</v>
      </c>
      <c r="J14" s="13">
        <v>16</v>
      </c>
      <c r="K14" s="13">
        <v>31.4</v>
      </c>
      <c r="L14" s="13">
        <f t="shared" si="1"/>
        <v>47.4</v>
      </c>
      <c r="M14" s="14"/>
      <c r="N14" s="13">
        <f t="shared" si="2"/>
        <v>10.55</v>
      </c>
      <c r="O14" s="13">
        <f t="shared" si="3"/>
        <v>31.4</v>
      </c>
      <c r="P14" s="13">
        <f t="shared" si="4"/>
        <v>41.95</v>
      </c>
    </row>
    <row r="15" spans="2:17" x14ac:dyDescent="0.25">
      <c r="E15" s="12">
        <v>2011</v>
      </c>
      <c r="F15" s="13">
        <v>4.5999999999999996</v>
      </c>
      <c r="G15" s="13">
        <v>31.4</v>
      </c>
      <c r="H15" s="13">
        <f t="shared" si="0"/>
        <v>36</v>
      </c>
      <c r="I15" s="14" t="s">
        <v>42</v>
      </c>
      <c r="J15" s="13">
        <v>16.2</v>
      </c>
      <c r="K15" s="13">
        <v>31.4</v>
      </c>
      <c r="L15" s="13">
        <f t="shared" si="1"/>
        <v>47.599999999999994</v>
      </c>
      <c r="M15" s="14"/>
      <c r="N15" s="13">
        <f t="shared" si="2"/>
        <v>10.399999999999999</v>
      </c>
      <c r="O15" s="13">
        <f t="shared" si="3"/>
        <v>31.4</v>
      </c>
      <c r="P15" s="13">
        <f t="shared" si="4"/>
        <v>41.8</v>
      </c>
    </row>
    <row r="16" spans="2:17" x14ac:dyDescent="0.25">
      <c r="E16" s="12">
        <v>2012</v>
      </c>
      <c r="F16" s="13">
        <v>6</v>
      </c>
      <c r="G16" s="13">
        <v>31.4</v>
      </c>
      <c r="H16" s="13">
        <f t="shared" si="0"/>
        <v>37.4</v>
      </c>
      <c r="I16" s="14" t="s">
        <v>42</v>
      </c>
      <c r="J16" s="13">
        <v>14.8</v>
      </c>
      <c r="K16" s="13">
        <v>31.4</v>
      </c>
      <c r="L16" s="13">
        <f t="shared" si="1"/>
        <v>46.2</v>
      </c>
      <c r="M16" s="14"/>
      <c r="N16" s="13">
        <f t="shared" si="2"/>
        <v>10.4</v>
      </c>
      <c r="O16" s="13">
        <f t="shared" si="3"/>
        <v>31.4</v>
      </c>
      <c r="P16" s="13">
        <f t="shared" si="4"/>
        <v>41.8</v>
      </c>
    </row>
    <row r="17" spans="5:16" x14ac:dyDescent="0.25">
      <c r="E17" s="12">
        <v>2013</v>
      </c>
      <c r="F17" s="13">
        <v>5.2</v>
      </c>
      <c r="G17" s="13">
        <v>31.4</v>
      </c>
      <c r="H17" s="13">
        <f t="shared" si="0"/>
        <v>36.6</v>
      </c>
      <c r="I17" s="14" t="s">
        <v>42</v>
      </c>
      <c r="J17" s="13">
        <v>15</v>
      </c>
      <c r="K17" s="13">
        <v>31.4</v>
      </c>
      <c r="L17" s="13">
        <f t="shared" si="1"/>
        <v>46.4</v>
      </c>
      <c r="M17" s="14"/>
      <c r="N17" s="13">
        <f t="shared" si="2"/>
        <v>10.1</v>
      </c>
      <c r="O17" s="13">
        <f t="shared" si="3"/>
        <v>31.4</v>
      </c>
      <c r="P17" s="13">
        <f t="shared" si="4"/>
        <v>41.5</v>
      </c>
    </row>
    <row r="18" spans="5:16" x14ac:dyDescent="0.25">
      <c r="E18" s="12">
        <v>2014</v>
      </c>
      <c r="F18" s="13">
        <v>5.2</v>
      </c>
      <c r="G18" s="13">
        <v>31.4</v>
      </c>
      <c r="H18" s="13">
        <f t="shared" si="0"/>
        <v>36.6</v>
      </c>
      <c r="I18" s="14" t="s">
        <v>42</v>
      </c>
      <c r="J18" s="13">
        <v>15.7</v>
      </c>
      <c r="K18" s="13">
        <v>31.4</v>
      </c>
      <c r="L18" s="13">
        <f t="shared" si="1"/>
        <v>47.099999999999994</v>
      </c>
      <c r="M18" s="14"/>
      <c r="N18" s="13">
        <f t="shared" si="2"/>
        <v>10.45</v>
      </c>
      <c r="O18" s="13">
        <f t="shared" si="3"/>
        <v>31.4</v>
      </c>
      <c r="P18" s="13">
        <f t="shared" si="4"/>
        <v>41.849999999999994</v>
      </c>
    </row>
    <row r="19" spans="5:16" x14ac:dyDescent="0.25">
      <c r="E19" s="12">
        <v>2015</v>
      </c>
      <c r="F19" s="13">
        <v>5.0999999999999996</v>
      </c>
      <c r="G19" s="13">
        <v>31.4</v>
      </c>
      <c r="H19" s="13">
        <f t="shared" si="0"/>
        <v>36.5</v>
      </c>
      <c r="I19" s="14" t="s">
        <v>42</v>
      </c>
      <c r="J19" s="13">
        <v>16.3</v>
      </c>
      <c r="K19" s="13">
        <v>31.4</v>
      </c>
      <c r="L19" s="13">
        <f t="shared" si="1"/>
        <v>47.7</v>
      </c>
      <c r="M19" s="14"/>
      <c r="N19" s="13">
        <f t="shared" si="2"/>
        <v>10.7</v>
      </c>
      <c r="O19" s="13">
        <f t="shared" si="3"/>
        <v>31.4</v>
      </c>
      <c r="P19" s="13">
        <f t="shared" si="4"/>
        <v>42.1</v>
      </c>
    </row>
    <row r="20" spans="5:16" x14ac:dyDescent="0.25">
      <c r="E20" s="12">
        <v>2016</v>
      </c>
      <c r="F20" s="18">
        <v>5.6</v>
      </c>
      <c r="G20" s="18">
        <v>31.4</v>
      </c>
      <c r="H20" s="13">
        <f t="shared" si="0"/>
        <v>37</v>
      </c>
      <c r="I20" s="19"/>
      <c r="J20" s="18">
        <v>17.100000000000001</v>
      </c>
      <c r="K20" s="13">
        <v>31.4</v>
      </c>
      <c r="L20" s="13">
        <f t="shared" si="1"/>
        <v>48.5</v>
      </c>
      <c r="M20" s="19"/>
      <c r="N20" s="13">
        <f t="shared" si="2"/>
        <v>11.350000000000001</v>
      </c>
      <c r="O20" s="13">
        <f t="shared" si="3"/>
        <v>31.4</v>
      </c>
      <c r="P20" s="13">
        <f t="shared" si="4"/>
        <v>42.75</v>
      </c>
    </row>
    <row r="21" spans="5:16" x14ac:dyDescent="0.25">
      <c r="E21" s="12">
        <v>2017</v>
      </c>
      <c r="F21" s="18"/>
      <c r="G21" s="18"/>
      <c r="H21" s="13">
        <f t="shared" si="0"/>
        <v>0</v>
      </c>
      <c r="I21" s="19"/>
      <c r="J21" s="18"/>
      <c r="K21" s="18"/>
      <c r="L21" s="13">
        <f t="shared" si="1"/>
        <v>0</v>
      </c>
      <c r="M21" s="19"/>
      <c r="N21" s="13">
        <f t="shared" si="2"/>
        <v>0</v>
      </c>
      <c r="O21" s="13">
        <f t="shared" si="3"/>
        <v>0</v>
      </c>
      <c r="P21" s="13">
        <f t="shared" si="4"/>
        <v>0</v>
      </c>
    </row>
    <row r="22" spans="5:16" x14ac:dyDescent="0.25">
      <c r="E22" s="12">
        <v>2018</v>
      </c>
      <c r="F22" s="18"/>
      <c r="G22" s="18"/>
      <c r="H22" s="13">
        <f t="shared" si="0"/>
        <v>0</v>
      </c>
      <c r="I22" s="19"/>
      <c r="J22" s="18"/>
      <c r="K22" s="18"/>
      <c r="L22" s="13">
        <f t="shared" si="1"/>
        <v>0</v>
      </c>
      <c r="M22" s="19"/>
      <c r="N22" s="13">
        <f t="shared" si="2"/>
        <v>0</v>
      </c>
      <c r="O22" s="13">
        <f t="shared" si="3"/>
        <v>0</v>
      </c>
      <c r="P22" s="13">
        <f t="shared" si="4"/>
        <v>0</v>
      </c>
    </row>
    <row r="23" spans="5:16" x14ac:dyDescent="0.25">
      <c r="E23" s="12">
        <v>2019</v>
      </c>
      <c r="F23" s="18"/>
      <c r="G23" s="18"/>
      <c r="H23" s="13">
        <f t="shared" si="0"/>
        <v>0</v>
      </c>
      <c r="I23" s="19"/>
      <c r="J23" s="18"/>
      <c r="K23" s="18"/>
      <c r="L23" s="13">
        <f t="shared" si="1"/>
        <v>0</v>
      </c>
      <c r="M23" s="19"/>
      <c r="N23" s="13">
        <f t="shared" si="2"/>
        <v>0</v>
      </c>
      <c r="O23" s="13">
        <f t="shared" si="3"/>
        <v>0</v>
      </c>
      <c r="P23" s="13">
        <f t="shared" si="4"/>
        <v>0</v>
      </c>
    </row>
    <row r="24" spans="5:16" x14ac:dyDescent="0.25">
      <c r="E24" s="12">
        <v>2020</v>
      </c>
      <c r="F24" s="18"/>
      <c r="G24" s="18"/>
      <c r="H24" s="13">
        <f t="shared" si="0"/>
        <v>0</v>
      </c>
      <c r="I24" s="19"/>
      <c r="J24" s="18"/>
      <c r="K24" s="18"/>
      <c r="L24" s="13">
        <f t="shared" si="1"/>
        <v>0</v>
      </c>
      <c r="M24" s="19"/>
      <c r="N24" s="13">
        <f t="shared" si="2"/>
        <v>0</v>
      </c>
      <c r="O24" s="13">
        <f t="shared" si="3"/>
        <v>0</v>
      </c>
      <c r="P24" s="13">
        <f t="shared" si="4"/>
        <v>0</v>
      </c>
    </row>
    <row r="25" spans="5:16" x14ac:dyDescent="0.25">
      <c r="E25" s="19"/>
      <c r="F25" s="19"/>
      <c r="G25" s="19"/>
      <c r="H25" s="19"/>
      <c r="I25" s="19"/>
      <c r="J25" s="19"/>
      <c r="K25" s="19"/>
      <c r="L25" s="19"/>
      <c r="M25" s="19"/>
      <c r="N25" s="19"/>
      <c r="O25" s="19"/>
      <c r="P25" s="19"/>
    </row>
    <row r="26" spans="5:16" x14ac:dyDescent="0.25">
      <c r="F26" s="7" t="s">
        <v>48</v>
      </c>
      <c r="G26" s="8"/>
      <c r="H26" s="8"/>
      <c r="I26" s="8"/>
      <c r="J26" s="8"/>
      <c r="K26" s="8"/>
      <c r="L26" s="8"/>
      <c r="M26" s="19"/>
      <c r="N26" s="19"/>
      <c r="O26" s="19"/>
      <c r="P26" s="19"/>
    </row>
    <row r="27" spans="5:16" x14ac:dyDescent="0.25">
      <c r="F27" s="8" t="s">
        <v>49</v>
      </c>
      <c r="G27" s="8"/>
      <c r="H27" s="8"/>
      <c r="I27" s="8"/>
      <c r="J27" s="8"/>
      <c r="K27" s="8"/>
      <c r="L27" s="8"/>
      <c r="M27" s="19"/>
      <c r="N27" s="19"/>
      <c r="O27" s="19"/>
      <c r="P27" s="19"/>
    </row>
    <row r="28" spans="5:16" x14ac:dyDescent="0.25">
      <c r="F28" s="20" t="s">
        <v>50</v>
      </c>
      <c r="G28" s="8"/>
      <c r="H28" s="8"/>
      <c r="I28" s="8"/>
      <c r="J28" s="8"/>
      <c r="K28" s="8"/>
      <c r="L28" s="8"/>
      <c r="M28" s="19"/>
      <c r="N28" s="19"/>
      <c r="O28" s="19"/>
      <c r="P28" s="19"/>
    </row>
    <row r="37" spans="6:7" x14ac:dyDescent="0.25">
      <c r="F37"/>
    </row>
    <row r="38" spans="6:7" x14ac:dyDescent="0.25">
      <c r="F38"/>
    </row>
    <row r="39" spans="6:7" x14ac:dyDescent="0.25">
      <c r="F39"/>
    </row>
    <row r="40" spans="6:7" x14ac:dyDescent="0.25">
      <c r="F40"/>
    </row>
    <row r="41" spans="6:7" x14ac:dyDescent="0.25">
      <c r="F41"/>
    </row>
    <row r="42" spans="6:7" x14ac:dyDescent="0.25">
      <c r="F42"/>
    </row>
    <row r="43" spans="6:7" x14ac:dyDescent="0.25">
      <c r="F43"/>
    </row>
    <row r="44" spans="6:7" x14ac:dyDescent="0.25">
      <c r="F44"/>
    </row>
    <row r="45" spans="6:7" x14ac:dyDescent="0.25">
      <c r="F45"/>
    </row>
    <row r="46" spans="6:7" x14ac:dyDescent="0.25">
      <c r="F46"/>
    </row>
    <row r="47" spans="6:7" x14ac:dyDescent="0.25">
      <c r="F47"/>
      <c r="G47"/>
    </row>
    <row r="48" spans="6:7" x14ac:dyDescent="0.25">
      <c r="F48"/>
      <c r="G48"/>
    </row>
    <row r="49" spans="6:7" x14ac:dyDescent="0.25">
      <c r="F49"/>
      <c r="G49"/>
    </row>
    <row r="50" spans="6:7" x14ac:dyDescent="0.25">
      <c r="F50"/>
      <c r="G50"/>
    </row>
    <row r="51" spans="6:7" x14ac:dyDescent="0.25">
      <c r="F51"/>
      <c r="G51"/>
    </row>
    <row r="52" spans="6:7" x14ac:dyDescent="0.25">
      <c r="F52"/>
      <c r="G52"/>
    </row>
  </sheetData>
  <mergeCells count="3">
    <mergeCell ref="F2:H2"/>
    <mergeCell ref="J2:L2"/>
    <mergeCell ref="N2:P2"/>
  </mergeCells>
  <conditionalFormatting sqref="C6:C7">
    <cfRule type="cellIs" dxfId="3" priority="3" operator="lessThan">
      <formula>0</formula>
    </cfRule>
    <cfRule type="cellIs" dxfId="2" priority="4" operator="greaterThan">
      <formula>1</formula>
    </cfRule>
  </conditionalFormatting>
  <conditionalFormatting sqref="C4">
    <cfRule type="cellIs" dxfId="1" priority="1" operator="lessThan">
      <formula>2000</formula>
    </cfRule>
    <cfRule type="cellIs" dxfId="0" priority="2" operator="greaterThan">
      <formula>2020</formula>
    </cfRule>
  </conditionalFormatting>
  <hyperlinks>
    <hyperlink ref="F28" r:id="rId1"/>
  </hyperlinks>
  <pageMargins left="0.7" right="0.7" top="0.75" bottom="0.75" header="0.3" footer="0.3"/>
  <pageSetup paperSize="9" scale="87" fitToHeight="0"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opLeftCell="A22" workbookViewId="0">
      <selection activeCell="C37" sqref="C37"/>
    </sheetView>
  </sheetViews>
  <sheetFormatPr defaultRowHeight="15" x14ac:dyDescent="0.25"/>
  <sheetData>
    <row r="1" spans="1:3" x14ac:dyDescent="0.25">
      <c r="A1" t="s">
        <v>687</v>
      </c>
      <c r="B1" t="s">
        <v>688</v>
      </c>
      <c r="C1" t="s">
        <v>689</v>
      </c>
    </row>
    <row r="2" spans="1:3" x14ac:dyDescent="0.25">
      <c r="A2">
        <v>1980</v>
      </c>
      <c r="B2">
        <v>366</v>
      </c>
      <c r="C2">
        <v>251</v>
      </c>
    </row>
    <row r="3" spans="1:3" x14ac:dyDescent="0.25">
      <c r="A3">
        <v>1981</v>
      </c>
      <c r="B3">
        <v>365</v>
      </c>
      <c r="C3">
        <v>250</v>
      </c>
    </row>
    <row r="4" spans="1:3" x14ac:dyDescent="0.25">
      <c r="A4">
        <v>1982</v>
      </c>
      <c r="B4">
        <v>365</v>
      </c>
      <c r="C4">
        <v>252</v>
      </c>
    </row>
    <row r="5" spans="1:3" x14ac:dyDescent="0.25">
      <c r="A5">
        <v>1983</v>
      </c>
      <c r="B5">
        <v>365</v>
      </c>
      <c r="C5">
        <v>253</v>
      </c>
    </row>
    <row r="6" spans="1:3" x14ac:dyDescent="0.25">
      <c r="A6">
        <v>1984</v>
      </c>
      <c r="B6">
        <v>366</v>
      </c>
      <c r="C6">
        <v>250</v>
      </c>
    </row>
    <row r="7" spans="1:3" x14ac:dyDescent="0.25">
      <c r="A7">
        <v>1985</v>
      </c>
      <c r="B7">
        <v>365</v>
      </c>
      <c r="C7">
        <v>250</v>
      </c>
    </row>
    <row r="8" spans="1:3" x14ac:dyDescent="0.25">
      <c r="A8">
        <v>1986</v>
      </c>
      <c r="B8">
        <v>365</v>
      </c>
      <c r="C8">
        <v>249</v>
      </c>
    </row>
    <row r="9" spans="1:3" x14ac:dyDescent="0.25">
      <c r="A9">
        <v>1987</v>
      </c>
      <c r="B9">
        <v>365</v>
      </c>
      <c r="C9">
        <v>250</v>
      </c>
    </row>
    <row r="10" spans="1:3" x14ac:dyDescent="0.25">
      <c r="A10">
        <v>1988</v>
      </c>
      <c r="B10">
        <v>366</v>
      </c>
      <c r="C10">
        <v>253</v>
      </c>
    </row>
    <row r="11" spans="1:3" x14ac:dyDescent="0.25">
      <c r="A11">
        <v>1989</v>
      </c>
      <c r="B11">
        <v>365</v>
      </c>
      <c r="C11">
        <v>251</v>
      </c>
    </row>
    <row r="12" spans="1:3" x14ac:dyDescent="0.25">
      <c r="A12">
        <v>1990</v>
      </c>
      <c r="B12">
        <v>365</v>
      </c>
      <c r="C12">
        <v>250</v>
      </c>
    </row>
    <row r="13" spans="1:3" x14ac:dyDescent="0.25">
      <c r="A13">
        <v>1991</v>
      </c>
      <c r="B13">
        <v>365</v>
      </c>
      <c r="C13">
        <v>250</v>
      </c>
    </row>
    <row r="14" spans="1:3" x14ac:dyDescent="0.25">
      <c r="A14">
        <v>1992</v>
      </c>
      <c r="B14">
        <v>366</v>
      </c>
      <c r="C14">
        <v>251</v>
      </c>
    </row>
    <row r="15" spans="1:3" x14ac:dyDescent="0.25">
      <c r="A15">
        <v>1993</v>
      </c>
      <c r="B15">
        <v>365</v>
      </c>
      <c r="C15">
        <v>252</v>
      </c>
    </row>
    <row r="16" spans="1:3" x14ac:dyDescent="0.25">
      <c r="A16">
        <v>1994</v>
      </c>
      <c r="B16">
        <v>365</v>
      </c>
      <c r="C16">
        <v>253</v>
      </c>
    </row>
    <row r="17" spans="1:3" x14ac:dyDescent="0.25">
      <c r="A17">
        <v>1995</v>
      </c>
      <c r="B17">
        <v>365</v>
      </c>
      <c r="C17">
        <v>251</v>
      </c>
    </row>
    <row r="18" spans="1:3" x14ac:dyDescent="0.25">
      <c r="A18">
        <v>1996</v>
      </c>
      <c r="B18">
        <v>366</v>
      </c>
      <c r="C18">
        <v>251</v>
      </c>
    </row>
    <row r="19" spans="1:3" x14ac:dyDescent="0.25">
      <c r="A19">
        <v>1997</v>
      </c>
      <c r="B19">
        <v>365</v>
      </c>
      <c r="C19">
        <v>249</v>
      </c>
    </row>
    <row r="20" spans="1:3" x14ac:dyDescent="0.25">
      <c r="A20">
        <v>1998</v>
      </c>
      <c r="B20">
        <v>365</v>
      </c>
      <c r="C20">
        <v>250</v>
      </c>
    </row>
    <row r="21" spans="1:3" x14ac:dyDescent="0.25">
      <c r="A21">
        <v>1999</v>
      </c>
      <c r="B21">
        <v>365</v>
      </c>
      <c r="C21">
        <v>252</v>
      </c>
    </row>
    <row r="22" spans="1:3" x14ac:dyDescent="0.25">
      <c r="A22">
        <v>2000</v>
      </c>
      <c r="B22">
        <v>366</v>
      </c>
      <c r="C22">
        <v>251</v>
      </c>
    </row>
    <row r="23" spans="1:3" x14ac:dyDescent="0.25">
      <c r="A23">
        <v>2001</v>
      </c>
      <c r="B23">
        <v>365</v>
      </c>
      <c r="C23">
        <v>250</v>
      </c>
    </row>
    <row r="24" spans="1:3" x14ac:dyDescent="0.25">
      <c r="A24">
        <v>2002</v>
      </c>
      <c r="B24">
        <v>365</v>
      </c>
      <c r="C24">
        <v>250</v>
      </c>
    </row>
    <row r="25" spans="1:3" x14ac:dyDescent="0.25">
      <c r="A25">
        <v>2003</v>
      </c>
      <c r="B25">
        <v>365</v>
      </c>
      <c r="C25">
        <v>249</v>
      </c>
    </row>
    <row r="26" spans="1:3" x14ac:dyDescent="0.25">
      <c r="A26">
        <v>2004</v>
      </c>
      <c r="B26">
        <v>366</v>
      </c>
      <c r="C26">
        <v>253</v>
      </c>
    </row>
    <row r="27" spans="1:3" x14ac:dyDescent="0.25">
      <c r="A27">
        <v>2005</v>
      </c>
      <c r="B27">
        <v>365</v>
      </c>
      <c r="C27">
        <v>253</v>
      </c>
    </row>
    <row r="28" spans="1:3" x14ac:dyDescent="0.25">
      <c r="A28">
        <v>2006</v>
      </c>
      <c r="B28">
        <v>365</v>
      </c>
      <c r="C28">
        <v>251</v>
      </c>
    </row>
    <row r="29" spans="1:3" x14ac:dyDescent="0.25">
      <c r="A29">
        <v>2007</v>
      </c>
      <c r="B29">
        <v>365</v>
      </c>
      <c r="C29">
        <v>250</v>
      </c>
    </row>
    <row r="30" spans="1:3" x14ac:dyDescent="0.25">
      <c r="A30">
        <v>2008</v>
      </c>
      <c r="B30">
        <v>366</v>
      </c>
      <c r="C30">
        <v>252</v>
      </c>
    </row>
    <row r="31" spans="1:3" x14ac:dyDescent="0.25">
      <c r="A31">
        <v>2009</v>
      </c>
      <c r="B31">
        <v>365</v>
      </c>
      <c r="C31">
        <v>251</v>
      </c>
    </row>
    <row r="32" spans="1:3" x14ac:dyDescent="0.25">
      <c r="A32">
        <v>2010</v>
      </c>
      <c r="B32">
        <v>365</v>
      </c>
      <c r="C32">
        <v>253</v>
      </c>
    </row>
    <row r="33" spans="1:3" x14ac:dyDescent="0.25">
      <c r="A33">
        <v>2011</v>
      </c>
      <c r="B33">
        <v>365</v>
      </c>
      <c r="C33">
        <v>253</v>
      </c>
    </row>
    <row r="34" spans="1:3" x14ac:dyDescent="0.25">
      <c r="A34">
        <v>2012</v>
      </c>
      <c r="B34">
        <v>366</v>
      </c>
      <c r="C34">
        <v>250</v>
      </c>
    </row>
    <row r="35" spans="1:3" x14ac:dyDescent="0.25">
      <c r="A35">
        <v>2013</v>
      </c>
      <c r="B35">
        <v>365</v>
      </c>
      <c r="C35">
        <v>250</v>
      </c>
    </row>
    <row r="36" spans="1:3" x14ac:dyDescent="0.25">
      <c r="A36">
        <v>2014</v>
      </c>
      <c r="B36">
        <v>365</v>
      </c>
      <c r="C36">
        <v>249</v>
      </c>
    </row>
    <row r="37" spans="1:3" x14ac:dyDescent="0.25">
      <c r="A37">
        <v>2015</v>
      </c>
      <c r="B37">
        <v>365</v>
      </c>
      <c r="C37" s="60">
        <v>251</v>
      </c>
    </row>
    <row r="38" spans="1:3" x14ac:dyDescent="0.25">
      <c r="A38">
        <v>2016</v>
      </c>
      <c r="B38">
        <v>366</v>
      </c>
      <c r="C38">
        <v>254</v>
      </c>
    </row>
    <row r="39" spans="1:3" x14ac:dyDescent="0.25">
      <c r="A39">
        <v>2017</v>
      </c>
      <c r="B39">
        <v>365</v>
      </c>
      <c r="C39">
        <v>252</v>
      </c>
    </row>
    <row r="40" spans="1:3" x14ac:dyDescent="0.25">
      <c r="A40">
        <v>2018</v>
      </c>
      <c r="B40">
        <v>365</v>
      </c>
      <c r="C40">
        <v>252</v>
      </c>
    </row>
    <row r="41" spans="1:3" x14ac:dyDescent="0.25">
      <c r="A41">
        <v>2019</v>
      </c>
      <c r="B41">
        <v>365</v>
      </c>
      <c r="C41">
        <v>252</v>
      </c>
    </row>
    <row r="42" spans="1:3" x14ac:dyDescent="0.25">
      <c r="A42">
        <v>2020</v>
      </c>
      <c r="B42">
        <v>365</v>
      </c>
      <c r="C42">
        <v>254</v>
      </c>
    </row>
    <row r="43" spans="1:3" x14ac:dyDescent="0.25">
      <c r="A43" t="s">
        <v>690</v>
      </c>
      <c r="B43" t="s">
        <v>691</v>
      </c>
      <c r="C43" t="s">
        <v>692</v>
      </c>
    </row>
    <row r="45" spans="1:3" x14ac:dyDescent="0.25">
      <c r="A45" t="s">
        <v>701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selection activeCell="D14" sqref="D14"/>
    </sheetView>
  </sheetViews>
  <sheetFormatPr defaultRowHeight="15" x14ac:dyDescent="0.25"/>
  <sheetData>
    <row r="1" spans="1:14" x14ac:dyDescent="0.25">
      <c r="A1" s="27"/>
      <c r="B1" s="28"/>
    </row>
    <row r="2" spans="1:14" x14ac:dyDescent="0.25">
      <c r="A2" s="29"/>
      <c r="B2" s="30"/>
    </row>
    <row r="3" spans="1:14" x14ac:dyDescent="0.25">
      <c r="A3" s="22"/>
      <c r="B3" s="30"/>
    </row>
    <row r="4" spans="1:14" x14ac:dyDescent="0.25">
      <c r="A4" s="29"/>
      <c r="B4" s="30"/>
      <c r="E4" t="s">
        <v>69</v>
      </c>
    </row>
    <row r="5" spans="1:14" x14ac:dyDescent="0.25">
      <c r="A5" s="22"/>
      <c r="B5" s="31"/>
    </row>
    <row r="6" spans="1:14" x14ac:dyDescent="0.25">
      <c r="A6" s="29"/>
      <c r="B6" s="30"/>
      <c r="E6" s="21" t="s">
        <v>51</v>
      </c>
      <c r="F6" s="22" t="s">
        <v>65</v>
      </c>
      <c r="G6" s="1" t="s">
        <v>66</v>
      </c>
      <c r="H6" s="1" t="s">
        <v>67</v>
      </c>
      <c r="K6" s="21" t="s">
        <v>51</v>
      </c>
      <c r="L6" s="22" t="s">
        <v>65</v>
      </c>
      <c r="M6" s="1" t="s">
        <v>66</v>
      </c>
      <c r="N6" s="1"/>
    </row>
    <row r="7" spans="1:14" x14ac:dyDescent="0.25">
      <c r="A7" s="22"/>
      <c r="B7" s="30"/>
      <c r="E7" s="22" t="s">
        <v>53</v>
      </c>
      <c r="F7" s="23">
        <v>42.2</v>
      </c>
      <c r="G7" s="23">
        <v>45.3</v>
      </c>
      <c r="H7" s="1">
        <v>43.7</v>
      </c>
      <c r="K7" s="26" t="s">
        <v>60</v>
      </c>
      <c r="L7" s="74">
        <f>F16/100</f>
        <v>0.18899999999999997</v>
      </c>
      <c r="M7" s="74">
        <f>G16/100</f>
        <v>0.26</v>
      </c>
    </row>
    <row r="8" spans="1:14" x14ac:dyDescent="0.25">
      <c r="A8" s="22"/>
      <c r="B8" s="22"/>
      <c r="E8" s="24" t="s">
        <v>54</v>
      </c>
      <c r="F8" s="23">
        <v>84.6</v>
      </c>
      <c r="G8" s="23">
        <v>78.7</v>
      </c>
      <c r="H8" s="1">
        <v>81.7</v>
      </c>
      <c r="K8" s="22" t="s">
        <v>61</v>
      </c>
      <c r="L8" s="74">
        <f>F17/100</f>
        <v>0.60699999999999998</v>
      </c>
      <c r="M8" s="74">
        <f>G17/100</f>
        <v>0.60399999999999998</v>
      </c>
    </row>
    <row r="9" spans="1:14" x14ac:dyDescent="0.25">
      <c r="A9" s="22"/>
      <c r="B9" s="22"/>
      <c r="E9" s="22" t="s">
        <v>55</v>
      </c>
      <c r="F9" s="23">
        <v>90.3</v>
      </c>
      <c r="G9" s="23">
        <v>85.8</v>
      </c>
      <c r="H9" s="1">
        <v>88.1</v>
      </c>
      <c r="K9" s="24" t="s">
        <v>54</v>
      </c>
      <c r="L9" s="74">
        <f t="shared" ref="L9:M13" si="0">F8/100</f>
        <v>0.84599999999999997</v>
      </c>
      <c r="M9" s="74">
        <f t="shared" si="0"/>
        <v>0.78700000000000003</v>
      </c>
    </row>
    <row r="10" spans="1:14" x14ac:dyDescent="0.25">
      <c r="A10" s="32"/>
      <c r="B10" s="33"/>
      <c r="E10" s="22" t="s">
        <v>56</v>
      </c>
      <c r="F10" s="23">
        <v>88.9</v>
      </c>
      <c r="G10" s="23">
        <v>85.3</v>
      </c>
      <c r="H10" s="1">
        <v>87.1</v>
      </c>
      <c r="K10" s="22" t="s">
        <v>55</v>
      </c>
      <c r="L10" s="74">
        <f t="shared" si="0"/>
        <v>0.90300000000000002</v>
      </c>
      <c r="M10" s="74">
        <f t="shared" si="0"/>
        <v>0.85799999999999998</v>
      </c>
    </row>
    <row r="11" spans="1:14" x14ac:dyDescent="0.25">
      <c r="A11" s="22"/>
      <c r="B11" s="22"/>
      <c r="E11" s="22" t="s">
        <v>57</v>
      </c>
      <c r="F11" s="23">
        <v>77</v>
      </c>
      <c r="G11" s="23">
        <v>72.3</v>
      </c>
      <c r="H11" s="1">
        <v>74.599999999999994</v>
      </c>
      <c r="K11" s="22" t="s">
        <v>56</v>
      </c>
      <c r="L11" s="74">
        <f t="shared" si="0"/>
        <v>0.88900000000000001</v>
      </c>
      <c r="M11" s="74">
        <f t="shared" si="0"/>
        <v>0.85299999999999998</v>
      </c>
    </row>
    <row r="12" spans="1:14" x14ac:dyDescent="0.25">
      <c r="A12" s="21"/>
      <c r="B12" s="22"/>
      <c r="E12" s="22" t="s">
        <v>58</v>
      </c>
      <c r="F12" s="23">
        <v>20.8</v>
      </c>
      <c r="G12" s="23">
        <v>12.2</v>
      </c>
      <c r="H12" s="1">
        <v>16.399999999999999</v>
      </c>
      <c r="K12" s="22" t="s">
        <v>57</v>
      </c>
      <c r="L12" s="74">
        <f t="shared" si="0"/>
        <v>0.77</v>
      </c>
      <c r="M12" s="74">
        <f t="shared" si="0"/>
        <v>0.72299999999999998</v>
      </c>
    </row>
    <row r="13" spans="1:14" x14ac:dyDescent="0.25">
      <c r="A13" s="22"/>
      <c r="B13" s="23"/>
      <c r="E13" s="22" t="s">
        <v>59</v>
      </c>
      <c r="F13" s="23">
        <v>68.8</v>
      </c>
      <c r="G13" s="23">
        <v>64.400000000000006</v>
      </c>
      <c r="H13" s="1">
        <v>66.599999999999994</v>
      </c>
      <c r="K13" s="22" t="s">
        <v>58</v>
      </c>
      <c r="L13" s="74">
        <f t="shared" si="0"/>
        <v>0.20800000000000002</v>
      </c>
      <c r="M13" s="74">
        <f t="shared" si="0"/>
        <v>0.122</v>
      </c>
    </row>
    <row r="14" spans="1:14" x14ac:dyDescent="0.25">
      <c r="A14" s="24"/>
      <c r="B14" s="23"/>
      <c r="E14" s="22"/>
      <c r="F14" s="23"/>
      <c r="G14" s="23"/>
      <c r="H14" s="1"/>
    </row>
    <row r="15" spans="1:14" x14ac:dyDescent="0.25">
      <c r="A15" s="22"/>
      <c r="B15" s="23"/>
      <c r="E15" s="25" t="s">
        <v>52</v>
      </c>
      <c r="F15" s="23"/>
      <c r="G15" s="23"/>
      <c r="H15" s="1"/>
    </row>
    <row r="16" spans="1:14" x14ac:dyDescent="0.25">
      <c r="A16" s="22"/>
      <c r="B16" s="23"/>
      <c r="E16" s="26" t="s">
        <v>60</v>
      </c>
      <c r="F16" s="23">
        <v>18.899999999999999</v>
      </c>
      <c r="G16" s="23">
        <v>26</v>
      </c>
      <c r="H16" s="1">
        <v>22.4</v>
      </c>
    </row>
    <row r="17" spans="1:8" x14ac:dyDescent="0.25">
      <c r="A17" s="22"/>
      <c r="B17" s="23"/>
      <c r="E17" s="22" t="s">
        <v>61</v>
      </c>
      <c r="F17" s="23">
        <v>60.7</v>
      </c>
      <c r="G17" s="23">
        <v>60.4</v>
      </c>
      <c r="H17" s="1">
        <v>60.6</v>
      </c>
    </row>
    <row r="18" spans="1:8" x14ac:dyDescent="0.25">
      <c r="A18" s="22"/>
      <c r="B18" s="23"/>
      <c r="E18" s="22" t="s">
        <v>62</v>
      </c>
      <c r="F18" s="23">
        <v>78.2</v>
      </c>
      <c r="G18" s="23">
        <v>75.099999999999994</v>
      </c>
      <c r="H18" s="1">
        <v>76.7</v>
      </c>
    </row>
    <row r="19" spans="1:8" x14ac:dyDescent="0.25">
      <c r="A19" s="22"/>
      <c r="B19" s="23"/>
      <c r="E19" s="22" t="s">
        <v>63</v>
      </c>
      <c r="F19" s="23">
        <v>82.5</v>
      </c>
      <c r="G19" s="23">
        <v>78.400000000000006</v>
      </c>
      <c r="H19" s="1">
        <v>80.5</v>
      </c>
    </row>
    <row r="20" spans="1:8" x14ac:dyDescent="0.25">
      <c r="A20" s="22"/>
      <c r="B20" s="23"/>
    </row>
    <row r="21" spans="1:8" x14ac:dyDescent="0.25">
      <c r="A21" s="25"/>
      <c r="B21" s="23"/>
      <c r="E21" s="22" t="s">
        <v>68</v>
      </c>
    </row>
    <row r="22" spans="1:8" x14ac:dyDescent="0.25">
      <c r="A22" s="26"/>
      <c r="B22" s="23"/>
    </row>
    <row r="23" spans="1:8" x14ac:dyDescent="0.25">
      <c r="A23" s="22"/>
      <c r="B23" s="23"/>
    </row>
    <row r="24" spans="1:8" x14ac:dyDescent="0.25">
      <c r="A24" s="22"/>
      <c r="B24" s="23"/>
    </row>
    <row r="25" spans="1:8" x14ac:dyDescent="0.25">
      <c r="A25" s="22"/>
      <c r="B25" s="23"/>
    </row>
    <row r="26" spans="1:8" x14ac:dyDescent="0.25">
      <c r="A26" s="22"/>
      <c r="B26" s="22"/>
    </row>
    <row r="27" spans="1:8" x14ac:dyDescent="0.25">
      <c r="A27" s="27"/>
      <c r="B27" s="28"/>
    </row>
    <row r="28" spans="1:8" x14ac:dyDescent="0.25">
      <c r="A28" s="29"/>
      <c r="B28" s="30"/>
    </row>
    <row r="29" spans="1:8" x14ac:dyDescent="0.25">
      <c r="A29" s="22"/>
      <c r="B29" s="30"/>
    </row>
    <row r="30" spans="1:8" x14ac:dyDescent="0.25">
      <c r="A30" s="29"/>
      <c r="B30" s="30"/>
    </row>
    <row r="31" spans="1:8" x14ac:dyDescent="0.25">
      <c r="A31" s="22"/>
      <c r="B31" s="31"/>
    </row>
    <row r="32" spans="1:8" x14ac:dyDescent="0.25">
      <c r="A32" s="29"/>
      <c r="B32" s="30"/>
    </row>
    <row r="33" spans="1:2" x14ac:dyDescent="0.25">
      <c r="A33" s="22"/>
      <c r="B33" s="30"/>
    </row>
    <row r="34" spans="1:2" x14ac:dyDescent="0.25">
      <c r="A34" s="22"/>
      <c r="B34" s="22"/>
    </row>
    <row r="35" spans="1:2" x14ac:dyDescent="0.25">
      <c r="A35" s="22"/>
      <c r="B35" s="22"/>
    </row>
    <row r="36" spans="1:2" x14ac:dyDescent="0.25">
      <c r="A36" s="32"/>
      <c r="B36" s="33"/>
    </row>
    <row r="37" spans="1:2" x14ac:dyDescent="0.25">
      <c r="A37" s="30"/>
      <c r="B37" s="23"/>
    </row>
    <row r="38" spans="1:2" x14ac:dyDescent="0.25">
      <c r="A38" s="1"/>
      <c r="B38" s="1"/>
    </row>
    <row r="39" spans="1:2" x14ac:dyDescent="0.25">
      <c r="A39" s="1"/>
      <c r="B39" s="1"/>
    </row>
    <row r="40" spans="1:2" x14ac:dyDescent="0.25">
      <c r="A40" s="1"/>
      <c r="B40" s="1"/>
    </row>
    <row r="41" spans="1:2" x14ac:dyDescent="0.25">
      <c r="A41" s="1"/>
      <c r="B41" s="1"/>
    </row>
    <row r="42" spans="1:2" x14ac:dyDescent="0.25">
      <c r="A42" s="1"/>
      <c r="B42" s="1"/>
    </row>
    <row r="43" spans="1:2" x14ac:dyDescent="0.25">
      <c r="A43" s="1"/>
      <c r="B43" s="1"/>
    </row>
    <row r="44" spans="1:2" x14ac:dyDescent="0.25">
      <c r="A44" s="1"/>
      <c r="B44" s="1"/>
    </row>
    <row r="45" spans="1:2" x14ac:dyDescent="0.25">
      <c r="A45" s="1"/>
      <c r="B45" s="1"/>
    </row>
    <row r="46" spans="1:2" x14ac:dyDescent="0.25">
      <c r="A46" s="1"/>
      <c r="B46" s="1"/>
    </row>
    <row r="47" spans="1:2" x14ac:dyDescent="0.25">
      <c r="A47" s="1"/>
      <c r="B47" s="1"/>
    </row>
    <row r="48" spans="1:2" x14ac:dyDescent="0.25">
      <c r="A48" s="1"/>
      <c r="B48" s="1"/>
    </row>
    <row r="49" spans="1:2" x14ac:dyDescent="0.25">
      <c r="A49" s="1"/>
      <c r="B49" s="1"/>
    </row>
    <row r="50" spans="1:2" x14ac:dyDescent="0.25">
      <c r="A50" s="1"/>
      <c r="B50" s="1"/>
    </row>
    <row r="51" spans="1:2" x14ac:dyDescent="0.25">
      <c r="A51" s="1"/>
      <c r="B51" s="1"/>
    </row>
    <row r="52" spans="1:2" x14ac:dyDescent="0.25">
      <c r="A52" s="22"/>
      <c r="B52" s="22"/>
    </row>
    <row r="53" spans="1:2" x14ac:dyDescent="0.25">
      <c r="A53" s="27"/>
      <c r="B53" s="28"/>
    </row>
    <row r="54" spans="1:2" x14ac:dyDescent="0.25">
      <c r="A54" s="29"/>
      <c r="B54" s="30"/>
    </row>
    <row r="55" spans="1:2" x14ac:dyDescent="0.25">
      <c r="A55" s="22"/>
      <c r="B55" s="30"/>
    </row>
    <row r="56" spans="1:2" x14ac:dyDescent="0.25">
      <c r="A56" s="29"/>
      <c r="B56" s="30"/>
    </row>
    <row r="57" spans="1:2" x14ac:dyDescent="0.25">
      <c r="A57" s="22"/>
      <c r="B57" s="31"/>
    </row>
    <row r="58" spans="1:2" x14ac:dyDescent="0.25">
      <c r="A58" s="29"/>
      <c r="B58" s="30"/>
    </row>
    <row r="59" spans="1:2" x14ac:dyDescent="0.25">
      <c r="A59" s="22"/>
      <c r="B59" s="30"/>
    </row>
    <row r="60" spans="1:2" x14ac:dyDescent="0.25">
      <c r="A60" s="22"/>
      <c r="B60" s="22"/>
    </row>
    <row r="61" spans="1:2" x14ac:dyDescent="0.25">
      <c r="A61" s="22"/>
      <c r="B61" s="22"/>
    </row>
    <row r="62" spans="1:2" x14ac:dyDescent="0.25">
      <c r="A62" s="32"/>
      <c r="B62" s="33"/>
    </row>
    <row r="63" spans="1:2" x14ac:dyDescent="0.25">
      <c r="A63" s="22"/>
      <c r="B63" s="22"/>
    </row>
    <row r="64" spans="1:2" x14ac:dyDescent="0.25">
      <c r="A64" s="21"/>
      <c r="B64" s="22"/>
    </row>
    <row r="65" spans="1:2" x14ac:dyDescent="0.25">
      <c r="A65" s="22"/>
      <c r="B65" s="1"/>
    </row>
    <row r="66" spans="1:2" x14ac:dyDescent="0.25">
      <c r="A66" s="24"/>
      <c r="B66" s="1"/>
    </row>
    <row r="67" spans="1:2" x14ac:dyDescent="0.25">
      <c r="A67" s="22"/>
      <c r="B67" s="1"/>
    </row>
    <row r="68" spans="1:2" x14ac:dyDescent="0.25">
      <c r="A68" s="22"/>
      <c r="B68" s="1"/>
    </row>
    <row r="69" spans="1:2" x14ac:dyDescent="0.25">
      <c r="A69" s="22"/>
      <c r="B69" s="1"/>
    </row>
    <row r="70" spans="1:2" x14ac:dyDescent="0.25">
      <c r="A70" s="22"/>
      <c r="B70" s="1"/>
    </row>
    <row r="71" spans="1:2" x14ac:dyDescent="0.25">
      <c r="A71" s="22"/>
      <c r="B71" s="1"/>
    </row>
    <row r="72" spans="1:2" x14ac:dyDescent="0.25">
      <c r="A72" s="22"/>
      <c r="B72" s="1"/>
    </row>
    <row r="73" spans="1:2" x14ac:dyDescent="0.25">
      <c r="A73" s="25"/>
      <c r="B73" s="1"/>
    </row>
    <row r="74" spans="1:2" x14ac:dyDescent="0.25">
      <c r="A74" s="26"/>
      <c r="B74" s="1"/>
    </row>
    <row r="75" spans="1:2" x14ac:dyDescent="0.25">
      <c r="A75" s="22"/>
      <c r="B75" s="1"/>
    </row>
    <row r="76" spans="1:2" x14ac:dyDescent="0.25">
      <c r="A76" s="22"/>
      <c r="B76" s="1"/>
    </row>
    <row r="77" spans="1:2" x14ac:dyDescent="0.25">
      <c r="A77" s="22"/>
      <c r="B77" s="1"/>
    </row>
    <row r="78" spans="1:2" x14ac:dyDescent="0.25">
      <c r="A78" s="29"/>
      <c r="B78" s="22"/>
    </row>
    <row r="79" spans="1:2" x14ac:dyDescent="0.25">
      <c r="A79" s="23"/>
      <c r="B79" s="23"/>
    </row>
    <row r="80" spans="1:2" x14ac:dyDescent="0.25">
      <c r="A80" s="21"/>
      <c r="B80" s="22"/>
    </row>
    <row r="81" spans="1:2" x14ac:dyDescent="0.25">
      <c r="A81" s="22"/>
      <c r="B81" s="22"/>
    </row>
    <row r="82" spans="1:2" x14ac:dyDescent="0.25">
      <c r="A82" s="22"/>
      <c r="B82" s="22"/>
    </row>
    <row r="83" spans="1:2" x14ac:dyDescent="0.25">
      <c r="A83" s="22"/>
      <c r="B83" s="22"/>
    </row>
    <row r="84" spans="1:2" x14ac:dyDescent="0.25">
      <c r="A84" s="22"/>
      <c r="B84" s="22"/>
    </row>
    <row r="85" spans="1:2" x14ac:dyDescent="0.25">
      <c r="A85" s="22"/>
      <c r="B85" s="22"/>
    </row>
    <row r="86" spans="1:2" x14ac:dyDescent="0.25">
      <c r="A86" s="34"/>
      <c r="B86" s="22"/>
    </row>
    <row r="87" spans="1:2" x14ac:dyDescent="0.25">
      <c r="A87" s="22"/>
      <c r="B87" s="22"/>
    </row>
    <row r="88" spans="1:2" x14ac:dyDescent="0.25">
      <c r="A88" s="21"/>
      <c r="B88" s="22"/>
    </row>
    <row r="89" spans="1:2" x14ac:dyDescent="0.25">
      <c r="A89" s="22"/>
      <c r="B89" s="22"/>
    </row>
    <row r="90" spans="1:2" x14ac:dyDescent="0.25">
      <c r="A90" s="22"/>
      <c r="B90" s="22"/>
    </row>
    <row r="91" spans="1:2" x14ac:dyDescent="0.25">
      <c r="A91" s="22"/>
      <c r="B91" s="22"/>
    </row>
    <row r="92" spans="1:2" x14ac:dyDescent="0.25">
      <c r="A92" s="22"/>
      <c r="B92" s="22"/>
    </row>
    <row r="93" spans="1:2" x14ac:dyDescent="0.25">
      <c r="A93" s="22"/>
      <c r="B93" s="22"/>
    </row>
    <row r="94" spans="1:2" x14ac:dyDescent="0.25">
      <c r="A94" s="34"/>
      <c r="B94" s="22"/>
    </row>
    <row r="95" spans="1:2" x14ac:dyDescent="0.25">
      <c r="A95" s="22"/>
      <c r="B95" s="22"/>
    </row>
    <row r="96" spans="1:2" x14ac:dyDescent="0.25">
      <c r="A96" s="35"/>
      <c r="B96" s="22"/>
    </row>
    <row r="97" spans="1:2" x14ac:dyDescent="0.25">
      <c r="A97" s="22"/>
      <c r="B97" s="22"/>
    </row>
    <row r="98" spans="1:2" x14ac:dyDescent="0.25">
      <c r="A98" s="22"/>
      <c r="B98" s="22"/>
    </row>
    <row r="99" spans="1:2" x14ac:dyDescent="0.25">
      <c r="A99" s="22"/>
      <c r="B99" s="22"/>
    </row>
    <row r="100" spans="1:2" x14ac:dyDescent="0.25">
      <c r="A100" s="22"/>
      <c r="B100" s="22"/>
    </row>
    <row r="101" spans="1:2" x14ac:dyDescent="0.25">
      <c r="A101" s="22"/>
      <c r="B101" s="22"/>
    </row>
    <row r="102" spans="1:2" x14ac:dyDescent="0.25">
      <c r="A102" s="34"/>
      <c r="B102"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52</vt:i4>
      </vt:variant>
    </vt:vector>
  </HeadingPairs>
  <TitlesOfParts>
    <vt:vector size="67" baseType="lpstr">
      <vt:lpstr>INSTRUKTION</vt:lpstr>
      <vt:lpstr>BERÄKNINGAR MÄN</vt:lpstr>
      <vt:lpstr>BERÄKNINGAR KVINNOR</vt:lpstr>
      <vt:lpstr>RESULTAT 2015</vt:lpstr>
      <vt:lpstr>JMF 2005_2015</vt:lpstr>
      <vt:lpstr>1. Arbetsinkomst</vt:lpstr>
      <vt:lpstr>2. Sociala avgifter</vt:lpstr>
      <vt:lpstr>3. Arbetsdagar</vt:lpstr>
      <vt:lpstr>4. Sysselsättningsgrad</vt:lpstr>
      <vt:lpstr>5. Tid_Hemarbete</vt:lpstr>
      <vt:lpstr>6. Värde_Hemarbete</vt:lpstr>
      <vt:lpstr>7. Dödsrisk</vt:lpstr>
      <vt:lpstr>8. KPI</vt:lpstr>
      <vt:lpstr>9. Diskonteringsfaktor</vt:lpstr>
      <vt:lpstr> Referenser</vt:lpstr>
      <vt:lpstr>AD_2015</vt:lpstr>
      <vt:lpstr>AI_kvinna_20_24</vt:lpstr>
      <vt:lpstr>AI_kvinna_25_34</vt:lpstr>
      <vt:lpstr>AI_kvinna_35_44</vt:lpstr>
      <vt:lpstr>AI_kvinna_45_54</vt:lpstr>
      <vt:lpstr>AI_kvinna_55_64</vt:lpstr>
      <vt:lpstr>AI_MAN_20_24</vt:lpstr>
      <vt:lpstr>AI_MAN_25_34</vt:lpstr>
      <vt:lpstr>AI_MAN_35_44</vt:lpstr>
      <vt:lpstr>AI_MAN_45_54</vt:lpstr>
      <vt:lpstr>AI_MAN_55_64</vt:lpstr>
      <vt:lpstr>Andel_Arbetare</vt:lpstr>
      <vt:lpstr>Andel_Tjänstemän</vt:lpstr>
      <vt:lpstr>'BERÄKNINGAR KVINNOR'!Arbetsdagar_per_år</vt:lpstr>
      <vt:lpstr>Arbetsdagar_per_år</vt:lpstr>
      <vt:lpstr>DF</vt:lpstr>
      <vt:lpstr>HA_kvinna_15_19</vt:lpstr>
      <vt:lpstr>HA_kvinna_20_64</vt:lpstr>
      <vt:lpstr>HA_kvinna_65_84</vt:lpstr>
      <vt:lpstr>HA_man_15_19</vt:lpstr>
      <vt:lpstr>HA_man_20_64</vt:lpstr>
      <vt:lpstr>HA_man_65_84</vt:lpstr>
      <vt:lpstr>'BERÄKNINGAR KVINNOR'!HA_värde</vt:lpstr>
      <vt:lpstr>HA_värde</vt:lpstr>
      <vt:lpstr>HA_värde_15_20_65_84</vt:lpstr>
      <vt:lpstr>HA_värde_20_64</vt:lpstr>
      <vt:lpstr>HA_värde_arbete</vt:lpstr>
      <vt:lpstr>HA_värde_fritid</vt:lpstr>
      <vt:lpstr>HA_värde_timme</vt:lpstr>
      <vt:lpstr>Input_Social_Avgift</vt:lpstr>
      <vt:lpstr>Input_År</vt:lpstr>
      <vt:lpstr>KPI_2015</vt:lpstr>
      <vt:lpstr>'8. KPI'!kpi_faststallda_tal_1980100_1</vt:lpstr>
      <vt:lpstr>'BERÄKNINGAR KVINNOR'!SA</vt:lpstr>
      <vt:lpstr>SA</vt:lpstr>
      <vt:lpstr>SI_KVINNA_15_19</vt:lpstr>
      <vt:lpstr>SI_KVINNA_20_24</vt:lpstr>
      <vt:lpstr>SI_KVINNA_25_34</vt:lpstr>
      <vt:lpstr>SI_KVINNA_35_44</vt:lpstr>
      <vt:lpstr>SI_KVINNA_45_54</vt:lpstr>
      <vt:lpstr>SI_KVINNA_55_64</vt:lpstr>
      <vt:lpstr>SI_KVINNA_65_74</vt:lpstr>
      <vt:lpstr>SI_MAN_15_19</vt:lpstr>
      <vt:lpstr>SI_MAN_20_24</vt:lpstr>
      <vt:lpstr>SI_MAN_25_34</vt:lpstr>
      <vt:lpstr>SI_MAN_35_44</vt:lpstr>
      <vt:lpstr>SI_MAN_45_54</vt:lpstr>
      <vt:lpstr>SI_MAN_55_64</vt:lpstr>
      <vt:lpstr>SI_MAN_65_74</vt:lpstr>
      <vt:lpstr>SOCA</vt:lpstr>
      <vt:lpstr>TF</vt:lpstr>
      <vt:lpstr>År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IHE</dc:creator>
  <cp:lastModifiedBy>Sund Björn</cp:lastModifiedBy>
  <dcterms:created xsi:type="dcterms:W3CDTF">2016-11-23T14:36:25Z</dcterms:created>
  <dcterms:modified xsi:type="dcterms:W3CDTF">2019-06-05T07:14:52Z</dcterms:modified>
</cp:coreProperties>
</file>